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BOT DC\botTelegram\"/>
    </mc:Choice>
  </mc:AlternateContent>
  <xr:revisionPtr revIDLastSave="0" documentId="13_ncr:1_{8093A707-3D30-40E6-9902-A853257136F5}" xr6:coauthVersionLast="47" xr6:coauthVersionMax="47" xr10:uidLastSave="{00000000-0000-0000-0000-000000000000}"/>
  <bookViews>
    <workbookView xWindow="22932" yWindow="-108" windowWidth="23256" windowHeight="13176" activeTab="5" xr2:uid="{00000000-000D-0000-FFFF-FFFF00000000}"/>
  </bookViews>
  <sheets>
    <sheet name="TREND" sheetId="5" r:id="rId1"/>
    <sheet name="WEEK 1-2" sheetId="4" r:id="rId2"/>
    <sheet name="ACROV" sheetId="3" r:id="rId3"/>
    <sheet name="Dispen" sheetId="2" r:id="rId4"/>
    <sheet name="PIVOT" sheetId="7" r:id="rId5"/>
    <sheet name="Laporan" sheetId="1" r:id="rId6"/>
    <sheet name="Listener" sheetId="6" r:id="rId7"/>
  </sheets>
  <externalReferences>
    <externalReference r:id="rId8"/>
  </externalReferences>
  <definedNames>
    <definedName name="_xlnm._FilterDatabase" localSheetId="5" hidden="1">Laporan!$A$1:$AV$263</definedName>
    <definedName name="_xlnm._FilterDatabase" localSheetId="6" hidden="1">Listener!$A$1:$P$1638</definedName>
    <definedName name="_xlnm._FilterDatabase" localSheetId="0" hidden="1">TREND!$B$2:$Y$2</definedName>
    <definedName name="_xlnm._FilterDatabase" localSheetId="1" hidden="1">'WEEK 1-2'!$B$2:$H$2</definedName>
  </definedNames>
  <calcPr calcId="191029"/>
  <pivotCaches>
    <pivotCache cacheId="0" r:id="rId9"/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5" l="1"/>
  <c r="N12" i="5"/>
  <c r="M4" i="5"/>
  <c r="L3" i="5"/>
  <c r="L16" i="5"/>
  <c r="V16" i="5" s="1"/>
  <c r="L10" i="5"/>
  <c r="L15" i="5"/>
  <c r="V15" i="5" s="1"/>
  <c r="L13" i="5"/>
  <c r="J7" i="5"/>
  <c r="J11" i="5"/>
  <c r="I14" i="5"/>
  <c r="S14" i="5" s="1"/>
  <c r="I9" i="5"/>
  <c r="H10" i="5"/>
  <c r="G8" i="5"/>
  <c r="F11" i="5"/>
  <c r="F17" i="5"/>
  <c r="E16" i="5"/>
  <c r="O16" i="5" s="1"/>
  <c r="E14" i="5"/>
  <c r="O14" i="5" s="1"/>
  <c r="E9" i="5"/>
  <c r="L9" i="7"/>
  <c r="E3" i="5" s="1"/>
  <c r="O3" i="5" s="1"/>
  <c r="L10" i="7"/>
  <c r="E6" i="5" s="1"/>
  <c r="O6" i="5" s="1"/>
  <c r="L12" i="7"/>
  <c r="L13" i="7"/>
  <c r="L17" i="7"/>
  <c r="E13" i="5" s="1"/>
  <c r="O13" i="5" s="1"/>
  <c r="L18" i="7"/>
  <c r="E12" i="5" s="1"/>
  <c r="O12" i="5" s="1"/>
  <c r="L5" i="7"/>
  <c r="K6" i="7"/>
  <c r="L6" i="7" s="1"/>
  <c r="E15" i="5" s="1"/>
  <c r="O15" i="5" s="1"/>
  <c r="K7" i="7"/>
  <c r="L7" i="7" s="1"/>
  <c r="E5" i="5" s="1"/>
  <c r="O5" i="5" s="1"/>
  <c r="K8" i="7"/>
  <c r="L8" i="7" s="1"/>
  <c r="E8" i="5" s="1"/>
  <c r="O8" i="5" s="1"/>
  <c r="K9" i="7"/>
  <c r="K10" i="7"/>
  <c r="K11" i="7"/>
  <c r="L11" i="7" s="1"/>
  <c r="E17" i="5" s="1"/>
  <c r="O17" i="5" s="1"/>
  <c r="K12" i="7"/>
  <c r="K13" i="7"/>
  <c r="K14" i="7"/>
  <c r="L14" i="7" s="1"/>
  <c r="E11" i="5" s="1"/>
  <c r="K15" i="7"/>
  <c r="L15" i="7" s="1"/>
  <c r="E10" i="5" s="1"/>
  <c r="O10" i="5" s="1"/>
  <c r="K16" i="7"/>
  <c r="L16" i="7" s="1"/>
  <c r="E4" i="5" s="1"/>
  <c r="K17" i="7"/>
  <c r="K18" i="7"/>
  <c r="K19" i="7"/>
  <c r="L19" i="7" s="1"/>
  <c r="E7" i="5" s="1"/>
  <c r="O7" i="5" s="1"/>
  <c r="K5" i="7"/>
  <c r="M25" i="7"/>
  <c r="F15" i="5" s="1"/>
  <c r="P15" i="5" s="1"/>
  <c r="M26" i="7"/>
  <c r="F5" i="5" s="1"/>
  <c r="P5" i="5" s="1"/>
  <c r="M30" i="7"/>
  <c r="M31" i="7"/>
  <c r="F14" i="5" s="1"/>
  <c r="P14" i="5" s="1"/>
  <c r="M33" i="7"/>
  <c r="M34" i="7"/>
  <c r="F10" i="5" s="1"/>
  <c r="M38" i="7"/>
  <c r="F7" i="5" s="1"/>
  <c r="P7" i="5" s="1"/>
  <c r="M24" i="7"/>
  <c r="F9" i="5" s="1"/>
  <c r="P9" i="5" s="1"/>
  <c r="L25" i="7"/>
  <c r="L26" i="7"/>
  <c r="L27" i="7"/>
  <c r="M27" i="7" s="1"/>
  <c r="F8" i="5" s="1"/>
  <c r="P8" i="5" s="1"/>
  <c r="L28" i="7"/>
  <c r="M28" i="7" s="1"/>
  <c r="F3" i="5" s="1"/>
  <c r="P3" i="5" s="1"/>
  <c r="L29" i="7"/>
  <c r="M29" i="7" s="1"/>
  <c r="F6" i="5" s="1"/>
  <c r="P6" i="5" s="1"/>
  <c r="L30" i="7"/>
  <c r="L31" i="7"/>
  <c r="L32" i="7"/>
  <c r="M32" i="7" s="1"/>
  <c r="F16" i="5" s="1"/>
  <c r="P16" i="5" s="1"/>
  <c r="L33" i="7"/>
  <c r="L34" i="7"/>
  <c r="L35" i="7"/>
  <c r="M35" i="7" s="1"/>
  <c r="F4" i="5" s="1"/>
  <c r="P4" i="5" s="1"/>
  <c r="L36" i="7"/>
  <c r="M36" i="7" s="1"/>
  <c r="F13" i="5" s="1"/>
  <c r="L37" i="7"/>
  <c r="M37" i="7" s="1"/>
  <c r="F12" i="5" s="1"/>
  <c r="P12" i="5" s="1"/>
  <c r="L38" i="7"/>
  <c r="L24" i="7"/>
  <c r="M44" i="7"/>
  <c r="G15" i="5" s="1"/>
  <c r="Q15" i="5" s="1"/>
  <c r="M46" i="7"/>
  <c r="M47" i="7"/>
  <c r="G3" i="5" s="1"/>
  <c r="Q3" i="5" s="1"/>
  <c r="M51" i="7"/>
  <c r="G16" i="5" s="1"/>
  <c r="Q16" i="5" s="1"/>
  <c r="M52" i="7"/>
  <c r="G11" i="5" s="1"/>
  <c r="M54" i="7"/>
  <c r="G4" i="5" s="1"/>
  <c r="M55" i="7"/>
  <c r="G13" i="5" s="1"/>
  <c r="Q13" i="5" s="1"/>
  <c r="L44" i="7"/>
  <c r="L45" i="7"/>
  <c r="M45" i="7" s="1"/>
  <c r="G5" i="5" s="1"/>
  <c r="Q5" i="5" s="1"/>
  <c r="L46" i="7"/>
  <c r="L47" i="7"/>
  <c r="L48" i="7"/>
  <c r="M48" i="7" s="1"/>
  <c r="G6" i="5" s="1"/>
  <c r="Q6" i="5" s="1"/>
  <c r="L49" i="7"/>
  <c r="M49" i="7" s="1"/>
  <c r="G17" i="5" s="1"/>
  <c r="Q17" i="5" s="1"/>
  <c r="L50" i="7"/>
  <c r="M50" i="7" s="1"/>
  <c r="G14" i="5" s="1"/>
  <c r="Q14" i="5" s="1"/>
  <c r="L51" i="7"/>
  <c r="L52" i="7"/>
  <c r="L53" i="7"/>
  <c r="M53" i="7" s="1"/>
  <c r="G10" i="5" s="1"/>
  <c r="Q10" i="5" s="1"/>
  <c r="L54" i="7"/>
  <c r="L55" i="7"/>
  <c r="L56" i="7"/>
  <c r="M56" i="7" s="1"/>
  <c r="G12" i="5" s="1"/>
  <c r="L57" i="7"/>
  <c r="M57" i="7" s="1"/>
  <c r="G7" i="5" s="1"/>
  <c r="Q7" i="5" s="1"/>
  <c r="L43" i="7"/>
  <c r="M43" i="7" s="1"/>
  <c r="G9" i="5" s="1"/>
  <c r="Q9" i="5" s="1"/>
  <c r="M64" i="7"/>
  <c r="H5" i="5" s="1"/>
  <c r="R5" i="5" s="1"/>
  <c r="M65" i="7"/>
  <c r="H8" i="5" s="1"/>
  <c r="R8" i="5" s="1"/>
  <c r="M67" i="7"/>
  <c r="H6" i="5" s="1"/>
  <c r="M68" i="7"/>
  <c r="H17" i="5" s="1"/>
  <c r="R17" i="5" s="1"/>
  <c r="M72" i="7"/>
  <c r="M73" i="7"/>
  <c r="H4" i="5" s="1"/>
  <c r="R4" i="5" s="1"/>
  <c r="M75" i="7"/>
  <c r="H12" i="5" s="1"/>
  <c r="R12" i="5" s="1"/>
  <c r="M76" i="7"/>
  <c r="H7" i="5" s="1"/>
  <c r="R7" i="5" s="1"/>
  <c r="L63" i="7"/>
  <c r="M63" i="7" s="1"/>
  <c r="H15" i="5" s="1"/>
  <c r="R15" i="5" s="1"/>
  <c r="L64" i="7"/>
  <c r="L65" i="7"/>
  <c r="L66" i="7"/>
  <c r="M66" i="7" s="1"/>
  <c r="H3" i="5" s="1"/>
  <c r="R3" i="5" s="1"/>
  <c r="L67" i="7"/>
  <c r="L68" i="7"/>
  <c r="L69" i="7"/>
  <c r="M69" i="7" s="1"/>
  <c r="H14" i="5" s="1"/>
  <c r="R14" i="5" s="1"/>
  <c r="L70" i="7"/>
  <c r="M70" i="7" s="1"/>
  <c r="H16" i="5" s="1"/>
  <c r="R16" i="5" s="1"/>
  <c r="L71" i="7"/>
  <c r="M71" i="7" s="1"/>
  <c r="H11" i="5" s="1"/>
  <c r="R11" i="5" s="1"/>
  <c r="L72" i="7"/>
  <c r="L73" i="7"/>
  <c r="L74" i="7"/>
  <c r="M74" i="7" s="1"/>
  <c r="H13" i="5" s="1"/>
  <c r="R13" i="5" s="1"/>
  <c r="L75" i="7"/>
  <c r="L76" i="7"/>
  <c r="L62" i="7"/>
  <c r="M62" i="7" s="1"/>
  <c r="H9" i="5" s="1"/>
  <c r="M85" i="7"/>
  <c r="I3" i="5" s="1"/>
  <c r="S3" i="5" s="1"/>
  <c r="M86" i="7"/>
  <c r="I6" i="5" s="1"/>
  <c r="S6" i="5" s="1"/>
  <c r="M88" i="7"/>
  <c r="M89" i="7"/>
  <c r="I16" i="5" s="1"/>
  <c r="M93" i="7"/>
  <c r="I13" i="5" s="1"/>
  <c r="S13" i="5" s="1"/>
  <c r="M94" i="7"/>
  <c r="I12" i="5" s="1"/>
  <c r="S12" i="5" s="1"/>
  <c r="M81" i="7"/>
  <c r="L82" i="7"/>
  <c r="M82" i="7" s="1"/>
  <c r="I15" i="5" s="1"/>
  <c r="S15" i="5" s="1"/>
  <c r="L83" i="7"/>
  <c r="M83" i="7" s="1"/>
  <c r="I5" i="5" s="1"/>
  <c r="S5" i="5" s="1"/>
  <c r="L84" i="7"/>
  <c r="M84" i="7" s="1"/>
  <c r="I8" i="5" s="1"/>
  <c r="L85" i="7"/>
  <c r="L86" i="7"/>
  <c r="L87" i="7"/>
  <c r="M87" i="7" s="1"/>
  <c r="I17" i="5" s="1"/>
  <c r="S17" i="5" s="1"/>
  <c r="L88" i="7"/>
  <c r="L89" i="7"/>
  <c r="L90" i="7"/>
  <c r="M90" i="7" s="1"/>
  <c r="I11" i="5" s="1"/>
  <c r="S11" i="5" s="1"/>
  <c r="L91" i="7"/>
  <c r="M91" i="7" s="1"/>
  <c r="I10" i="5" s="1"/>
  <c r="S10" i="5" s="1"/>
  <c r="L92" i="7"/>
  <c r="M92" i="7" s="1"/>
  <c r="I4" i="5" s="1"/>
  <c r="S4" i="5" s="1"/>
  <c r="L93" i="7"/>
  <c r="L94" i="7"/>
  <c r="L95" i="7"/>
  <c r="M95" i="7" s="1"/>
  <c r="I7" i="5" s="1"/>
  <c r="S7" i="5" s="1"/>
  <c r="L81" i="7"/>
  <c r="M101" i="7"/>
  <c r="J15" i="5" s="1"/>
  <c r="T15" i="5" s="1"/>
  <c r="M102" i="7"/>
  <c r="J5" i="5" s="1"/>
  <c r="T5" i="5" s="1"/>
  <c r="M106" i="7"/>
  <c r="J17" i="5" s="1"/>
  <c r="T17" i="5" s="1"/>
  <c r="M107" i="7"/>
  <c r="J14" i="5" s="1"/>
  <c r="T14" i="5" s="1"/>
  <c r="M109" i="7"/>
  <c r="M110" i="7"/>
  <c r="J10" i="5" s="1"/>
  <c r="T10" i="5" s="1"/>
  <c r="M114" i="7"/>
  <c r="M100" i="7"/>
  <c r="J9" i="5" s="1"/>
  <c r="T9" i="5" s="1"/>
  <c r="L101" i="7"/>
  <c r="L102" i="7"/>
  <c r="L103" i="7"/>
  <c r="M103" i="7" s="1"/>
  <c r="J8" i="5" s="1"/>
  <c r="T8" i="5" s="1"/>
  <c r="L104" i="7"/>
  <c r="M104" i="7" s="1"/>
  <c r="J3" i="5" s="1"/>
  <c r="L105" i="7"/>
  <c r="M105" i="7" s="1"/>
  <c r="J6" i="5" s="1"/>
  <c r="T6" i="5" s="1"/>
  <c r="L106" i="7"/>
  <c r="L107" i="7"/>
  <c r="L108" i="7"/>
  <c r="M108" i="7" s="1"/>
  <c r="J16" i="5" s="1"/>
  <c r="T16" i="5" s="1"/>
  <c r="L109" i="7"/>
  <c r="L110" i="7"/>
  <c r="L111" i="7"/>
  <c r="M111" i="7" s="1"/>
  <c r="J4" i="5" s="1"/>
  <c r="T4" i="5" s="1"/>
  <c r="L112" i="7"/>
  <c r="M112" i="7" s="1"/>
  <c r="J13" i="5" s="1"/>
  <c r="T13" i="5" s="1"/>
  <c r="L113" i="7"/>
  <c r="M113" i="7" s="1"/>
  <c r="J12" i="5" s="1"/>
  <c r="T12" i="5" s="1"/>
  <c r="L114" i="7"/>
  <c r="L100" i="7"/>
  <c r="M120" i="7"/>
  <c r="K15" i="5" s="1"/>
  <c r="M122" i="7"/>
  <c r="K8" i="5" s="1"/>
  <c r="U8" i="5" s="1"/>
  <c r="M123" i="7"/>
  <c r="K3" i="5" s="1"/>
  <c r="M127" i="7"/>
  <c r="K16" i="5" s="1"/>
  <c r="U16" i="5" s="1"/>
  <c r="M128" i="7"/>
  <c r="K11" i="5" s="1"/>
  <c r="U11" i="5" s="1"/>
  <c r="M130" i="7"/>
  <c r="K4" i="5" s="1"/>
  <c r="M131" i="7"/>
  <c r="K13" i="5" s="1"/>
  <c r="U13" i="5" s="1"/>
  <c r="L120" i="7"/>
  <c r="L121" i="7"/>
  <c r="M121" i="7" s="1"/>
  <c r="K5" i="5" s="1"/>
  <c r="U5" i="5" s="1"/>
  <c r="L122" i="7"/>
  <c r="L123" i="7"/>
  <c r="L124" i="7"/>
  <c r="M124" i="7" s="1"/>
  <c r="K6" i="5" s="1"/>
  <c r="L125" i="7"/>
  <c r="M125" i="7" s="1"/>
  <c r="K17" i="5" s="1"/>
  <c r="L126" i="7"/>
  <c r="M126" i="7" s="1"/>
  <c r="K14" i="5" s="1"/>
  <c r="U14" i="5" s="1"/>
  <c r="L127" i="7"/>
  <c r="L128" i="7"/>
  <c r="L129" i="7"/>
  <c r="M129" i="7" s="1"/>
  <c r="K10" i="5" s="1"/>
  <c r="U10" i="5" s="1"/>
  <c r="L130" i="7"/>
  <c r="L131" i="7"/>
  <c r="L132" i="7"/>
  <c r="M132" i="7" s="1"/>
  <c r="K12" i="5" s="1"/>
  <c r="U12" i="5" s="1"/>
  <c r="L133" i="7"/>
  <c r="M133" i="7" s="1"/>
  <c r="K7" i="5" s="1"/>
  <c r="U7" i="5" s="1"/>
  <c r="L119" i="7"/>
  <c r="M119" i="7" s="1"/>
  <c r="K9" i="5" s="1"/>
  <c r="U9" i="5" s="1"/>
  <c r="L139" i="7"/>
  <c r="L140" i="7"/>
  <c r="L5" i="5" s="1"/>
  <c r="L141" i="7"/>
  <c r="L8" i="5" s="1"/>
  <c r="L142" i="7"/>
  <c r="L143" i="7"/>
  <c r="L6" i="5" s="1"/>
  <c r="V6" i="5" s="1"/>
  <c r="L144" i="7"/>
  <c r="L17" i="5" s="1"/>
  <c r="V17" i="5" s="1"/>
  <c r="L145" i="7"/>
  <c r="L14" i="5" s="1"/>
  <c r="V14" i="5" s="1"/>
  <c r="L146" i="7"/>
  <c r="L147" i="7"/>
  <c r="L11" i="5" s="1"/>
  <c r="V11" i="5" s="1"/>
  <c r="L148" i="7"/>
  <c r="L149" i="7"/>
  <c r="L4" i="5" s="1"/>
  <c r="V4" i="5" s="1"/>
  <c r="L150" i="7"/>
  <c r="L151" i="7"/>
  <c r="L12" i="5" s="1"/>
  <c r="V12" i="5" s="1"/>
  <c r="L152" i="7"/>
  <c r="L7" i="5" s="1"/>
  <c r="V7" i="5" s="1"/>
  <c r="L138" i="7"/>
  <c r="L9" i="5" s="1"/>
  <c r="V9" i="5" s="1"/>
  <c r="M160" i="7"/>
  <c r="M8" i="5" s="1"/>
  <c r="W8" i="5" s="1"/>
  <c r="M161" i="7"/>
  <c r="M3" i="5" s="1"/>
  <c r="W3" i="5" s="1"/>
  <c r="M163" i="7"/>
  <c r="M17" i="5" s="1"/>
  <c r="W17" i="5" s="1"/>
  <c r="M164" i="7"/>
  <c r="M14" i="5" s="1"/>
  <c r="W14" i="5" s="1"/>
  <c r="M168" i="7"/>
  <c r="M169" i="7"/>
  <c r="M13" i="5" s="1"/>
  <c r="M171" i="7"/>
  <c r="M7" i="5" s="1"/>
  <c r="W7" i="5" s="1"/>
  <c r="M157" i="7"/>
  <c r="M9" i="5" s="1"/>
  <c r="W9" i="5" s="1"/>
  <c r="L158" i="7"/>
  <c r="M158" i="7" s="1"/>
  <c r="M15" i="5" s="1"/>
  <c r="W15" i="5" s="1"/>
  <c r="L159" i="7"/>
  <c r="M159" i="7" s="1"/>
  <c r="M5" i="5" s="1"/>
  <c r="W5" i="5" s="1"/>
  <c r="L160" i="7"/>
  <c r="L161" i="7"/>
  <c r="L162" i="7"/>
  <c r="M162" i="7" s="1"/>
  <c r="M6" i="5" s="1"/>
  <c r="W6" i="5" s="1"/>
  <c r="L163" i="7"/>
  <c r="L164" i="7"/>
  <c r="L165" i="7"/>
  <c r="M165" i="7" s="1"/>
  <c r="M16" i="5" s="1"/>
  <c r="W16" i="5" s="1"/>
  <c r="L166" i="7"/>
  <c r="M166" i="7" s="1"/>
  <c r="M11" i="5" s="1"/>
  <c r="W11" i="5" s="1"/>
  <c r="L167" i="7"/>
  <c r="M167" i="7" s="1"/>
  <c r="M10" i="5" s="1"/>
  <c r="L168" i="7"/>
  <c r="L169" i="7"/>
  <c r="L170" i="7"/>
  <c r="M170" i="7" s="1"/>
  <c r="M12" i="5" s="1"/>
  <c r="W12" i="5" s="1"/>
  <c r="L171" i="7"/>
  <c r="L157" i="7"/>
  <c r="M177" i="7"/>
  <c r="N15" i="5" s="1"/>
  <c r="X15" i="5" s="1"/>
  <c r="M181" i="7"/>
  <c r="M182" i="7"/>
  <c r="N17" i="5" s="1"/>
  <c r="M184" i="7"/>
  <c r="N16" i="5" s="1"/>
  <c r="X16" i="5" s="1"/>
  <c r="M185" i="7"/>
  <c r="N11" i="5" s="1"/>
  <c r="X11" i="5" s="1"/>
  <c r="M189" i="7"/>
  <c r="M190" i="7"/>
  <c r="N7" i="5" s="1"/>
  <c r="X7" i="5" s="1"/>
  <c r="L177" i="7"/>
  <c r="L178" i="7"/>
  <c r="M178" i="7" s="1"/>
  <c r="N5" i="5" s="1"/>
  <c r="X5" i="5" s="1"/>
  <c r="L179" i="7"/>
  <c r="M179" i="7" s="1"/>
  <c r="N8" i="5" s="1"/>
  <c r="X8" i="5" s="1"/>
  <c r="L180" i="7"/>
  <c r="M180" i="7" s="1"/>
  <c r="N3" i="5" s="1"/>
  <c r="L181" i="7"/>
  <c r="L182" i="7"/>
  <c r="L183" i="7"/>
  <c r="M183" i="7" s="1"/>
  <c r="N14" i="5" s="1"/>
  <c r="X14" i="5" s="1"/>
  <c r="L184" i="7"/>
  <c r="L185" i="7"/>
  <c r="L186" i="7"/>
  <c r="M186" i="7" s="1"/>
  <c r="N10" i="5" s="1"/>
  <c r="X10" i="5" s="1"/>
  <c r="L187" i="7"/>
  <c r="M187" i="7" s="1"/>
  <c r="N4" i="5" s="1"/>
  <c r="X4" i="5" s="1"/>
  <c r="L188" i="7"/>
  <c r="M188" i="7" s="1"/>
  <c r="N13" i="5" s="1"/>
  <c r="X13" i="5" s="1"/>
  <c r="L189" i="7"/>
  <c r="L190" i="7"/>
  <c r="L176" i="7"/>
  <c r="M176" i="7" s="1"/>
  <c r="N9" i="5" s="1"/>
  <c r="X9" i="5" s="1"/>
  <c r="P580" i="6"/>
  <c r="P130" i="6"/>
  <c r="P1108" i="6"/>
  <c r="P1232" i="6"/>
  <c r="P789" i="6"/>
  <c r="P581" i="6"/>
  <c r="P897" i="6"/>
  <c r="P131" i="6"/>
  <c r="P790" i="6"/>
  <c r="P132" i="6"/>
  <c r="P2" i="6"/>
  <c r="P232" i="6"/>
  <c r="P1233" i="6"/>
  <c r="P354" i="6"/>
  <c r="P791" i="6"/>
  <c r="P792" i="6"/>
  <c r="P355" i="6"/>
  <c r="P3" i="6"/>
  <c r="P582" i="6"/>
  <c r="P356" i="6"/>
  <c r="P465" i="6"/>
  <c r="P989" i="6"/>
  <c r="P705" i="6"/>
  <c r="P1337" i="6"/>
  <c r="P233" i="6"/>
  <c r="P706" i="6"/>
  <c r="P234" i="6"/>
  <c r="P990" i="6"/>
  <c r="P991" i="6"/>
  <c r="P1109" i="6"/>
  <c r="P992" i="6"/>
  <c r="P133" i="6"/>
  <c r="P1516" i="6"/>
  <c r="P357" i="6"/>
  <c r="P134" i="6"/>
  <c r="P358" i="6"/>
  <c r="P235" i="6"/>
  <c r="P1422" i="6"/>
  <c r="P1517" i="6"/>
  <c r="P583" i="6"/>
  <c r="P466" i="6"/>
  <c r="P1423" i="6"/>
  <c r="P236" i="6"/>
  <c r="P898" i="6"/>
  <c r="P237" i="6"/>
  <c r="P1518" i="6"/>
  <c r="P238" i="6"/>
  <c r="P359" i="6"/>
  <c r="P135" i="6"/>
  <c r="P793" i="6"/>
  <c r="P584" i="6"/>
  <c r="P899" i="6"/>
  <c r="P1234" i="6"/>
  <c r="P1519" i="6"/>
  <c r="P1520" i="6"/>
  <c r="P360" i="6"/>
  <c r="P707" i="6"/>
  <c r="P4" i="6"/>
  <c r="P136" i="6"/>
  <c r="P900" i="6"/>
  <c r="P1424" i="6"/>
  <c r="P794" i="6"/>
  <c r="P708" i="6"/>
  <c r="P5" i="6"/>
  <c r="P901" i="6"/>
  <c r="P1425" i="6"/>
  <c r="P585" i="6"/>
  <c r="P795" i="6"/>
  <c r="P586" i="6"/>
  <c r="P137" i="6"/>
  <c r="P1235" i="6"/>
  <c r="P138" i="6"/>
  <c r="P6" i="6"/>
  <c r="P1236" i="6"/>
  <c r="P361" i="6"/>
  <c r="P993" i="6"/>
  <c r="P1426" i="6"/>
  <c r="P362" i="6"/>
  <c r="P1338" i="6"/>
  <c r="P709" i="6"/>
  <c r="P139" i="6"/>
  <c r="P1339" i="6"/>
  <c r="P7" i="6"/>
  <c r="P140" i="6"/>
  <c r="P994" i="6"/>
  <c r="P995" i="6"/>
  <c r="P8" i="6"/>
  <c r="P710" i="6"/>
  <c r="P141" i="6"/>
  <c r="P1521" i="6"/>
  <c r="P1340" i="6"/>
  <c r="P1110" i="6"/>
  <c r="P239" i="6"/>
  <c r="P467" i="6"/>
  <c r="P363" i="6"/>
  <c r="P1522" i="6"/>
  <c r="P240" i="6"/>
  <c r="P1111" i="6"/>
  <c r="P142" i="6"/>
  <c r="P587" i="6"/>
  <c r="P468" i="6"/>
  <c r="P1523" i="6"/>
  <c r="P996" i="6"/>
  <c r="P469" i="6"/>
  <c r="P588" i="6"/>
  <c r="P1112" i="6"/>
  <c r="P1341" i="6"/>
  <c r="P1113" i="6"/>
  <c r="P711" i="6"/>
  <c r="P712" i="6"/>
  <c r="P1237" i="6"/>
  <c r="P364" i="6"/>
  <c r="P713" i="6"/>
  <c r="P997" i="6"/>
  <c r="P1114" i="6"/>
  <c r="P714" i="6"/>
  <c r="P1342" i="6"/>
  <c r="P470" i="6"/>
  <c r="P241" i="6"/>
  <c r="P1524" i="6"/>
  <c r="P471" i="6"/>
  <c r="P242" i="6"/>
  <c r="P472" i="6"/>
  <c r="P796" i="6"/>
  <c r="P797" i="6"/>
  <c r="P473" i="6"/>
  <c r="P798" i="6"/>
  <c r="P1115" i="6"/>
  <c r="P9" i="6"/>
  <c r="P243" i="6"/>
  <c r="P799" i="6"/>
  <c r="P365" i="6"/>
  <c r="P1525" i="6"/>
  <c r="P902" i="6"/>
  <c r="P366" i="6"/>
  <c r="P474" i="6"/>
  <c r="P1116" i="6"/>
  <c r="P715" i="6"/>
  <c r="P716" i="6"/>
  <c r="P367" i="6"/>
  <c r="P903" i="6"/>
  <c r="P1427" i="6"/>
  <c r="P717" i="6"/>
  <c r="P143" i="6"/>
  <c r="P144" i="6"/>
  <c r="P998" i="6"/>
  <c r="P145" i="6"/>
  <c r="P1238" i="6"/>
  <c r="P999" i="6"/>
  <c r="P718" i="6"/>
  <c r="P1000" i="6"/>
  <c r="P904" i="6"/>
  <c r="P1117" i="6"/>
  <c r="P589" i="6"/>
  <c r="P1239" i="6"/>
  <c r="P244" i="6"/>
  <c r="P245" i="6"/>
  <c r="P1526" i="6"/>
  <c r="P1001" i="6"/>
  <c r="P1002" i="6"/>
  <c r="P146" i="6"/>
  <c r="P246" i="6"/>
  <c r="P475" i="6"/>
  <c r="P147" i="6"/>
  <c r="P590" i="6"/>
  <c r="P1428" i="6"/>
  <c r="P368" i="6"/>
  <c r="P148" i="6"/>
  <c r="P369" i="6"/>
  <c r="P800" i="6"/>
  <c r="P149" i="6"/>
  <c r="P1003" i="6"/>
  <c r="P905" i="6"/>
  <c r="P591" i="6"/>
  <c r="P1118" i="6"/>
  <c r="P247" i="6"/>
  <c r="P592" i="6"/>
  <c r="P1429" i="6"/>
  <c r="P248" i="6"/>
  <c r="P801" i="6"/>
  <c r="P10" i="6"/>
  <c r="P1343" i="6"/>
  <c r="P249" i="6"/>
  <c r="P1119" i="6"/>
  <c r="P1527" i="6"/>
  <c r="P370" i="6"/>
  <c r="P150" i="6"/>
  <c r="P1004" i="6"/>
  <c r="P1528" i="6"/>
  <c r="P476" i="6"/>
  <c r="P802" i="6"/>
  <c r="P906" i="6"/>
  <c r="P250" i="6"/>
  <c r="P151" i="6"/>
  <c r="P1430" i="6"/>
  <c r="P803" i="6"/>
  <c r="P804" i="6"/>
  <c r="P251" i="6"/>
  <c r="P252" i="6"/>
  <c r="P719" i="6"/>
  <c r="P11" i="6"/>
  <c r="P805" i="6"/>
  <c r="P1120" i="6"/>
  <c r="P1005" i="6"/>
  <c r="P12" i="6"/>
  <c r="P13" i="6"/>
  <c r="P593" i="6"/>
  <c r="P594" i="6"/>
  <c r="P152" i="6"/>
  <c r="P1240" i="6"/>
  <c r="P253" i="6"/>
  <c r="P477" i="6"/>
  <c r="P1121" i="6"/>
  <c r="P254" i="6"/>
  <c r="P371" i="6"/>
  <c r="P1241" i="6"/>
  <c r="P478" i="6"/>
  <c r="P372" i="6"/>
  <c r="P255" i="6"/>
  <c r="P1242" i="6"/>
  <c r="P1243" i="6"/>
  <c r="P1006" i="6"/>
  <c r="P373" i="6"/>
  <c r="P14" i="6"/>
  <c r="P595" i="6"/>
  <c r="P1244" i="6"/>
  <c r="P1344" i="6"/>
  <c r="P15" i="6"/>
  <c r="P720" i="6"/>
  <c r="P479" i="6"/>
  <c r="P1431" i="6"/>
  <c r="P1007" i="6"/>
  <c r="P16" i="6"/>
  <c r="P1122" i="6"/>
  <c r="P1123" i="6"/>
  <c r="P17" i="6"/>
  <c r="P1008" i="6"/>
  <c r="P596" i="6"/>
  <c r="P1529" i="6"/>
  <c r="P1245" i="6"/>
  <c r="P1530" i="6"/>
  <c r="P1432" i="6"/>
  <c r="P1009" i="6"/>
  <c r="P256" i="6"/>
  <c r="P480" i="6"/>
  <c r="P374" i="6"/>
  <c r="P481" i="6"/>
  <c r="P1345" i="6"/>
  <c r="P1246" i="6"/>
  <c r="P597" i="6"/>
  <c r="P1346" i="6"/>
  <c r="P1433" i="6"/>
  <c r="P598" i="6"/>
  <c r="P482" i="6"/>
  <c r="P1124" i="6"/>
  <c r="P483" i="6"/>
  <c r="P484" i="6"/>
  <c r="P257" i="6"/>
  <c r="P806" i="6"/>
  <c r="P1010" i="6"/>
  <c r="P375" i="6"/>
  <c r="P485" i="6"/>
  <c r="P1011" i="6"/>
  <c r="P153" i="6"/>
  <c r="P154" i="6"/>
  <c r="P18" i="6"/>
  <c r="P19" i="6"/>
  <c r="P258" i="6"/>
  <c r="P1125" i="6"/>
  <c r="P807" i="6"/>
  <c r="P376" i="6"/>
  <c r="P907" i="6"/>
  <c r="P599" i="6"/>
  <c r="P908" i="6"/>
  <c r="P1012" i="6"/>
  <c r="P1434" i="6"/>
  <c r="P486" i="6"/>
  <c r="P377" i="6"/>
  <c r="P1347" i="6"/>
  <c r="P1013" i="6"/>
  <c r="P20" i="6"/>
  <c r="P21" i="6"/>
  <c r="P155" i="6"/>
  <c r="P600" i="6"/>
  <c r="P601" i="6"/>
  <c r="P808" i="6"/>
  <c r="P602" i="6"/>
  <c r="P603" i="6"/>
  <c r="P1014" i="6"/>
  <c r="P909" i="6"/>
  <c r="P156" i="6"/>
  <c r="P259" i="6"/>
  <c r="P487" i="6"/>
  <c r="P1531" i="6"/>
  <c r="P1015" i="6"/>
  <c r="P721" i="6"/>
  <c r="P157" i="6"/>
  <c r="P22" i="6"/>
  <c r="P488" i="6"/>
  <c r="P260" i="6"/>
  <c r="P23" i="6"/>
  <c r="P378" i="6"/>
  <c r="P1532" i="6"/>
  <c r="P489" i="6"/>
  <c r="P604" i="6"/>
  <c r="P722" i="6"/>
  <c r="P379" i="6"/>
  <c r="P158" i="6"/>
  <c r="P1126" i="6"/>
  <c r="P605" i="6"/>
  <c r="P380" i="6"/>
  <c r="P1533" i="6"/>
  <c r="P1016" i="6"/>
  <c r="P24" i="6"/>
  <c r="P910" i="6"/>
  <c r="P261" i="6"/>
  <c r="P159" i="6"/>
  <c r="P1348" i="6"/>
  <c r="P809" i="6"/>
  <c r="P606" i="6"/>
  <c r="P1017" i="6"/>
  <c r="P25" i="6"/>
  <c r="P1534" i="6"/>
  <c r="P1535" i="6"/>
  <c r="P1127" i="6"/>
  <c r="P26" i="6"/>
  <c r="P911" i="6"/>
  <c r="P262" i="6"/>
  <c r="P490" i="6"/>
  <c r="P607" i="6"/>
  <c r="P1018" i="6"/>
  <c r="P1019" i="6"/>
  <c r="P608" i="6"/>
  <c r="P1536" i="6"/>
  <c r="P381" i="6"/>
  <c r="P382" i="6"/>
  <c r="P609" i="6"/>
  <c r="P912" i="6"/>
  <c r="P383" i="6"/>
  <c r="P1128" i="6"/>
  <c r="P610" i="6"/>
  <c r="P160" i="6"/>
  <c r="P1129" i="6"/>
  <c r="P491" i="6"/>
  <c r="P1020" i="6"/>
  <c r="P723" i="6"/>
  <c r="P384" i="6"/>
  <c r="P27" i="6"/>
  <c r="P263" i="6"/>
  <c r="P1130" i="6"/>
  <c r="P1435" i="6"/>
  <c r="P1131" i="6"/>
  <c r="P611" i="6"/>
  <c r="P810" i="6"/>
  <c r="P1436" i="6"/>
  <c r="P28" i="6"/>
  <c r="P161" i="6"/>
  <c r="P385" i="6"/>
  <c r="P264" i="6"/>
  <c r="P29" i="6"/>
  <c r="P162" i="6"/>
  <c r="P1132" i="6"/>
  <c r="P1537" i="6"/>
  <c r="P1538" i="6"/>
  <c r="P612" i="6"/>
  <c r="P1021" i="6"/>
  <c r="P1437" i="6"/>
  <c r="P1247" i="6"/>
  <c r="P613" i="6"/>
  <c r="P724" i="6"/>
  <c r="P1133" i="6"/>
  <c r="P913" i="6"/>
  <c r="P914" i="6"/>
  <c r="P492" i="6"/>
  <c r="P1248" i="6"/>
  <c r="P1349" i="6"/>
  <c r="P386" i="6"/>
  <c r="P811" i="6"/>
  <c r="P725" i="6"/>
  <c r="P1539" i="6"/>
  <c r="P614" i="6"/>
  <c r="P1249" i="6"/>
  <c r="P615" i="6"/>
  <c r="P387" i="6"/>
  <c r="P915" i="6"/>
  <c r="P812" i="6"/>
  <c r="P916" i="6"/>
  <c r="P1540" i="6"/>
  <c r="P1250" i="6"/>
  <c r="P917" i="6"/>
  <c r="P493" i="6"/>
  <c r="P30" i="6"/>
  <c r="P163" i="6"/>
  <c r="P616" i="6"/>
  <c r="P918" i="6"/>
  <c r="P265" i="6"/>
  <c r="P617" i="6"/>
  <c r="P1134" i="6"/>
  <c r="P164" i="6"/>
  <c r="P388" i="6"/>
  <c r="P266" i="6"/>
  <c r="P1541" i="6"/>
  <c r="P1022" i="6"/>
  <c r="P1023" i="6"/>
  <c r="P31" i="6"/>
  <c r="P919" i="6"/>
  <c r="P1251" i="6"/>
  <c r="P32" i="6"/>
  <c r="P267" i="6"/>
  <c r="P33" i="6"/>
  <c r="P34" i="6"/>
  <c r="P1135" i="6"/>
  <c r="P268" i="6"/>
  <c r="P165" i="6"/>
  <c r="P269" i="6"/>
  <c r="P270" i="6"/>
  <c r="P35" i="6"/>
  <c r="P920" i="6"/>
  <c r="P1350" i="6"/>
  <c r="P618" i="6"/>
  <c r="P36" i="6"/>
  <c r="P1024" i="6"/>
  <c r="P921" i="6"/>
  <c r="P1252" i="6"/>
  <c r="P1542" i="6"/>
  <c r="P1136" i="6"/>
  <c r="P271" i="6"/>
  <c r="P494" i="6"/>
  <c r="P1137" i="6"/>
  <c r="P166" i="6"/>
  <c r="P1138" i="6"/>
  <c r="P272" i="6"/>
  <c r="P1253" i="6"/>
  <c r="P37" i="6"/>
  <c r="P1438" i="6"/>
  <c r="P1439" i="6"/>
  <c r="P1440" i="6"/>
  <c r="P1543" i="6"/>
  <c r="P1254" i="6"/>
  <c r="P726" i="6"/>
  <c r="P1544" i="6"/>
  <c r="P619" i="6"/>
  <c r="P1351" i="6"/>
  <c r="P620" i="6"/>
  <c r="P38" i="6"/>
  <c r="P1255" i="6"/>
  <c r="P389" i="6"/>
  <c r="P167" i="6"/>
  <c r="P39" i="6"/>
  <c r="P1352" i="6"/>
  <c r="P40" i="6"/>
  <c r="P168" i="6"/>
  <c r="P727" i="6"/>
  <c r="P1139" i="6"/>
  <c r="P1441" i="6"/>
  <c r="P1256" i="6"/>
  <c r="P728" i="6"/>
  <c r="P273" i="6"/>
  <c r="P1442" i="6"/>
  <c r="P1443" i="6"/>
  <c r="P169" i="6"/>
  <c r="P1444" i="6"/>
  <c r="P1257" i="6"/>
  <c r="P621" i="6"/>
  <c r="P390" i="6"/>
  <c r="P495" i="6"/>
  <c r="P274" i="6"/>
  <c r="P275" i="6"/>
  <c r="P813" i="6"/>
  <c r="P729" i="6"/>
  <c r="P1545" i="6"/>
  <c r="P1353" i="6"/>
  <c r="P41" i="6"/>
  <c r="P1025" i="6"/>
  <c r="P1140" i="6"/>
  <c r="P391" i="6"/>
  <c r="P496" i="6"/>
  <c r="P1546" i="6"/>
  <c r="P276" i="6"/>
  <c r="P392" i="6"/>
  <c r="P277" i="6"/>
  <c r="P1445" i="6"/>
  <c r="P1547" i="6"/>
  <c r="P1548" i="6"/>
  <c r="P497" i="6"/>
  <c r="P1549" i="6"/>
  <c r="P498" i="6"/>
  <c r="P1026" i="6"/>
  <c r="P1027" i="6"/>
  <c r="P278" i="6"/>
  <c r="P730" i="6"/>
  <c r="P42" i="6"/>
  <c r="P1550" i="6"/>
  <c r="P922" i="6"/>
  <c r="P43" i="6"/>
  <c r="P44" i="6"/>
  <c r="P279" i="6"/>
  <c r="P1028" i="6"/>
  <c r="P280" i="6"/>
  <c r="P170" i="6"/>
  <c r="P281" i="6"/>
  <c r="P923" i="6"/>
  <c r="P814" i="6"/>
  <c r="P1029" i="6"/>
  <c r="P924" i="6"/>
  <c r="P1141" i="6"/>
  <c r="P731" i="6"/>
  <c r="P1354" i="6"/>
  <c r="P1446" i="6"/>
  <c r="P925" i="6"/>
  <c r="P1447" i="6"/>
  <c r="P732" i="6"/>
  <c r="P1030" i="6"/>
  <c r="P926" i="6"/>
  <c r="P393" i="6"/>
  <c r="P1031" i="6"/>
  <c r="P815" i="6"/>
  <c r="P45" i="6"/>
  <c r="P394" i="6"/>
  <c r="P733" i="6"/>
  <c r="P499" i="6"/>
  <c r="P46" i="6"/>
  <c r="P282" i="6"/>
  <c r="P1551" i="6"/>
  <c r="P47" i="6"/>
  <c r="P1258" i="6"/>
  <c r="P48" i="6"/>
  <c r="P927" i="6"/>
  <c r="P816" i="6"/>
  <c r="P1142" i="6"/>
  <c r="P1032" i="6"/>
  <c r="P1355" i="6"/>
  <c r="P622" i="6"/>
  <c r="P49" i="6"/>
  <c r="P1448" i="6"/>
  <c r="P500" i="6"/>
  <c r="P817" i="6"/>
  <c r="P501" i="6"/>
  <c r="P818" i="6"/>
  <c r="P1143" i="6"/>
  <c r="P819" i="6"/>
  <c r="P623" i="6"/>
  <c r="P1033" i="6"/>
  <c r="P820" i="6"/>
  <c r="P171" i="6"/>
  <c r="P1449" i="6"/>
  <c r="P395" i="6"/>
  <c r="P734" i="6"/>
  <c r="P502" i="6"/>
  <c r="P283" i="6"/>
  <c r="P1259" i="6"/>
  <c r="P624" i="6"/>
  <c r="P1034" i="6"/>
  <c r="P50" i="6"/>
  <c r="P1260" i="6"/>
  <c r="P1035" i="6"/>
  <c r="P821" i="6"/>
  <c r="P1036" i="6"/>
  <c r="P625" i="6"/>
  <c r="P51" i="6"/>
  <c r="P396" i="6"/>
  <c r="P397" i="6"/>
  <c r="P928" i="6"/>
  <c r="P735" i="6"/>
  <c r="P1450" i="6"/>
  <c r="P52" i="6"/>
  <c r="P1356" i="6"/>
  <c r="P1357" i="6"/>
  <c r="P1261" i="6"/>
  <c r="P1451" i="6"/>
  <c r="P929" i="6"/>
  <c r="P1037" i="6"/>
  <c r="P503" i="6"/>
  <c r="P1452" i="6"/>
  <c r="P1453" i="6"/>
  <c r="P1454" i="6"/>
  <c r="P172" i="6"/>
  <c r="P1144" i="6"/>
  <c r="P284" i="6"/>
  <c r="P1455" i="6"/>
  <c r="P1145" i="6"/>
  <c r="P1146" i="6"/>
  <c r="P736" i="6"/>
  <c r="P1038" i="6"/>
  <c r="P930" i="6"/>
  <c r="P285" i="6"/>
  <c r="P1147" i="6"/>
  <c r="P398" i="6"/>
  <c r="P1552" i="6"/>
  <c r="P504" i="6"/>
  <c r="P737" i="6"/>
  <c r="P931" i="6"/>
  <c r="P1553" i="6"/>
  <c r="P1039" i="6"/>
  <c r="P1456" i="6"/>
  <c r="P1262" i="6"/>
  <c r="P1040" i="6"/>
  <c r="P822" i="6"/>
  <c r="P173" i="6"/>
  <c r="P174" i="6"/>
  <c r="P1358" i="6"/>
  <c r="P1554" i="6"/>
  <c r="P1555" i="6"/>
  <c r="P286" i="6"/>
  <c r="P287" i="6"/>
  <c r="P399" i="6"/>
  <c r="P932" i="6"/>
  <c r="P738" i="6"/>
  <c r="P53" i="6"/>
  <c r="P175" i="6"/>
  <c r="P626" i="6"/>
  <c r="P627" i="6"/>
  <c r="P1041" i="6"/>
  <c r="P288" i="6"/>
  <c r="P1042" i="6"/>
  <c r="P1263" i="6"/>
  <c r="P54" i="6"/>
  <c r="P1556" i="6"/>
  <c r="P1457" i="6"/>
  <c r="P1458" i="6"/>
  <c r="P739" i="6"/>
  <c r="P740" i="6"/>
  <c r="P1264" i="6"/>
  <c r="P741" i="6"/>
  <c r="P1459" i="6"/>
  <c r="P176" i="6"/>
  <c r="P1460" i="6"/>
  <c r="P400" i="6"/>
  <c r="P1043" i="6"/>
  <c r="P823" i="6"/>
  <c r="P628" i="6"/>
  <c r="P629" i="6"/>
  <c r="P1461" i="6"/>
  <c r="P1044" i="6"/>
  <c r="P401" i="6"/>
  <c r="P1557" i="6"/>
  <c r="P1558" i="6"/>
  <c r="P289" i="6"/>
  <c r="P505" i="6"/>
  <c r="P506" i="6"/>
  <c r="P1462" i="6"/>
  <c r="P507" i="6"/>
  <c r="P630" i="6"/>
  <c r="P508" i="6"/>
  <c r="P1265" i="6"/>
  <c r="P1559" i="6"/>
  <c r="P290" i="6"/>
  <c r="P742" i="6"/>
  <c r="P824" i="6"/>
  <c r="P509" i="6"/>
  <c r="P1463" i="6"/>
  <c r="P55" i="6"/>
  <c r="P510" i="6"/>
  <c r="P1560" i="6"/>
  <c r="P933" i="6"/>
  <c r="P402" i="6"/>
  <c r="P1148" i="6"/>
  <c r="P1561" i="6"/>
  <c r="P1266" i="6"/>
  <c r="P1562" i="6"/>
  <c r="P1563" i="6"/>
  <c r="P1267" i="6"/>
  <c r="P56" i="6"/>
  <c r="P1359" i="6"/>
  <c r="P1149" i="6"/>
  <c r="P1045" i="6"/>
  <c r="P403" i="6"/>
  <c r="P1150" i="6"/>
  <c r="P177" i="6"/>
  <c r="P178" i="6"/>
  <c r="P57" i="6"/>
  <c r="P1268" i="6"/>
  <c r="P1464" i="6"/>
  <c r="P404" i="6"/>
  <c r="P511" i="6"/>
  <c r="P291" i="6"/>
  <c r="P1046" i="6"/>
  <c r="P631" i="6"/>
  <c r="P825" i="6"/>
  <c r="P58" i="6"/>
  <c r="P179" i="6"/>
  <c r="P512" i="6"/>
  <c r="P292" i="6"/>
  <c r="P1564" i="6"/>
  <c r="P293" i="6"/>
  <c r="P1565" i="6"/>
  <c r="P294" i="6"/>
  <c r="P513" i="6"/>
  <c r="P1360" i="6"/>
  <c r="P1361" i="6"/>
  <c r="P743" i="6"/>
  <c r="P295" i="6"/>
  <c r="P1362" i="6"/>
  <c r="P296" i="6"/>
  <c r="P1269" i="6"/>
  <c r="P1047" i="6"/>
  <c r="P405" i="6"/>
  <c r="P1151" i="6"/>
  <c r="P1363" i="6"/>
  <c r="P744" i="6"/>
  <c r="P745" i="6"/>
  <c r="P746" i="6"/>
  <c r="P59" i="6"/>
  <c r="P180" i="6"/>
  <c r="P934" i="6"/>
  <c r="P406" i="6"/>
  <c r="P1152" i="6"/>
  <c r="P407" i="6"/>
  <c r="P632" i="6"/>
  <c r="P826" i="6"/>
  <c r="P1048" i="6"/>
  <c r="P1270" i="6"/>
  <c r="P408" i="6"/>
  <c r="P1271" i="6"/>
  <c r="P409" i="6"/>
  <c r="P747" i="6"/>
  <c r="P410" i="6"/>
  <c r="P1153" i="6"/>
  <c r="P1364" i="6"/>
  <c r="P1049" i="6"/>
  <c r="P181" i="6"/>
  <c r="P633" i="6"/>
  <c r="P297" i="6"/>
  <c r="P298" i="6"/>
  <c r="P1566" i="6"/>
  <c r="P60" i="6"/>
  <c r="P1567" i="6"/>
  <c r="P514" i="6"/>
  <c r="P935" i="6"/>
  <c r="P411" i="6"/>
  <c r="P827" i="6"/>
  <c r="P634" i="6"/>
  <c r="P61" i="6"/>
  <c r="P412" i="6"/>
  <c r="P413" i="6"/>
  <c r="P1465" i="6"/>
  <c r="P1154" i="6"/>
  <c r="P62" i="6"/>
  <c r="P1568" i="6"/>
  <c r="P1272" i="6"/>
  <c r="P1466" i="6"/>
  <c r="P748" i="6"/>
  <c r="P1365" i="6"/>
  <c r="P1467" i="6"/>
  <c r="P299" i="6"/>
  <c r="P300" i="6"/>
  <c r="P1050" i="6"/>
  <c r="P635" i="6"/>
  <c r="P1569" i="6"/>
  <c r="P1366" i="6"/>
  <c r="P414" i="6"/>
  <c r="P636" i="6"/>
  <c r="P749" i="6"/>
  <c r="P1051" i="6"/>
  <c r="P182" i="6"/>
  <c r="P183" i="6"/>
  <c r="P1052" i="6"/>
  <c r="P936" i="6"/>
  <c r="P1155" i="6"/>
  <c r="P750" i="6"/>
  <c r="P828" i="6"/>
  <c r="P1570" i="6"/>
  <c r="P1468" i="6"/>
  <c r="P751" i="6"/>
  <c r="P1367" i="6"/>
  <c r="P515" i="6"/>
  <c r="P516" i="6"/>
  <c r="P63" i="6"/>
  <c r="P1469" i="6"/>
  <c r="P64" i="6"/>
  <c r="P184" i="6"/>
  <c r="P1156" i="6"/>
  <c r="P517" i="6"/>
  <c r="P518" i="6"/>
  <c r="P185" i="6"/>
  <c r="P1053" i="6"/>
  <c r="P186" i="6"/>
  <c r="P937" i="6"/>
  <c r="P301" i="6"/>
  <c r="P187" i="6"/>
  <c r="P302" i="6"/>
  <c r="P519" i="6"/>
  <c r="P415" i="6"/>
  <c r="P188" i="6"/>
  <c r="P1054" i="6"/>
  <c r="P1571" i="6"/>
  <c r="P416" i="6"/>
  <c r="P1470" i="6"/>
  <c r="P1471" i="6"/>
  <c r="P1368" i="6"/>
  <c r="P938" i="6"/>
  <c r="P65" i="6"/>
  <c r="P939" i="6"/>
  <c r="P1157" i="6"/>
  <c r="P1472" i="6"/>
  <c r="P417" i="6"/>
  <c r="P66" i="6"/>
  <c r="P829" i="6"/>
  <c r="P1158" i="6"/>
  <c r="P752" i="6"/>
  <c r="P303" i="6"/>
  <c r="P637" i="6"/>
  <c r="P520" i="6"/>
  <c r="P1369" i="6"/>
  <c r="P1572" i="6"/>
  <c r="P1055" i="6"/>
  <c r="P1273" i="6"/>
  <c r="P1573" i="6"/>
  <c r="P304" i="6"/>
  <c r="P638" i="6"/>
  <c r="P418" i="6"/>
  <c r="P305" i="6"/>
  <c r="P1574" i="6"/>
  <c r="P1575" i="6"/>
  <c r="P830" i="6"/>
  <c r="P419" i="6"/>
  <c r="P1576" i="6"/>
  <c r="P1577" i="6"/>
  <c r="P1578" i="6"/>
  <c r="P1159" i="6"/>
  <c r="P1056" i="6"/>
  <c r="P1370" i="6"/>
  <c r="P1473" i="6"/>
  <c r="P420" i="6"/>
  <c r="P421" i="6"/>
  <c r="P940" i="6"/>
  <c r="P521" i="6"/>
  <c r="P1371" i="6"/>
  <c r="P1474" i="6"/>
  <c r="P522" i="6"/>
  <c r="P1475" i="6"/>
  <c r="P753" i="6"/>
  <c r="P831" i="6"/>
  <c r="P639" i="6"/>
  <c r="P832" i="6"/>
  <c r="P189" i="6"/>
  <c r="P833" i="6"/>
  <c r="P306" i="6"/>
  <c r="P523" i="6"/>
  <c r="P754" i="6"/>
  <c r="P1160" i="6"/>
  <c r="P1476" i="6"/>
  <c r="P307" i="6"/>
  <c r="P422" i="6"/>
  <c r="P524" i="6"/>
  <c r="P1057" i="6"/>
  <c r="P67" i="6"/>
  <c r="P1274" i="6"/>
  <c r="P1161" i="6"/>
  <c r="P308" i="6"/>
  <c r="P190" i="6"/>
  <c r="P423" i="6"/>
  <c r="P1579" i="6"/>
  <c r="P640" i="6"/>
  <c r="P641" i="6"/>
  <c r="P1275" i="6"/>
  <c r="P1477" i="6"/>
  <c r="P834" i="6"/>
  <c r="P424" i="6"/>
  <c r="P1580" i="6"/>
  <c r="P191" i="6"/>
  <c r="P1162" i="6"/>
  <c r="P1276" i="6"/>
  <c r="P1372" i="6"/>
  <c r="P1581" i="6"/>
  <c r="P755" i="6"/>
  <c r="P1277" i="6"/>
  <c r="P1278" i="6"/>
  <c r="P1163" i="6"/>
  <c r="P1279" i="6"/>
  <c r="P525" i="6"/>
  <c r="P192" i="6"/>
  <c r="P526" i="6"/>
  <c r="P1373" i="6"/>
  <c r="P1164" i="6"/>
  <c r="P756" i="6"/>
  <c r="P757" i="6"/>
  <c r="P758" i="6"/>
  <c r="P193" i="6"/>
  <c r="P835" i="6"/>
  <c r="P1374" i="6"/>
  <c r="P527" i="6"/>
  <c r="P1165" i="6"/>
  <c r="P759" i="6"/>
  <c r="P836" i="6"/>
  <c r="P642" i="6"/>
  <c r="P941" i="6"/>
  <c r="P1582" i="6"/>
  <c r="P1583" i="6"/>
  <c r="P194" i="6"/>
  <c r="P643" i="6"/>
  <c r="P644" i="6"/>
  <c r="P645" i="6"/>
  <c r="P309" i="6"/>
  <c r="P942" i="6"/>
  <c r="P943" i="6"/>
  <c r="P837" i="6"/>
  <c r="P1280" i="6"/>
  <c r="P528" i="6"/>
  <c r="P1166" i="6"/>
  <c r="P1478" i="6"/>
  <c r="P310" i="6"/>
  <c r="P1058" i="6"/>
  <c r="P1479" i="6"/>
  <c r="P1167" i="6"/>
  <c r="P1059" i="6"/>
  <c r="P1584" i="6"/>
  <c r="P529" i="6"/>
  <c r="P1585" i="6"/>
  <c r="P1168" i="6"/>
  <c r="P425" i="6"/>
  <c r="P646" i="6"/>
  <c r="P530" i="6"/>
  <c r="P1169" i="6"/>
  <c r="P531" i="6"/>
  <c r="P532" i="6"/>
  <c r="P1281" i="6"/>
  <c r="P195" i="6"/>
  <c r="P647" i="6"/>
  <c r="P68" i="6"/>
  <c r="P1375" i="6"/>
  <c r="P1170" i="6"/>
  <c r="P1586" i="6"/>
  <c r="P1171" i="6"/>
  <c r="P1480" i="6"/>
  <c r="P196" i="6"/>
  <c r="P69" i="6"/>
  <c r="P944" i="6"/>
  <c r="P1060" i="6"/>
  <c r="P70" i="6"/>
  <c r="P533" i="6"/>
  <c r="P71" i="6"/>
  <c r="P1587" i="6"/>
  <c r="P426" i="6"/>
  <c r="P197" i="6"/>
  <c r="P1588" i="6"/>
  <c r="P534" i="6"/>
  <c r="P535" i="6"/>
  <c r="P1282" i="6"/>
  <c r="P536" i="6"/>
  <c r="P1061" i="6"/>
  <c r="P1376" i="6"/>
  <c r="P1062" i="6"/>
  <c r="P1589" i="6"/>
  <c r="P537" i="6"/>
  <c r="P1063" i="6"/>
  <c r="P1377" i="6"/>
  <c r="P198" i="6"/>
  <c r="P1283" i="6"/>
  <c r="P1172" i="6"/>
  <c r="P1481" i="6"/>
  <c r="P427" i="6"/>
  <c r="P648" i="6"/>
  <c r="P311" i="6"/>
  <c r="P1590" i="6"/>
  <c r="P1173" i="6"/>
  <c r="P428" i="6"/>
  <c r="P1482" i="6"/>
  <c r="P1591" i="6"/>
  <c r="P538" i="6"/>
  <c r="P72" i="6"/>
  <c r="P539" i="6"/>
  <c r="P312" i="6"/>
  <c r="P760" i="6"/>
  <c r="P649" i="6"/>
  <c r="P73" i="6"/>
  <c r="P1174" i="6"/>
  <c r="P313" i="6"/>
  <c r="P945" i="6"/>
  <c r="P1378" i="6"/>
  <c r="P540" i="6"/>
  <c r="P1284" i="6"/>
  <c r="P541" i="6"/>
  <c r="P650" i="6"/>
  <c r="P542" i="6"/>
  <c r="P1285" i="6"/>
  <c r="P314" i="6"/>
  <c r="P74" i="6"/>
  <c r="P946" i="6"/>
  <c r="P1064" i="6"/>
  <c r="P1286" i="6"/>
  <c r="P199" i="6"/>
  <c r="P1287" i="6"/>
  <c r="P1065" i="6"/>
  <c r="P429" i="6"/>
  <c r="P315" i="6"/>
  <c r="P1483" i="6"/>
  <c r="P1288" i="6"/>
  <c r="P1379" i="6"/>
  <c r="P761" i="6"/>
  <c r="P1066" i="6"/>
  <c r="P1592" i="6"/>
  <c r="P1593" i="6"/>
  <c r="P651" i="6"/>
  <c r="P947" i="6"/>
  <c r="P1380" i="6"/>
  <c r="P430" i="6"/>
  <c r="P762" i="6"/>
  <c r="P316" i="6"/>
  <c r="P1067" i="6"/>
  <c r="P652" i="6"/>
  <c r="P317" i="6"/>
  <c r="P543" i="6"/>
  <c r="P763" i="6"/>
  <c r="P1484" i="6"/>
  <c r="P1485" i="6"/>
  <c r="P764" i="6"/>
  <c r="P765" i="6"/>
  <c r="P1381" i="6"/>
  <c r="P766" i="6"/>
  <c r="P1382" i="6"/>
  <c r="P1175" i="6"/>
  <c r="P1486" i="6"/>
  <c r="P1487" i="6"/>
  <c r="P1594" i="6"/>
  <c r="P1176" i="6"/>
  <c r="P1595" i="6"/>
  <c r="P948" i="6"/>
  <c r="P1289" i="6"/>
  <c r="P838" i="6"/>
  <c r="P75" i="6"/>
  <c r="P1177" i="6"/>
  <c r="P1068" i="6"/>
  <c r="P1290" i="6"/>
  <c r="P431" i="6"/>
  <c r="P1488" i="6"/>
  <c r="P1291" i="6"/>
  <c r="P1489" i="6"/>
  <c r="P76" i="6"/>
  <c r="P544" i="6"/>
  <c r="P767" i="6"/>
  <c r="P545" i="6"/>
  <c r="P1178" i="6"/>
  <c r="P432" i="6"/>
  <c r="P200" i="6"/>
  <c r="P318" i="6"/>
  <c r="P546" i="6"/>
  <c r="P1596" i="6"/>
  <c r="P547" i="6"/>
  <c r="P1597" i="6"/>
  <c r="P653" i="6"/>
  <c r="P548" i="6"/>
  <c r="P319" i="6"/>
  <c r="P1179" i="6"/>
  <c r="P201" i="6"/>
  <c r="P1292" i="6"/>
  <c r="P1490" i="6"/>
  <c r="P549" i="6"/>
  <c r="P1180" i="6"/>
  <c r="P1069" i="6"/>
  <c r="P550" i="6"/>
  <c r="P77" i="6"/>
  <c r="P551" i="6"/>
  <c r="P1181" i="6"/>
  <c r="P1383" i="6"/>
  <c r="P949" i="6"/>
  <c r="P78" i="6"/>
  <c r="P1293" i="6"/>
  <c r="P1182" i="6"/>
  <c r="P79" i="6"/>
  <c r="P1183" i="6"/>
  <c r="P1294" i="6"/>
  <c r="P1598" i="6"/>
  <c r="P1295" i="6"/>
  <c r="P80" i="6"/>
  <c r="P1491" i="6"/>
  <c r="P1492" i="6"/>
  <c r="P1599" i="6"/>
  <c r="P1493" i="6"/>
  <c r="P320" i="6"/>
  <c r="P839" i="6"/>
  <c r="P768" i="6"/>
  <c r="P950" i="6"/>
  <c r="P654" i="6"/>
  <c r="P552" i="6"/>
  <c r="P840" i="6"/>
  <c r="P1384" i="6"/>
  <c r="P769" i="6"/>
  <c r="P655" i="6"/>
  <c r="P81" i="6"/>
  <c r="P656" i="6"/>
  <c r="P770" i="6"/>
  <c r="P1494" i="6"/>
  <c r="P1495" i="6"/>
  <c r="P433" i="6"/>
  <c r="P82" i="6"/>
  <c r="P1296" i="6"/>
  <c r="P657" i="6"/>
  <c r="P1385" i="6"/>
  <c r="P1184" i="6"/>
  <c r="P1185" i="6"/>
  <c r="P771" i="6"/>
  <c r="P321" i="6"/>
  <c r="P1386" i="6"/>
  <c r="P841" i="6"/>
  <c r="P1387" i="6"/>
  <c r="P772" i="6"/>
  <c r="P773" i="6"/>
  <c r="P434" i="6"/>
  <c r="P658" i="6"/>
  <c r="P1496" i="6"/>
  <c r="P322" i="6"/>
  <c r="P951" i="6"/>
  <c r="P952" i="6"/>
  <c r="P1070" i="6"/>
  <c r="P842" i="6"/>
  <c r="P1497" i="6"/>
  <c r="P1600" i="6"/>
  <c r="P1071" i="6"/>
  <c r="P1186" i="6"/>
  <c r="P1498" i="6"/>
  <c r="P435" i="6"/>
  <c r="P659" i="6"/>
  <c r="P1388" i="6"/>
  <c r="P83" i="6"/>
  <c r="P436" i="6"/>
  <c r="P202" i="6"/>
  <c r="P437" i="6"/>
  <c r="P1389" i="6"/>
  <c r="P1499" i="6"/>
  <c r="P438" i="6"/>
  <c r="P1390" i="6"/>
  <c r="P843" i="6"/>
  <c r="P1601" i="6"/>
  <c r="P203" i="6"/>
  <c r="P660" i="6"/>
  <c r="P84" i="6"/>
  <c r="P1391" i="6"/>
  <c r="P1500" i="6"/>
  <c r="P774" i="6"/>
  <c r="P1602" i="6"/>
  <c r="P1392" i="6"/>
  <c r="P1072" i="6"/>
  <c r="P1073" i="6"/>
  <c r="P553" i="6"/>
  <c r="P1297" i="6"/>
  <c r="P1074" i="6"/>
  <c r="P1075" i="6"/>
  <c r="P661" i="6"/>
  <c r="P1187" i="6"/>
  <c r="P1076" i="6"/>
  <c r="P1077" i="6"/>
  <c r="P1298" i="6"/>
  <c r="P439" i="6"/>
  <c r="P953" i="6"/>
  <c r="P440" i="6"/>
  <c r="P1299" i="6"/>
  <c r="P1501" i="6"/>
  <c r="P1393" i="6"/>
  <c r="P844" i="6"/>
  <c r="P845" i="6"/>
  <c r="P441" i="6"/>
  <c r="P442" i="6"/>
  <c r="P1603" i="6"/>
  <c r="P1604" i="6"/>
  <c r="P775" i="6"/>
  <c r="P1394" i="6"/>
  <c r="P323" i="6"/>
  <c r="P324" i="6"/>
  <c r="P1395" i="6"/>
  <c r="P1502" i="6"/>
  <c r="P1503" i="6"/>
  <c r="P85" i="6"/>
  <c r="P1605" i="6"/>
  <c r="P662" i="6"/>
  <c r="P846" i="6"/>
  <c r="P663" i="6"/>
  <c r="P204" i="6"/>
  <c r="P1396" i="6"/>
  <c r="P443" i="6"/>
  <c r="P1504" i="6"/>
  <c r="P86" i="6"/>
  <c r="P1505" i="6"/>
  <c r="P444" i="6"/>
  <c r="P954" i="6"/>
  <c r="P1506" i="6"/>
  <c r="P205" i="6"/>
  <c r="P1078" i="6"/>
  <c r="P445" i="6"/>
  <c r="P206" i="6"/>
  <c r="P325" i="6"/>
  <c r="P446" i="6"/>
  <c r="P1188" i="6"/>
  <c r="P664" i="6"/>
  <c r="P847" i="6"/>
  <c r="P776" i="6"/>
  <c r="P1079" i="6"/>
  <c r="P848" i="6"/>
  <c r="P1606" i="6"/>
  <c r="P1397" i="6"/>
  <c r="P1607" i="6"/>
  <c r="P665" i="6"/>
  <c r="P849" i="6"/>
  <c r="P1080" i="6"/>
  <c r="P207" i="6"/>
  <c r="P1608" i="6"/>
  <c r="P850" i="6"/>
  <c r="P955" i="6"/>
  <c r="P87" i="6"/>
  <c r="P1300" i="6"/>
  <c r="P777" i="6"/>
  <c r="P208" i="6"/>
  <c r="P1609" i="6"/>
  <c r="P1189" i="6"/>
  <c r="P554" i="6"/>
  <c r="P209" i="6"/>
  <c r="P1398" i="6"/>
  <c r="P88" i="6"/>
  <c r="P778" i="6"/>
  <c r="P1301" i="6"/>
  <c r="P1190" i="6"/>
  <c r="P89" i="6"/>
  <c r="P851" i="6"/>
  <c r="P956" i="6"/>
  <c r="P852" i="6"/>
  <c r="P853" i="6"/>
  <c r="P1507" i="6"/>
  <c r="P854" i="6"/>
  <c r="P957" i="6"/>
  <c r="P666" i="6"/>
  <c r="P855" i="6"/>
  <c r="P555" i="6"/>
  <c r="P1081" i="6"/>
  <c r="P1191" i="6"/>
  <c r="P856" i="6"/>
  <c r="P958" i="6"/>
  <c r="P90" i="6"/>
  <c r="P1399" i="6"/>
  <c r="P959" i="6"/>
  <c r="P210" i="6"/>
  <c r="P667" i="6"/>
  <c r="P91" i="6"/>
  <c r="P668" i="6"/>
  <c r="P669" i="6"/>
  <c r="P670" i="6"/>
  <c r="P857" i="6"/>
  <c r="P858" i="6"/>
  <c r="P211" i="6"/>
  <c r="P92" i="6"/>
  <c r="P779" i="6"/>
  <c r="P671" i="6"/>
  <c r="P1610" i="6"/>
  <c r="P859" i="6"/>
  <c r="P447" i="6"/>
  <c r="P1611" i="6"/>
  <c r="P556" i="6"/>
  <c r="P212" i="6"/>
  <c r="P1508" i="6"/>
  <c r="P1400" i="6"/>
  <c r="P860" i="6"/>
  <c r="P1302" i="6"/>
  <c r="P213" i="6"/>
  <c r="P1082" i="6"/>
  <c r="P557" i="6"/>
  <c r="P861" i="6"/>
  <c r="P862" i="6"/>
  <c r="P1083" i="6"/>
  <c r="P672" i="6"/>
  <c r="P1303" i="6"/>
  <c r="P558" i="6"/>
  <c r="P1509" i="6"/>
  <c r="P214" i="6"/>
  <c r="P93" i="6"/>
  <c r="P1401" i="6"/>
  <c r="P1612" i="6"/>
  <c r="P673" i="6"/>
  <c r="P1402" i="6"/>
  <c r="P1613" i="6"/>
  <c r="P1304" i="6"/>
  <c r="P863" i="6"/>
  <c r="P1305" i="6"/>
  <c r="P864" i="6"/>
  <c r="P1192" i="6"/>
  <c r="P326" i="6"/>
  <c r="P1193" i="6"/>
  <c r="P674" i="6"/>
  <c r="P675" i="6"/>
  <c r="P448" i="6"/>
  <c r="P1194" i="6"/>
  <c r="P1614" i="6"/>
  <c r="P1084" i="6"/>
  <c r="P1195" i="6"/>
  <c r="P1196" i="6"/>
  <c r="P1306" i="6"/>
  <c r="P1307" i="6"/>
  <c r="P676" i="6"/>
  <c r="P677" i="6"/>
  <c r="P780" i="6"/>
  <c r="P678" i="6"/>
  <c r="P327" i="6"/>
  <c r="P1615" i="6"/>
  <c r="P1616" i="6"/>
  <c r="P1308" i="6"/>
  <c r="P449" i="6"/>
  <c r="P1510" i="6"/>
  <c r="P1309" i="6"/>
  <c r="P328" i="6"/>
  <c r="P450" i="6"/>
  <c r="P94" i="6"/>
  <c r="P1310" i="6"/>
  <c r="P1197" i="6"/>
  <c r="P960" i="6"/>
  <c r="P1085" i="6"/>
  <c r="P961" i="6"/>
  <c r="P679" i="6"/>
  <c r="P1086" i="6"/>
  <c r="P1198" i="6"/>
  <c r="P1087" i="6"/>
  <c r="P451" i="6"/>
  <c r="P559" i="6"/>
  <c r="P215" i="6"/>
  <c r="P962" i="6"/>
  <c r="P1311" i="6"/>
  <c r="P1312" i="6"/>
  <c r="P452" i="6"/>
  <c r="P680" i="6"/>
  <c r="P1088" i="6"/>
  <c r="P865" i="6"/>
  <c r="P1199" i="6"/>
  <c r="P560" i="6"/>
  <c r="P681" i="6"/>
  <c r="P1313" i="6"/>
  <c r="P95" i="6"/>
  <c r="P1314" i="6"/>
  <c r="P866" i="6"/>
  <c r="P867" i="6"/>
  <c r="P1200" i="6"/>
  <c r="P453" i="6"/>
  <c r="P1315" i="6"/>
  <c r="P1201" i="6"/>
  <c r="P682" i="6"/>
  <c r="P868" i="6"/>
  <c r="P1202" i="6"/>
  <c r="P1316" i="6"/>
  <c r="P869" i="6"/>
  <c r="P454" i="6"/>
  <c r="P329" i="6"/>
  <c r="P1511" i="6"/>
  <c r="P1203" i="6"/>
  <c r="P96" i="6"/>
  <c r="P963" i="6"/>
  <c r="P1204" i="6"/>
  <c r="P1089" i="6"/>
  <c r="P1617" i="6"/>
  <c r="P870" i="6"/>
  <c r="P1205" i="6"/>
  <c r="P1317" i="6"/>
  <c r="P964" i="6"/>
  <c r="P683" i="6"/>
  <c r="P561" i="6"/>
  <c r="P871" i="6"/>
  <c r="P965" i="6"/>
  <c r="P1512" i="6"/>
  <c r="P216" i="6"/>
  <c r="P455" i="6"/>
  <c r="P1318" i="6"/>
  <c r="P1319" i="6"/>
  <c r="P1206" i="6"/>
  <c r="P1320" i="6"/>
  <c r="P1321" i="6"/>
  <c r="P1322" i="6"/>
  <c r="P1323" i="6"/>
  <c r="P1324" i="6"/>
  <c r="P1207" i="6"/>
  <c r="P966" i="6"/>
  <c r="P1618" i="6"/>
  <c r="P217" i="6"/>
  <c r="P1208" i="6"/>
  <c r="P872" i="6"/>
  <c r="P967" i="6"/>
  <c r="P1209" i="6"/>
  <c r="P1210" i="6"/>
  <c r="P1211" i="6"/>
  <c r="P781" i="6"/>
  <c r="P218" i="6"/>
  <c r="P1403" i="6"/>
  <c r="P330" i="6"/>
  <c r="P1212" i="6"/>
  <c r="P1090" i="6"/>
  <c r="P684" i="6"/>
  <c r="P97" i="6"/>
  <c r="P1404" i="6"/>
  <c r="P1405" i="6"/>
  <c r="P331" i="6"/>
  <c r="P98" i="6"/>
  <c r="P782" i="6"/>
  <c r="P99" i="6"/>
  <c r="P968" i="6"/>
  <c r="P1213" i="6"/>
  <c r="P1406" i="6"/>
  <c r="P456" i="6"/>
  <c r="P1407" i="6"/>
  <c r="P1214" i="6"/>
  <c r="P1215" i="6"/>
  <c r="P100" i="6"/>
  <c r="P562" i="6"/>
  <c r="P457" i="6"/>
  <c r="P969" i="6"/>
  <c r="P970" i="6"/>
  <c r="P873" i="6"/>
  <c r="P971" i="6"/>
  <c r="P101" i="6"/>
  <c r="P1408" i="6"/>
  <c r="P1216" i="6"/>
  <c r="P563" i="6"/>
  <c r="P458" i="6"/>
  <c r="P1325" i="6"/>
  <c r="P564" i="6"/>
  <c r="P1326" i="6"/>
  <c r="P972" i="6"/>
  <c r="P685" i="6"/>
  <c r="P1327" i="6"/>
  <c r="P973" i="6"/>
  <c r="P874" i="6"/>
  <c r="P1328" i="6"/>
  <c r="P1091" i="6"/>
  <c r="P1217" i="6"/>
  <c r="P102" i="6"/>
  <c r="P1513" i="6"/>
  <c r="P103" i="6"/>
  <c r="P565" i="6"/>
  <c r="P974" i="6"/>
  <c r="P566" i="6"/>
  <c r="P686" i="6"/>
  <c r="P104" i="6"/>
  <c r="P459" i="6"/>
  <c r="P875" i="6"/>
  <c r="P1619" i="6"/>
  <c r="P1092" i="6"/>
  <c r="P105" i="6"/>
  <c r="P1620" i="6"/>
  <c r="P106" i="6"/>
  <c r="P1093" i="6"/>
  <c r="P332" i="6"/>
  <c r="P219" i="6"/>
  <c r="P1409" i="6"/>
  <c r="P1621" i="6"/>
  <c r="P1622" i="6"/>
  <c r="P1329" i="6"/>
  <c r="P333" i="6"/>
  <c r="P1410" i="6"/>
  <c r="P876" i="6"/>
  <c r="P567" i="6"/>
  <c r="P975" i="6"/>
  <c r="P1411" i="6"/>
  <c r="P1412" i="6"/>
  <c r="P783" i="6"/>
  <c r="P1413" i="6"/>
  <c r="P107" i="6"/>
  <c r="P877" i="6"/>
  <c r="P108" i="6"/>
  <c r="P878" i="6"/>
  <c r="P1094" i="6"/>
  <c r="P460" i="6"/>
  <c r="P1095" i="6"/>
  <c r="P879" i="6"/>
  <c r="P334" i="6"/>
  <c r="P220" i="6"/>
  <c r="P976" i="6"/>
  <c r="P687" i="6"/>
  <c r="P109" i="6"/>
  <c r="P1330" i="6"/>
  <c r="P977" i="6"/>
  <c r="P568" i="6"/>
  <c r="P110" i="6"/>
  <c r="P111" i="6"/>
  <c r="P112" i="6"/>
  <c r="P569" i="6"/>
  <c r="P113" i="6"/>
  <c r="P114" i="6"/>
  <c r="P335" i="6"/>
  <c r="P1514" i="6"/>
  <c r="P115" i="6"/>
  <c r="P570" i="6"/>
  <c r="P688" i="6"/>
  <c r="P689" i="6"/>
  <c r="P1218" i="6"/>
  <c r="P690" i="6"/>
  <c r="P571" i="6"/>
  <c r="P336" i="6"/>
  <c r="P1096" i="6"/>
  <c r="P1097" i="6"/>
  <c r="P1623" i="6"/>
  <c r="P1414" i="6"/>
  <c r="P1624" i="6"/>
  <c r="P1625" i="6"/>
  <c r="P1626" i="6"/>
  <c r="P1331" i="6"/>
  <c r="P1219" i="6"/>
  <c r="P880" i="6"/>
  <c r="P1098" i="6"/>
  <c r="P1415" i="6"/>
  <c r="P461" i="6"/>
  <c r="P337" i="6"/>
  <c r="P338" i="6"/>
  <c r="P691" i="6"/>
  <c r="P116" i="6"/>
  <c r="P1220" i="6"/>
  <c r="P339" i="6"/>
  <c r="P572" i="6"/>
  <c r="P1416" i="6"/>
  <c r="P692" i="6"/>
  <c r="P1332" i="6"/>
  <c r="P462" i="6"/>
  <c r="P117" i="6"/>
  <c r="P340" i="6"/>
  <c r="P1417" i="6"/>
  <c r="P1515" i="6"/>
  <c r="P978" i="6"/>
  <c r="P693" i="6"/>
  <c r="P694" i="6"/>
  <c r="P1099" i="6"/>
  <c r="P341" i="6"/>
  <c r="P573" i="6"/>
  <c r="P1627" i="6"/>
  <c r="P695" i="6"/>
  <c r="P118" i="6"/>
  <c r="P119" i="6"/>
  <c r="P221" i="6"/>
  <c r="P342" i="6"/>
  <c r="P1221" i="6"/>
  <c r="P120" i="6"/>
  <c r="P1222" i="6"/>
  <c r="P1628" i="6"/>
  <c r="P1223" i="6"/>
  <c r="P222" i="6"/>
  <c r="P343" i="6"/>
  <c r="P1100" i="6"/>
  <c r="P574" i="6"/>
  <c r="P1629" i="6"/>
  <c r="P223" i="6"/>
  <c r="P881" i="6"/>
  <c r="P1101" i="6"/>
  <c r="P121" i="6"/>
  <c r="P882" i="6"/>
  <c r="P1418" i="6"/>
  <c r="P344" i="6"/>
  <c r="P1224" i="6"/>
  <c r="P122" i="6"/>
  <c r="P123" i="6"/>
  <c r="P883" i="6"/>
  <c r="P124" i="6"/>
  <c r="P463" i="6"/>
  <c r="P224" i="6"/>
  <c r="P345" i="6"/>
  <c r="P884" i="6"/>
  <c r="P1419" i="6"/>
  <c r="P1420" i="6"/>
  <c r="P979" i="6"/>
  <c r="P784" i="6"/>
  <c r="P346" i="6"/>
  <c r="P225" i="6"/>
  <c r="P1225" i="6"/>
  <c r="P696" i="6"/>
  <c r="P980" i="6"/>
  <c r="P1102" i="6"/>
  <c r="P1421" i="6"/>
  <c r="P226" i="6"/>
  <c r="P1630" i="6"/>
  <c r="P125" i="6"/>
  <c r="P981" i="6"/>
  <c r="P1103" i="6"/>
  <c r="P347" i="6"/>
  <c r="P575" i="6"/>
  <c r="P227" i="6"/>
  <c r="P697" i="6"/>
  <c r="P1333" i="6"/>
  <c r="P1334" i="6"/>
  <c r="P885" i="6"/>
  <c r="P1226" i="6"/>
  <c r="P1227" i="6"/>
  <c r="P886" i="6"/>
  <c r="P1228" i="6"/>
  <c r="P576" i="6"/>
  <c r="P577" i="6"/>
  <c r="P982" i="6"/>
  <c r="P887" i="6"/>
  <c r="P348" i="6"/>
  <c r="P228" i="6"/>
  <c r="P1104" i="6"/>
  <c r="P349" i="6"/>
  <c r="P1335" i="6"/>
  <c r="P1631" i="6"/>
  <c r="P698" i="6"/>
  <c r="P1632" i="6"/>
  <c r="P888" i="6"/>
  <c r="P1336" i="6"/>
  <c r="P1633" i="6"/>
  <c r="P983" i="6"/>
  <c r="P889" i="6"/>
  <c r="P350" i="6"/>
  <c r="P229" i="6"/>
  <c r="P126" i="6"/>
  <c r="P1105" i="6"/>
  <c r="P351" i="6"/>
  <c r="P699" i="6"/>
  <c r="P700" i="6"/>
  <c r="P352" i="6"/>
  <c r="P578" i="6"/>
  <c r="P579" i="6"/>
  <c r="P890" i="6"/>
  <c r="P1106" i="6"/>
  <c r="P1634" i="6"/>
  <c r="P230" i="6"/>
  <c r="P1229" i="6"/>
  <c r="P1230" i="6"/>
  <c r="P891" i="6"/>
  <c r="P701" i="6"/>
  <c r="P892" i="6"/>
  <c r="P1635" i="6"/>
  <c r="P464" i="6"/>
  <c r="P127" i="6"/>
  <c r="P231" i="6"/>
  <c r="P785" i="6"/>
  <c r="P984" i="6"/>
  <c r="P985" i="6"/>
  <c r="P702" i="6"/>
  <c r="P786" i="6"/>
  <c r="P703" i="6"/>
  <c r="P1636" i="6"/>
  <c r="P704" i="6"/>
  <c r="P128" i="6"/>
  <c r="P1637" i="6"/>
  <c r="P986" i="6"/>
  <c r="P787" i="6"/>
  <c r="P788" i="6"/>
  <c r="P1231" i="6"/>
  <c r="P893" i="6"/>
  <c r="P1638" i="6"/>
  <c r="P894" i="6"/>
  <c r="P895" i="6"/>
  <c r="P129" i="6"/>
  <c r="P353" i="6"/>
  <c r="P896" i="6"/>
  <c r="P987" i="6"/>
  <c r="P988" i="6"/>
  <c r="P1107" i="6"/>
  <c r="O580" i="6"/>
  <c r="O130" i="6"/>
  <c r="O1108" i="6"/>
  <c r="O1232" i="6"/>
  <c r="O789" i="6"/>
  <c r="O581" i="6"/>
  <c r="O897" i="6"/>
  <c r="O131" i="6"/>
  <c r="O790" i="6"/>
  <c r="O132" i="6"/>
  <c r="O2" i="6"/>
  <c r="O232" i="6"/>
  <c r="O1233" i="6"/>
  <c r="O354" i="6"/>
  <c r="O791" i="6"/>
  <c r="O792" i="6"/>
  <c r="O355" i="6"/>
  <c r="O3" i="6"/>
  <c r="O582" i="6"/>
  <c r="O356" i="6"/>
  <c r="O465" i="6"/>
  <c r="O989" i="6"/>
  <c r="O705" i="6"/>
  <c r="O1337" i="6"/>
  <c r="O233" i="6"/>
  <c r="O706" i="6"/>
  <c r="O234" i="6"/>
  <c r="O990" i="6"/>
  <c r="O991" i="6"/>
  <c r="O1109" i="6"/>
  <c r="O992" i="6"/>
  <c r="O133" i="6"/>
  <c r="O1516" i="6"/>
  <c r="O357" i="6"/>
  <c r="O134" i="6"/>
  <c r="O358" i="6"/>
  <c r="O235" i="6"/>
  <c r="O1422" i="6"/>
  <c r="O1517" i="6"/>
  <c r="O583" i="6"/>
  <c r="O466" i="6"/>
  <c r="O1423" i="6"/>
  <c r="O236" i="6"/>
  <c r="O898" i="6"/>
  <c r="O237" i="6"/>
  <c r="O1518" i="6"/>
  <c r="O238" i="6"/>
  <c r="O359" i="6"/>
  <c r="O135" i="6"/>
  <c r="O793" i="6"/>
  <c r="O584" i="6"/>
  <c r="O899" i="6"/>
  <c r="O1234" i="6"/>
  <c r="O1519" i="6"/>
  <c r="O1520" i="6"/>
  <c r="O360" i="6"/>
  <c r="O707" i="6"/>
  <c r="O4" i="6"/>
  <c r="O136" i="6"/>
  <c r="O900" i="6"/>
  <c r="O1424" i="6"/>
  <c r="O794" i="6"/>
  <c r="O708" i="6"/>
  <c r="O5" i="6"/>
  <c r="O901" i="6"/>
  <c r="O1425" i="6"/>
  <c r="O585" i="6"/>
  <c r="O795" i="6"/>
  <c r="O586" i="6"/>
  <c r="O137" i="6"/>
  <c r="O1235" i="6"/>
  <c r="O138" i="6"/>
  <c r="O6" i="6"/>
  <c r="O1236" i="6"/>
  <c r="O361" i="6"/>
  <c r="O993" i="6"/>
  <c r="O1426" i="6"/>
  <c r="O362" i="6"/>
  <c r="O1338" i="6"/>
  <c r="O709" i="6"/>
  <c r="O139" i="6"/>
  <c r="O1339" i="6"/>
  <c r="O7" i="6"/>
  <c r="O140" i="6"/>
  <c r="O994" i="6"/>
  <c r="O995" i="6"/>
  <c r="O8" i="6"/>
  <c r="O710" i="6"/>
  <c r="O141" i="6"/>
  <c r="O1521" i="6"/>
  <c r="O1340" i="6"/>
  <c r="O1110" i="6"/>
  <c r="O239" i="6"/>
  <c r="O467" i="6"/>
  <c r="O363" i="6"/>
  <c r="O1522" i="6"/>
  <c r="O240" i="6"/>
  <c r="O1111" i="6"/>
  <c r="O142" i="6"/>
  <c r="O587" i="6"/>
  <c r="O468" i="6"/>
  <c r="O1523" i="6"/>
  <c r="O996" i="6"/>
  <c r="O469" i="6"/>
  <c r="O588" i="6"/>
  <c r="O1112" i="6"/>
  <c r="O1341" i="6"/>
  <c r="O1113" i="6"/>
  <c r="O711" i="6"/>
  <c r="O712" i="6"/>
  <c r="O1237" i="6"/>
  <c r="O364" i="6"/>
  <c r="O713" i="6"/>
  <c r="O997" i="6"/>
  <c r="O1114" i="6"/>
  <c r="O714" i="6"/>
  <c r="O1342" i="6"/>
  <c r="O470" i="6"/>
  <c r="O241" i="6"/>
  <c r="O1524" i="6"/>
  <c r="O471" i="6"/>
  <c r="O242" i="6"/>
  <c r="O472" i="6"/>
  <c r="O796" i="6"/>
  <c r="O797" i="6"/>
  <c r="O473" i="6"/>
  <c r="O798" i="6"/>
  <c r="O1115" i="6"/>
  <c r="O9" i="6"/>
  <c r="O243" i="6"/>
  <c r="O799" i="6"/>
  <c r="O365" i="6"/>
  <c r="O1525" i="6"/>
  <c r="O902" i="6"/>
  <c r="O366" i="6"/>
  <c r="O474" i="6"/>
  <c r="O1116" i="6"/>
  <c r="O715" i="6"/>
  <c r="O716" i="6"/>
  <c r="O367" i="6"/>
  <c r="O903" i="6"/>
  <c r="O1427" i="6"/>
  <c r="O717" i="6"/>
  <c r="O143" i="6"/>
  <c r="O144" i="6"/>
  <c r="O998" i="6"/>
  <c r="O145" i="6"/>
  <c r="O1238" i="6"/>
  <c r="O999" i="6"/>
  <c r="O718" i="6"/>
  <c r="O1000" i="6"/>
  <c r="O904" i="6"/>
  <c r="O1117" i="6"/>
  <c r="O589" i="6"/>
  <c r="O1239" i="6"/>
  <c r="O244" i="6"/>
  <c r="O245" i="6"/>
  <c r="O1526" i="6"/>
  <c r="O1001" i="6"/>
  <c r="O1002" i="6"/>
  <c r="O146" i="6"/>
  <c r="O246" i="6"/>
  <c r="O475" i="6"/>
  <c r="O147" i="6"/>
  <c r="O590" i="6"/>
  <c r="O1428" i="6"/>
  <c r="O368" i="6"/>
  <c r="O148" i="6"/>
  <c r="O369" i="6"/>
  <c r="O800" i="6"/>
  <c r="O149" i="6"/>
  <c r="O1003" i="6"/>
  <c r="O905" i="6"/>
  <c r="O591" i="6"/>
  <c r="O1118" i="6"/>
  <c r="O247" i="6"/>
  <c r="O592" i="6"/>
  <c r="O1429" i="6"/>
  <c r="O248" i="6"/>
  <c r="O801" i="6"/>
  <c r="O10" i="6"/>
  <c r="O1343" i="6"/>
  <c r="O249" i="6"/>
  <c r="O1119" i="6"/>
  <c r="O1527" i="6"/>
  <c r="O370" i="6"/>
  <c r="O150" i="6"/>
  <c r="O1004" i="6"/>
  <c r="O1528" i="6"/>
  <c r="O476" i="6"/>
  <c r="O802" i="6"/>
  <c r="O906" i="6"/>
  <c r="O250" i="6"/>
  <c r="O151" i="6"/>
  <c r="O1430" i="6"/>
  <c r="O803" i="6"/>
  <c r="O804" i="6"/>
  <c r="O251" i="6"/>
  <c r="O252" i="6"/>
  <c r="O719" i="6"/>
  <c r="O11" i="6"/>
  <c r="O805" i="6"/>
  <c r="O1120" i="6"/>
  <c r="O1005" i="6"/>
  <c r="O12" i="6"/>
  <c r="O13" i="6"/>
  <c r="O593" i="6"/>
  <c r="O594" i="6"/>
  <c r="O152" i="6"/>
  <c r="O1240" i="6"/>
  <c r="O253" i="6"/>
  <c r="O477" i="6"/>
  <c r="O1121" i="6"/>
  <c r="O254" i="6"/>
  <c r="O371" i="6"/>
  <c r="O1241" i="6"/>
  <c r="O478" i="6"/>
  <c r="O372" i="6"/>
  <c r="O255" i="6"/>
  <c r="O1242" i="6"/>
  <c r="O1243" i="6"/>
  <c r="O1006" i="6"/>
  <c r="O373" i="6"/>
  <c r="O14" i="6"/>
  <c r="O595" i="6"/>
  <c r="O1244" i="6"/>
  <c r="O1344" i="6"/>
  <c r="O15" i="6"/>
  <c r="O720" i="6"/>
  <c r="O479" i="6"/>
  <c r="O1431" i="6"/>
  <c r="O1007" i="6"/>
  <c r="O16" i="6"/>
  <c r="O1122" i="6"/>
  <c r="O1123" i="6"/>
  <c r="O17" i="6"/>
  <c r="O1008" i="6"/>
  <c r="O596" i="6"/>
  <c r="O1529" i="6"/>
  <c r="O1245" i="6"/>
  <c r="O1530" i="6"/>
  <c r="O1432" i="6"/>
  <c r="O1009" i="6"/>
  <c r="O256" i="6"/>
  <c r="O480" i="6"/>
  <c r="O374" i="6"/>
  <c r="O481" i="6"/>
  <c r="O1345" i="6"/>
  <c r="O1246" i="6"/>
  <c r="O597" i="6"/>
  <c r="O1346" i="6"/>
  <c r="O1433" i="6"/>
  <c r="O598" i="6"/>
  <c r="O482" i="6"/>
  <c r="O1124" i="6"/>
  <c r="O483" i="6"/>
  <c r="O484" i="6"/>
  <c r="O257" i="6"/>
  <c r="O806" i="6"/>
  <c r="O1010" i="6"/>
  <c r="O375" i="6"/>
  <c r="O485" i="6"/>
  <c r="O1011" i="6"/>
  <c r="O153" i="6"/>
  <c r="O154" i="6"/>
  <c r="O18" i="6"/>
  <c r="O19" i="6"/>
  <c r="O258" i="6"/>
  <c r="O1125" i="6"/>
  <c r="O807" i="6"/>
  <c r="O376" i="6"/>
  <c r="O907" i="6"/>
  <c r="O599" i="6"/>
  <c r="O908" i="6"/>
  <c r="O1012" i="6"/>
  <c r="O1434" i="6"/>
  <c r="O486" i="6"/>
  <c r="O377" i="6"/>
  <c r="O1347" i="6"/>
  <c r="O1013" i="6"/>
  <c r="O20" i="6"/>
  <c r="O21" i="6"/>
  <c r="O155" i="6"/>
  <c r="O600" i="6"/>
  <c r="O601" i="6"/>
  <c r="O808" i="6"/>
  <c r="O602" i="6"/>
  <c r="O603" i="6"/>
  <c r="O1014" i="6"/>
  <c r="O909" i="6"/>
  <c r="O156" i="6"/>
  <c r="O259" i="6"/>
  <c r="O487" i="6"/>
  <c r="O1531" i="6"/>
  <c r="O1015" i="6"/>
  <c r="O721" i="6"/>
  <c r="O157" i="6"/>
  <c r="O22" i="6"/>
  <c r="O488" i="6"/>
  <c r="O260" i="6"/>
  <c r="O23" i="6"/>
  <c r="O378" i="6"/>
  <c r="O1532" i="6"/>
  <c r="O489" i="6"/>
  <c r="O604" i="6"/>
  <c r="O722" i="6"/>
  <c r="O379" i="6"/>
  <c r="O158" i="6"/>
  <c r="O1126" i="6"/>
  <c r="O605" i="6"/>
  <c r="O380" i="6"/>
  <c r="O1533" i="6"/>
  <c r="O1016" i="6"/>
  <c r="O24" i="6"/>
  <c r="O910" i="6"/>
  <c r="O261" i="6"/>
  <c r="O159" i="6"/>
  <c r="O1348" i="6"/>
  <c r="O809" i="6"/>
  <c r="O606" i="6"/>
  <c r="O1017" i="6"/>
  <c r="O25" i="6"/>
  <c r="O1534" i="6"/>
  <c r="O1535" i="6"/>
  <c r="O1127" i="6"/>
  <c r="O26" i="6"/>
  <c r="O911" i="6"/>
  <c r="O262" i="6"/>
  <c r="O490" i="6"/>
  <c r="O607" i="6"/>
  <c r="O1018" i="6"/>
  <c r="O1019" i="6"/>
  <c r="O608" i="6"/>
  <c r="O1536" i="6"/>
  <c r="O381" i="6"/>
  <c r="O382" i="6"/>
  <c r="O609" i="6"/>
  <c r="O912" i="6"/>
  <c r="O383" i="6"/>
  <c r="O1128" i="6"/>
  <c r="O610" i="6"/>
  <c r="O160" i="6"/>
  <c r="O1129" i="6"/>
  <c r="O491" i="6"/>
  <c r="O1020" i="6"/>
  <c r="O723" i="6"/>
  <c r="O384" i="6"/>
  <c r="O27" i="6"/>
  <c r="O263" i="6"/>
  <c r="O1130" i="6"/>
  <c r="O1435" i="6"/>
  <c r="O1131" i="6"/>
  <c r="O611" i="6"/>
  <c r="O810" i="6"/>
  <c r="O1436" i="6"/>
  <c r="O28" i="6"/>
  <c r="O161" i="6"/>
  <c r="O385" i="6"/>
  <c r="O264" i="6"/>
  <c r="O29" i="6"/>
  <c r="O162" i="6"/>
  <c r="O1132" i="6"/>
  <c r="O1537" i="6"/>
  <c r="O1538" i="6"/>
  <c r="O612" i="6"/>
  <c r="O1021" i="6"/>
  <c r="O1437" i="6"/>
  <c r="O1247" i="6"/>
  <c r="O613" i="6"/>
  <c r="O724" i="6"/>
  <c r="O1133" i="6"/>
  <c r="O913" i="6"/>
  <c r="O914" i="6"/>
  <c r="O492" i="6"/>
  <c r="O1248" i="6"/>
  <c r="O1349" i="6"/>
  <c r="O386" i="6"/>
  <c r="O811" i="6"/>
  <c r="O725" i="6"/>
  <c r="O1539" i="6"/>
  <c r="O614" i="6"/>
  <c r="O1249" i="6"/>
  <c r="O615" i="6"/>
  <c r="O387" i="6"/>
  <c r="O915" i="6"/>
  <c r="O812" i="6"/>
  <c r="O916" i="6"/>
  <c r="O1540" i="6"/>
  <c r="O1250" i="6"/>
  <c r="O917" i="6"/>
  <c r="O493" i="6"/>
  <c r="O30" i="6"/>
  <c r="O163" i="6"/>
  <c r="O616" i="6"/>
  <c r="O918" i="6"/>
  <c r="O265" i="6"/>
  <c r="O617" i="6"/>
  <c r="O1134" i="6"/>
  <c r="O164" i="6"/>
  <c r="O388" i="6"/>
  <c r="O266" i="6"/>
  <c r="O1541" i="6"/>
  <c r="O1022" i="6"/>
  <c r="O1023" i="6"/>
  <c r="O31" i="6"/>
  <c r="O919" i="6"/>
  <c r="O1251" i="6"/>
  <c r="O32" i="6"/>
  <c r="O267" i="6"/>
  <c r="O33" i="6"/>
  <c r="O34" i="6"/>
  <c r="O1135" i="6"/>
  <c r="O268" i="6"/>
  <c r="O165" i="6"/>
  <c r="O269" i="6"/>
  <c r="O270" i="6"/>
  <c r="O35" i="6"/>
  <c r="O920" i="6"/>
  <c r="O1350" i="6"/>
  <c r="O618" i="6"/>
  <c r="O36" i="6"/>
  <c r="O1024" i="6"/>
  <c r="O921" i="6"/>
  <c r="O1252" i="6"/>
  <c r="O1542" i="6"/>
  <c r="O1136" i="6"/>
  <c r="O271" i="6"/>
  <c r="O494" i="6"/>
  <c r="O1137" i="6"/>
  <c r="O166" i="6"/>
  <c r="O1138" i="6"/>
  <c r="O272" i="6"/>
  <c r="O1253" i="6"/>
  <c r="O37" i="6"/>
  <c r="O1438" i="6"/>
  <c r="O1439" i="6"/>
  <c r="O1440" i="6"/>
  <c r="O1543" i="6"/>
  <c r="O1254" i="6"/>
  <c r="O726" i="6"/>
  <c r="O1544" i="6"/>
  <c r="O619" i="6"/>
  <c r="O1351" i="6"/>
  <c r="O620" i="6"/>
  <c r="O38" i="6"/>
  <c r="O1255" i="6"/>
  <c r="O389" i="6"/>
  <c r="O167" i="6"/>
  <c r="O39" i="6"/>
  <c r="O1352" i="6"/>
  <c r="O40" i="6"/>
  <c r="O168" i="6"/>
  <c r="O727" i="6"/>
  <c r="O1139" i="6"/>
  <c r="O1441" i="6"/>
  <c r="O1256" i="6"/>
  <c r="O728" i="6"/>
  <c r="O273" i="6"/>
  <c r="O1442" i="6"/>
  <c r="O1443" i="6"/>
  <c r="O169" i="6"/>
  <c r="O1444" i="6"/>
  <c r="O1257" i="6"/>
  <c r="O621" i="6"/>
  <c r="O390" i="6"/>
  <c r="O495" i="6"/>
  <c r="O274" i="6"/>
  <c r="O275" i="6"/>
  <c r="O813" i="6"/>
  <c r="O729" i="6"/>
  <c r="O1545" i="6"/>
  <c r="O1353" i="6"/>
  <c r="O41" i="6"/>
  <c r="O1025" i="6"/>
  <c r="O1140" i="6"/>
  <c r="O391" i="6"/>
  <c r="O496" i="6"/>
  <c r="O1546" i="6"/>
  <c r="O276" i="6"/>
  <c r="O392" i="6"/>
  <c r="O277" i="6"/>
  <c r="O1445" i="6"/>
  <c r="O1547" i="6"/>
  <c r="O1548" i="6"/>
  <c r="O497" i="6"/>
  <c r="O1549" i="6"/>
  <c r="O498" i="6"/>
  <c r="O1026" i="6"/>
  <c r="O1027" i="6"/>
  <c r="O278" i="6"/>
  <c r="O730" i="6"/>
  <c r="O42" i="6"/>
  <c r="O1550" i="6"/>
  <c r="O922" i="6"/>
  <c r="O43" i="6"/>
  <c r="O44" i="6"/>
  <c r="O279" i="6"/>
  <c r="O1028" i="6"/>
  <c r="O280" i="6"/>
  <c r="O170" i="6"/>
  <c r="O281" i="6"/>
  <c r="O923" i="6"/>
  <c r="O814" i="6"/>
  <c r="O1029" i="6"/>
  <c r="O924" i="6"/>
  <c r="O1141" i="6"/>
  <c r="O731" i="6"/>
  <c r="O1354" i="6"/>
  <c r="O1446" i="6"/>
  <c r="O925" i="6"/>
  <c r="O1447" i="6"/>
  <c r="O732" i="6"/>
  <c r="O1030" i="6"/>
  <c r="O926" i="6"/>
  <c r="O393" i="6"/>
  <c r="O1031" i="6"/>
  <c r="O815" i="6"/>
  <c r="O45" i="6"/>
  <c r="O394" i="6"/>
  <c r="O733" i="6"/>
  <c r="O499" i="6"/>
  <c r="O46" i="6"/>
  <c r="O282" i="6"/>
  <c r="O1551" i="6"/>
  <c r="O47" i="6"/>
  <c r="O1258" i="6"/>
  <c r="O48" i="6"/>
  <c r="O927" i="6"/>
  <c r="O816" i="6"/>
  <c r="O1142" i="6"/>
  <c r="O1032" i="6"/>
  <c r="O1355" i="6"/>
  <c r="O622" i="6"/>
  <c r="O49" i="6"/>
  <c r="O1448" i="6"/>
  <c r="O500" i="6"/>
  <c r="O817" i="6"/>
  <c r="O501" i="6"/>
  <c r="O818" i="6"/>
  <c r="O1143" i="6"/>
  <c r="O819" i="6"/>
  <c r="O623" i="6"/>
  <c r="O1033" i="6"/>
  <c r="O820" i="6"/>
  <c r="O171" i="6"/>
  <c r="O1449" i="6"/>
  <c r="O395" i="6"/>
  <c r="O734" i="6"/>
  <c r="O502" i="6"/>
  <c r="O283" i="6"/>
  <c r="O1259" i="6"/>
  <c r="O624" i="6"/>
  <c r="O1034" i="6"/>
  <c r="O50" i="6"/>
  <c r="O1260" i="6"/>
  <c r="O1035" i="6"/>
  <c r="O821" i="6"/>
  <c r="O1036" i="6"/>
  <c r="O625" i="6"/>
  <c r="O51" i="6"/>
  <c r="O396" i="6"/>
  <c r="O397" i="6"/>
  <c r="O928" i="6"/>
  <c r="O735" i="6"/>
  <c r="O1450" i="6"/>
  <c r="O52" i="6"/>
  <c r="O1356" i="6"/>
  <c r="O1357" i="6"/>
  <c r="O1261" i="6"/>
  <c r="O1451" i="6"/>
  <c r="O929" i="6"/>
  <c r="O1037" i="6"/>
  <c r="O503" i="6"/>
  <c r="O1452" i="6"/>
  <c r="O1453" i="6"/>
  <c r="O1454" i="6"/>
  <c r="O172" i="6"/>
  <c r="O1144" i="6"/>
  <c r="O284" i="6"/>
  <c r="O1455" i="6"/>
  <c r="O1145" i="6"/>
  <c r="O1146" i="6"/>
  <c r="O736" i="6"/>
  <c r="O1038" i="6"/>
  <c r="O930" i="6"/>
  <c r="O285" i="6"/>
  <c r="O1147" i="6"/>
  <c r="O398" i="6"/>
  <c r="O1552" i="6"/>
  <c r="O504" i="6"/>
  <c r="O737" i="6"/>
  <c r="O931" i="6"/>
  <c r="O1553" i="6"/>
  <c r="O1039" i="6"/>
  <c r="O1456" i="6"/>
  <c r="O1262" i="6"/>
  <c r="O1040" i="6"/>
  <c r="O822" i="6"/>
  <c r="O173" i="6"/>
  <c r="O174" i="6"/>
  <c r="O1358" i="6"/>
  <c r="O1554" i="6"/>
  <c r="O1555" i="6"/>
  <c r="O286" i="6"/>
  <c r="O287" i="6"/>
  <c r="O399" i="6"/>
  <c r="O932" i="6"/>
  <c r="O738" i="6"/>
  <c r="O53" i="6"/>
  <c r="O175" i="6"/>
  <c r="O626" i="6"/>
  <c r="O627" i="6"/>
  <c r="O1041" i="6"/>
  <c r="O288" i="6"/>
  <c r="O1042" i="6"/>
  <c r="O1263" i="6"/>
  <c r="O54" i="6"/>
  <c r="O1556" i="6"/>
  <c r="O1457" i="6"/>
  <c r="O1458" i="6"/>
  <c r="O739" i="6"/>
  <c r="O740" i="6"/>
  <c r="O1264" i="6"/>
  <c r="O741" i="6"/>
  <c r="O1459" i="6"/>
  <c r="O176" i="6"/>
  <c r="O1460" i="6"/>
  <c r="O400" i="6"/>
  <c r="O1043" i="6"/>
  <c r="O823" i="6"/>
  <c r="O628" i="6"/>
  <c r="O629" i="6"/>
  <c r="O1461" i="6"/>
  <c r="O1044" i="6"/>
  <c r="O401" i="6"/>
  <c r="O1557" i="6"/>
  <c r="O1558" i="6"/>
  <c r="O289" i="6"/>
  <c r="O505" i="6"/>
  <c r="O506" i="6"/>
  <c r="O1462" i="6"/>
  <c r="O507" i="6"/>
  <c r="O630" i="6"/>
  <c r="O508" i="6"/>
  <c r="O1265" i="6"/>
  <c r="O1559" i="6"/>
  <c r="O290" i="6"/>
  <c r="O742" i="6"/>
  <c r="O824" i="6"/>
  <c r="O509" i="6"/>
  <c r="O1463" i="6"/>
  <c r="O55" i="6"/>
  <c r="O510" i="6"/>
  <c r="O1560" i="6"/>
  <c r="O933" i="6"/>
  <c r="O402" i="6"/>
  <c r="O1148" i="6"/>
  <c r="O1561" i="6"/>
  <c r="O1266" i="6"/>
  <c r="O1562" i="6"/>
  <c r="O1563" i="6"/>
  <c r="O1267" i="6"/>
  <c r="O56" i="6"/>
  <c r="O1359" i="6"/>
  <c r="O1149" i="6"/>
  <c r="O1045" i="6"/>
  <c r="O403" i="6"/>
  <c r="O1150" i="6"/>
  <c r="O177" i="6"/>
  <c r="O178" i="6"/>
  <c r="O57" i="6"/>
  <c r="O1268" i="6"/>
  <c r="O1464" i="6"/>
  <c r="O404" i="6"/>
  <c r="O511" i="6"/>
  <c r="O291" i="6"/>
  <c r="O1046" i="6"/>
  <c r="O631" i="6"/>
  <c r="O825" i="6"/>
  <c r="O58" i="6"/>
  <c r="O179" i="6"/>
  <c r="O512" i="6"/>
  <c r="O292" i="6"/>
  <c r="O1564" i="6"/>
  <c r="O293" i="6"/>
  <c r="O1565" i="6"/>
  <c r="O294" i="6"/>
  <c r="O513" i="6"/>
  <c r="O1360" i="6"/>
  <c r="O1361" i="6"/>
  <c r="O743" i="6"/>
  <c r="O295" i="6"/>
  <c r="O1362" i="6"/>
  <c r="O296" i="6"/>
  <c r="O1269" i="6"/>
  <c r="O1047" i="6"/>
  <c r="O405" i="6"/>
  <c r="O1151" i="6"/>
  <c r="O1363" i="6"/>
  <c r="O744" i="6"/>
  <c r="O745" i="6"/>
  <c r="O746" i="6"/>
  <c r="O59" i="6"/>
  <c r="O180" i="6"/>
  <c r="O934" i="6"/>
  <c r="O406" i="6"/>
  <c r="O1152" i="6"/>
  <c r="O407" i="6"/>
  <c r="O632" i="6"/>
  <c r="O826" i="6"/>
  <c r="O1048" i="6"/>
  <c r="O1270" i="6"/>
  <c r="O408" i="6"/>
  <c r="O1271" i="6"/>
  <c r="O409" i="6"/>
  <c r="O747" i="6"/>
  <c r="O410" i="6"/>
  <c r="O1153" i="6"/>
  <c r="O1364" i="6"/>
  <c r="O1049" i="6"/>
  <c r="O181" i="6"/>
  <c r="O633" i="6"/>
  <c r="O297" i="6"/>
  <c r="O298" i="6"/>
  <c r="O1566" i="6"/>
  <c r="O60" i="6"/>
  <c r="O1567" i="6"/>
  <c r="O514" i="6"/>
  <c r="O935" i="6"/>
  <c r="O411" i="6"/>
  <c r="O827" i="6"/>
  <c r="O634" i="6"/>
  <c r="O61" i="6"/>
  <c r="O412" i="6"/>
  <c r="O413" i="6"/>
  <c r="O1465" i="6"/>
  <c r="O1154" i="6"/>
  <c r="O62" i="6"/>
  <c r="O1568" i="6"/>
  <c r="O1272" i="6"/>
  <c r="O1466" i="6"/>
  <c r="O748" i="6"/>
  <c r="O1365" i="6"/>
  <c r="O1467" i="6"/>
  <c r="O299" i="6"/>
  <c r="O300" i="6"/>
  <c r="O1050" i="6"/>
  <c r="O635" i="6"/>
  <c r="O1569" i="6"/>
  <c r="O1366" i="6"/>
  <c r="O414" i="6"/>
  <c r="O636" i="6"/>
  <c r="O749" i="6"/>
  <c r="O1051" i="6"/>
  <c r="O182" i="6"/>
  <c r="O183" i="6"/>
  <c r="O1052" i="6"/>
  <c r="O936" i="6"/>
  <c r="O1155" i="6"/>
  <c r="O750" i="6"/>
  <c r="O828" i="6"/>
  <c r="O1570" i="6"/>
  <c r="O1468" i="6"/>
  <c r="O751" i="6"/>
  <c r="O1367" i="6"/>
  <c r="O515" i="6"/>
  <c r="O516" i="6"/>
  <c r="O63" i="6"/>
  <c r="O1469" i="6"/>
  <c r="O64" i="6"/>
  <c r="O184" i="6"/>
  <c r="O1156" i="6"/>
  <c r="O517" i="6"/>
  <c r="O518" i="6"/>
  <c r="O185" i="6"/>
  <c r="O1053" i="6"/>
  <c r="O186" i="6"/>
  <c r="O937" i="6"/>
  <c r="O301" i="6"/>
  <c r="O187" i="6"/>
  <c r="O302" i="6"/>
  <c r="O519" i="6"/>
  <c r="O415" i="6"/>
  <c r="O188" i="6"/>
  <c r="O1054" i="6"/>
  <c r="O1571" i="6"/>
  <c r="O416" i="6"/>
  <c r="O1470" i="6"/>
  <c r="O1471" i="6"/>
  <c r="O1368" i="6"/>
  <c r="O938" i="6"/>
  <c r="O65" i="6"/>
  <c r="O939" i="6"/>
  <c r="O1157" i="6"/>
  <c r="O1472" i="6"/>
  <c r="O417" i="6"/>
  <c r="O66" i="6"/>
  <c r="O829" i="6"/>
  <c r="O1158" i="6"/>
  <c r="O752" i="6"/>
  <c r="O303" i="6"/>
  <c r="O637" i="6"/>
  <c r="O520" i="6"/>
  <c r="O1369" i="6"/>
  <c r="O1572" i="6"/>
  <c r="O1055" i="6"/>
  <c r="O1273" i="6"/>
  <c r="O1573" i="6"/>
  <c r="O304" i="6"/>
  <c r="O638" i="6"/>
  <c r="O418" i="6"/>
  <c r="O305" i="6"/>
  <c r="O1574" i="6"/>
  <c r="O1575" i="6"/>
  <c r="O830" i="6"/>
  <c r="O419" i="6"/>
  <c r="O1576" i="6"/>
  <c r="O1577" i="6"/>
  <c r="O1578" i="6"/>
  <c r="O1159" i="6"/>
  <c r="O1056" i="6"/>
  <c r="O1370" i="6"/>
  <c r="O1473" i="6"/>
  <c r="O420" i="6"/>
  <c r="O421" i="6"/>
  <c r="O940" i="6"/>
  <c r="O521" i="6"/>
  <c r="O1371" i="6"/>
  <c r="O1474" i="6"/>
  <c r="O522" i="6"/>
  <c r="O1475" i="6"/>
  <c r="O753" i="6"/>
  <c r="O831" i="6"/>
  <c r="O639" i="6"/>
  <c r="O832" i="6"/>
  <c r="O189" i="6"/>
  <c r="O833" i="6"/>
  <c r="O306" i="6"/>
  <c r="O523" i="6"/>
  <c r="O754" i="6"/>
  <c r="O1160" i="6"/>
  <c r="O1476" i="6"/>
  <c r="O307" i="6"/>
  <c r="O422" i="6"/>
  <c r="O524" i="6"/>
  <c r="O1057" i="6"/>
  <c r="O67" i="6"/>
  <c r="O1274" i="6"/>
  <c r="O1161" i="6"/>
  <c r="O308" i="6"/>
  <c r="O190" i="6"/>
  <c r="O423" i="6"/>
  <c r="O1579" i="6"/>
  <c r="O640" i="6"/>
  <c r="O641" i="6"/>
  <c r="O1275" i="6"/>
  <c r="O1477" i="6"/>
  <c r="O834" i="6"/>
  <c r="O424" i="6"/>
  <c r="O1580" i="6"/>
  <c r="O191" i="6"/>
  <c r="O1162" i="6"/>
  <c r="O1276" i="6"/>
  <c r="O1372" i="6"/>
  <c r="O1581" i="6"/>
  <c r="O755" i="6"/>
  <c r="O1277" i="6"/>
  <c r="O1278" i="6"/>
  <c r="O1163" i="6"/>
  <c r="O1279" i="6"/>
  <c r="O525" i="6"/>
  <c r="O192" i="6"/>
  <c r="O526" i="6"/>
  <c r="O1373" i="6"/>
  <c r="O1164" i="6"/>
  <c r="O756" i="6"/>
  <c r="O757" i="6"/>
  <c r="O758" i="6"/>
  <c r="O193" i="6"/>
  <c r="O835" i="6"/>
  <c r="O1374" i="6"/>
  <c r="O527" i="6"/>
  <c r="O1165" i="6"/>
  <c r="O759" i="6"/>
  <c r="O836" i="6"/>
  <c r="O642" i="6"/>
  <c r="O941" i="6"/>
  <c r="O1582" i="6"/>
  <c r="O1583" i="6"/>
  <c r="O194" i="6"/>
  <c r="O643" i="6"/>
  <c r="O644" i="6"/>
  <c r="O645" i="6"/>
  <c r="O309" i="6"/>
  <c r="O942" i="6"/>
  <c r="O943" i="6"/>
  <c r="O837" i="6"/>
  <c r="O1280" i="6"/>
  <c r="O528" i="6"/>
  <c r="O1166" i="6"/>
  <c r="O1478" i="6"/>
  <c r="O310" i="6"/>
  <c r="O1058" i="6"/>
  <c r="O1479" i="6"/>
  <c r="O1167" i="6"/>
  <c r="O1059" i="6"/>
  <c r="O1584" i="6"/>
  <c r="O529" i="6"/>
  <c r="O1585" i="6"/>
  <c r="O1168" i="6"/>
  <c r="O425" i="6"/>
  <c r="O646" i="6"/>
  <c r="O530" i="6"/>
  <c r="O1169" i="6"/>
  <c r="O531" i="6"/>
  <c r="O532" i="6"/>
  <c r="O1281" i="6"/>
  <c r="O195" i="6"/>
  <c r="O647" i="6"/>
  <c r="O68" i="6"/>
  <c r="O1375" i="6"/>
  <c r="O1170" i="6"/>
  <c r="O1586" i="6"/>
  <c r="O1171" i="6"/>
  <c r="O1480" i="6"/>
  <c r="O196" i="6"/>
  <c r="O69" i="6"/>
  <c r="O944" i="6"/>
  <c r="O1060" i="6"/>
  <c r="O70" i="6"/>
  <c r="O533" i="6"/>
  <c r="O71" i="6"/>
  <c r="O1587" i="6"/>
  <c r="O426" i="6"/>
  <c r="O197" i="6"/>
  <c r="O1588" i="6"/>
  <c r="O534" i="6"/>
  <c r="O535" i="6"/>
  <c r="O1282" i="6"/>
  <c r="O536" i="6"/>
  <c r="O1061" i="6"/>
  <c r="O1376" i="6"/>
  <c r="O1062" i="6"/>
  <c r="O1589" i="6"/>
  <c r="O537" i="6"/>
  <c r="O1063" i="6"/>
  <c r="O1377" i="6"/>
  <c r="O198" i="6"/>
  <c r="O1283" i="6"/>
  <c r="O1172" i="6"/>
  <c r="O1481" i="6"/>
  <c r="O427" i="6"/>
  <c r="O648" i="6"/>
  <c r="O311" i="6"/>
  <c r="O1590" i="6"/>
  <c r="O1173" i="6"/>
  <c r="O428" i="6"/>
  <c r="O1482" i="6"/>
  <c r="O1591" i="6"/>
  <c r="O538" i="6"/>
  <c r="O72" i="6"/>
  <c r="O539" i="6"/>
  <c r="O312" i="6"/>
  <c r="O760" i="6"/>
  <c r="O649" i="6"/>
  <c r="O73" i="6"/>
  <c r="O1174" i="6"/>
  <c r="O313" i="6"/>
  <c r="O945" i="6"/>
  <c r="O1378" i="6"/>
  <c r="O540" i="6"/>
  <c r="O1284" i="6"/>
  <c r="O541" i="6"/>
  <c r="O650" i="6"/>
  <c r="O542" i="6"/>
  <c r="O1285" i="6"/>
  <c r="O314" i="6"/>
  <c r="O74" i="6"/>
  <c r="O946" i="6"/>
  <c r="O1064" i="6"/>
  <c r="O1286" i="6"/>
  <c r="O199" i="6"/>
  <c r="O1287" i="6"/>
  <c r="O1065" i="6"/>
  <c r="O429" i="6"/>
  <c r="O315" i="6"/>
  <c r="O1483" i="6"/>
  <c r="O1288" i="6"/>
  <c r="O1379" i="6"/>
  <c r="O761" i="6"/>
  <c r="O1066" i="6"/>
  <c r="O1592" i="6"/>
  <c r="O1593" i="6"/>
  <c r="O651" i="6"/>
  <c r="O947" i="6"/>
  <c r="O1380" i="6"/>
  <c r="O430" i="6"/>
  <c r="O762" i="6"/>
  <c r="O316" i="6"/>
  <c r="O1067" i="6"/>
  <c r="O652" i="6"/>
  <c r="O317" i="6"/>
  <c r="O543" i="6"/>
  <c r="O763" i="6"/>
  <c r="O1484" i="6"/>
  <c r="O1485" i="6"/>
  <c r="O764" i="6"/>
  <c r="O765" i="6"/>
  <c r="O1381" i="6"/>
  <c r="O766" i="6"/>
  <c r="O1382" i="6"/>
  <c r="O1175" i="6"/>
  <c r="O1486" i="6"/>
  <c r="O1487" i="6"/>
  <c r="O1594" i="6"/>
  <c r="O1176" i="6"/>
  <c r="O1595" i="6"/>
  <c r="O948" i="6"/>
  <c r="O1289" i="6"/>
  <c r="O838" i="6"/>
  <c r="O75" i="6"/>
  <c r="O1177" i="6"/>
  <c r="O1068" i="6"/>
  <c r="O1290" i="6"/>
  <c r="O431" i="6"/>
  <c r="O1488" i="6"/>
  <c r="O1291" i="6"/>
  <c r="O1489" i="6"/>
  <c r="O76" i="6"/>
  <c r="O544" i="6"/>
  <c r="O767" i="6"/>
  <c r="O545" i="6"/>
  <c r="O1178" i="6"/>
  <c r="O432" i="6"/>
  <c r="O200" i="6"/>
  <c r="O318" i="6"/>
  <c r="O546" i="6"/>
  <c r="O1596" i="6"/>
  <c r="O547" i="6"/>
  <c r="O1597" i="6"/>
  <c r="O653" i="6"/>
  <c r="O548" i="6"/>
  <c r="O319" i="6"/>
  <c r="O1179" i="6"/>
  <c r="O201" i="6"/>
  <c r="O1292" i="6"/>
  <c r="O1490" i="6"/>
  <c r="O549" i="6"/>
  <c r="O1180" i="6"/>
  <c r="O1069" i="6"/>
  <c r="O550" i="6"/>
  <c r="O77" i="6"/>
  <c r="O551" i="6"/>
  <c r="O1181" i="6"/>
  <c r="O1383" i="6"/>
  <c r="O949" i="6"/>
  <c r="O78" i="6"/>
  <c r="O1293" i="6"/>
  <c r="O1182" i="6"/>
  <c r="O79" i="6"/>
  <c r="O1183" i="6"/>
  <c r="O1294" i="6"/>
  <c r="O1598" i="6"/>
  <c r="O1295" i="6"/>
  <c r="O80" i="6"/>
  <c r="O1491" i="6"/>
  <c r="O1492" i="6"/>
  <c r="O1599" i="6"/>
  <c r="O1493" i="6"/>
  <c r="O320" i="6"/>
  <c r="O839" i="6"/>
  <c r="O768" i="6"/>
  <c r="O950" i="6"/>
  <c r="O654" i="6"/>
  <c r="O552" i="6"/>
  <c r="O840" i="6"/>
  <c r="O1384" i="6"/>
  <c r="O769" i="6"/>
  <c r="O655" i="6"/>
  <c r="O81" i="6"/>
  <c r="O656" i="6"/>
  <c r="O770" i="6"/>
  <c r="O1494" i="6"/>
  <c r="O1495" i="6"/>
  <c r="O433" i="6"/>
  <c r="O82" i="6"/>
  <c r="O1296" i="6"/>
  <c r="O657" i="6"/>
  <c r="O1385" i="6"/>
  <c r="O1184" i="6"/>
  <c r="O1185" i="6"/>
  <c r="O771" i="6"/>
  <c r="O321" i="6"/>
  <c r="O1386" i="6"/>
  <c r="O841" i="6"/>
  <c r="O1387" i="6"/>
  <c r="O772" i="6"/>
  <c r="O773" i="6"/>
  <c r="O434" i="6"/>
  <c r="O658" i="6"/>
  <c r="O1496" i="6"/>
  <c r="O322" i="6"/>
  <c r="O951" i="6"/>
  <c r="O952" i="6"/>
  <c r="O1070" i="6"/>
  <c r="O842" i="6"/>
  <c r="O1497" i="6"/>
  <c r="O1600" i="6"/>
  <c r="O1071" i="6"/>
  <c r="O1186" i="6"/>
  <c r="O1498" i="6"/>
  <c r="O435" i="6"/>
  <c r="O659" i="6"/>
  <c r="O1388" i="6"/>
  <c r="O83" i="6"/>
  <c r="O436" i="6"/>
  <c r="O202" i="6"/>
  <c r="O437" i="6"/>
  <c r="O1389" i="6"/>
  <c r="O1499" i="6"/>
  <c r="O438" i="6"/>
  <c r="O1390" i="6"/>
  <c r="O843" i="6"/>
  <c r="O1601" i="6"/>
  <c r="O203" i="6"/>
  <c r="O660" i="6"/>
  <c r="O84" i="6"/>
  <c r="O1391" i="6"/>
  <c r="O1500" i="6"/>
  <c r="O774" i="6"/>
  <c r="O1602" i="6"/>
  <c r="O1392" i="6"/>
  <c r="O1072" i="6"/>
  <c r="O1073" i="6"/>
  <c r="O553" i="6"/>
  <c r="O1297" i="6"/>
  <c r="O1074" i="6"/>
  <c r="O1075" i="6"/>
  <c r="O661" i="6"/>
  <c r="O1187" i="6"/>
  <c r="O1076" i="6"/>
  <c r="O1077" i="6"/>
  <c r="O1298" i="6"/>
  <c r="O439" i="6"/>
  <c r="O953" i="6"/>
  <c r="O440" i="6"/>
  <c r="O1299" i="6"/>
  <c r="O1501" i="6"/>
  <c r="O1393" i="6"/>
  <c r="O844" i="6"/>
  <c r="O845" i="6"/>
  <c r="O441" i="6"/>
  <c r="O442" i="6"/>
  <c r="O1603" i="6"/>
  <c r="O1604" i="6"/>
  <c r="O775" i="6"/>
  <c r="O1394" i="6"/>
  <c r="O323" i="6"/>
  <c r="O324" i="6"/>
  <c r="O1395" i="6"/>
  <c r="O1502" i="6"/>
  <c r="O1503" i="6"/>
  <c r="O85" i="6"/>
  <c r="O1605" i="6"/>
  <c r="O662" i="6"/>
  <c r="O846" i="6"/>
  <c r="O663" i="6"/>
  <c r="O204" i="6"/>
  <c r="O1396" i="6"/>
  <c r="O443" i="6"/>
  <c r="O1504" i="6"/>
  <c r="O86" i="6"/>
  <c r="O1505" i="6"/>
  <c r="O444" i="6"/>
  <c r="O954" i="6"/>
  <c r="O1506" i="6"/>
  <c r="O205" i="6"/>
  <c r="O1078" i="6"/>
  <c r="O445" i="6"/>
  <c r="O206" i="6"/>
  <c r="O325" i="6"/>
  <c r="O446" i="6"/>
  <c r="O1188" i="6"/>
  <c r="O664" i="6"/>
  <c r="O847" i="6"/>
  <c r="O776" i="6"/>
  <c r="O1079" i="6"/>
  <c r="O848" i="6"/>
  <c r="O1606" i="6"/>
  <c r="O1397" i="6"/>
  <c r="O1607" i="6"/>
  <c r="O665" i="6"/>
  <c r="O849" i="6"/>
  <c r="O1080" i="6"/>
  <c r="O207" i="6"/>
  <c r="O1608" i="6"/>
  <c r="O850" i="6"/>
  <c r="O955" i="6"/>
  <c r="O87" i="6"/>
  <c r="O1300" i="6"/>
  <c r="O777" i="6"/>
  <c r="O208" i="6"/>
  <c r="O1609" i="6"/>
  <c r="O1189" i="6"/>
  <c r="O554" i="6"/>
  <c r="O209" i="6"/>
  <c r="O1398" i="6"/>
  <c r="O88" i="6"/>
  <c r="O778" i="6"/>
  <c r="O1301" i="6"/>
  <c r="O1190" i="6"/>
  <c r="O89" i="6"/>
  <c r="O851" i="6"/>
  <c r="O956" i="6"/>
  <c r="O852" i="6"/>
  <c r="O853" i="6"/>
  <c r="O1507" i="6"/>
  <c r="O854" i="6"/>
  <c r="O957" i="6"/>
  <c r="O666" i="6"/>
  <c r="O855" i="6"/>
  <c r="O555" i="6"/>
  <c r="O1081" i="6"/>
  <c r="O1191" i="6"/>
  <c r="O856" i="6"/>
  <c r="O958" i="6"/>
  <c r="O90" i="6"/>
  <c r="O1399" i="6"/>
  <c r="O959" i="6"/>
  <c r="O210" i="6"/>
  <c r="O667" i="6"/>
  <c r="O91" i="6"/>
  <c r="O668" i="6"/>
  <c r="O669" i="6"/>
  <c r="O670" i="6"/>
  <c r="O857" i="6"/>
  <c r="O858" i="6"/>
  <c r="O211" i="6"/>
  <c r="O92" i="6"/>
  <c r="O779" i="6"/>
  <c r="O671" i="6"/>
  <c r="O1610" i="6"/>
  <c r="O859" i="6"/>
  <c r="O447" i="6"/>
  <c r="O1611" i="6"/>
  <c r="O556" i="6"/>
  <c r="O212" i="6"/>
  <c r="O1508" i="6"/>
  <c r="O1400" i="6"/>
  <c r="O860" i="6"/>
  <c r="O1302" i="6"/>
  <c r="O213" i="6"/>
  <c r="O1082" i="6"/>
  <c r="O557" i="6"/>
  <c r="O861" i="6"/>
  <c r="O862" i="6"/>
  <c r="O1083" i="6"/>
  <c r="O672" i="6"/>
  <c r="O1303" i="6"/>
  <c r="O558" i="6"/>
  <c r="O1509" i="6"/>
  <c r="O214" i="6"/>
  <c r="O93" i="6"/>
  <c r="O1401" i="6"/>
  <c r="O1612" i="6"/>
  <c r="O673" i="6"/>
  <c r="O1402" i="6"/>
  <c r="O1613" i="6"/>
  <c r="O1304" i="6"/>
  <c r="O863" i="6"/>
  <c r="O1305" i="6"/>
  <c r="O864" i="6"/>
  <c r="O1192" i="6"/>
  <c r="O326" i="6"/>
  <c r="O1193" i="6"/>
  <c r="O674" i="6"/>
  <c r="O675" i="6"/>
  <c r="O448" i="6"/>
  <c r="O1194" i="6"/>
  <c r="O1614" i="6"/>
  <c r="O1084" i="6"/>
  <c r="O1195" i="6"/>
  <c r="O1196" i="6"/>
  <c r="O1306" i="6"/>
  <c r="O1307" i="6"/>
  <c r="O676" i="6"/>
  <c r="O677" i="6"/>
  <c r="O780" i="6"/>
  <c r="O678" i="6"/>
  <c r="O327" i="6"/>
  <c r="O1615" i="6"/>
  <c r="O1616" i="6"/>
  <c r="O1308" i="6"/>
  <c r="O449" i="6"/>
  <c r="O1510" i="6"/>
  <c r="O1309" i="6"/>
  <c r="O328" i="6"/>
  <c r="O450" i="6"/>
  <c r="O94" i="6"/>
  <c r="O1310" i="6"/>
  <c r="O1197" i="6"/>
  <c r="O960" i="6"/>
  <c r="O1085" i="6"/>
  <c r="O961" i="6"/>
  <c r="O679" i="6"/>
  <c r="O1086" i="6"/>
  <c r="O1198" i="6"/>
  <c r="O1087" i="6"/>
  <c r="O451" i="6"/>
  <c r="O559" i="6"/>
  <c r="O215" i="6"/>
  <c r="O962" i="6"/>
  <c r="O1311" i="6"/>
  <c r="O1312" i="6"/>
  <c r="O452" i="6"/>
  <c r="O680" i="6"/>
  <c r="O1088" i="6"/>
  <c r="O865" i="6"/>
  <c r="O1199" i="6"/>
  <c r="O560" i="6"/>
  <c r="O681" i="6"/>
  <c r="O1313" i="6"/>
  <c r="O95" i="6"/>
  <c r="O1314" i="6"/>
  <c r="O866" i="6"/>
  <c r="O867" i="6"/>
  <c r="O1200" i="6"/>
  <c r="O453" i="6"/>
  <c r="O1315" i="6"/>
  <c r="O1201" i="6"/>
  <c r="O682" i="6"/>
  <c r="O868" i="6"/>
  <c r="O1202" i="6"/>
  <c r="O1316" i="6"/>
  <c r="O869" i="6"/>
  <c r="O454" i="6"/>
  <c r="O329" i="6"/>
  <c r="O1511" i="6"/>
  <c r="O1203" i="6"/>
  <c r="O96" i="6"/>
  <c r="O963" i="6"/>
  <c r="O1204" i="6"/>
  <c r="O1089" i="6"/>
  <c r="O1617" i="6"/>
  <c r="O870" i="6"/>
  <c r="O1205" i="6"/>
  <c r="O1317" i="6"/>
  <c r="O964" i="6"/>
  <c r="O683" i="6"/>
  <c r="O561" i="6"/>
  <c r="O871" i="6"/>
  <c r="O965" i="6"/>
  <c r="O1512" i="6"/>
  <c r="O216" i="6"/>
  <c r="O455" i="6"/>
  <c r="O1318" i="6"/>
  <c r="O1319" i="6"/>
  <c r="O1206" i="6"/>
  <c r="O1320" i="6"/>
  <c r="O1321" i="6"/>
  <c r="O1322" i="6"/>
  <c r="O1323" i="6"/>
  <c r="O1324" i="6"/>
  <c r="O1207" i="6"/>
  <c r="O966" i="6"/>
  <c r="O1618" i="6"/>
  <c r="O217" i="6"/>
  <c r="O1208" i="6"/>
  <c r="O872" i="6"/>
  <c r="O967" i="6"/>
  <c r="O1209" i="6"/>
  <c r="O1210" i="6"/>
  <c r="O1211" i="6"/>
  <c r="O781" i="6"/>
  <c r="O218" i="6"/>
  <c r="O1403" i="6"/>
  <c r="O330" i="6"/>
  <c r="O1212" i="6"/>
  <c r="O1090" i="6"/>
  <c r="O684" i="6"/>
  <c r="O97" i="6"/>
  <c r="O1404" i="6"/>
  <c r="O1405" i="6"/>
  <c r="O331" i="6"/>
  <c r="O98" i="6"/>
  <c r="O782" i="6"/>
  <c r="O99" i="6"/>
  <c r="O968" i="6"/>
  <c r="O1213" i="6"/>
  <c r="O1406" i="6"/>
  <c r="O456" i="6"/>
  <c r="O1407" i="6"/>
  <c r="O1214" i="6"/>
  <c r="O1215" i="6"/>
  <c r="O100" i="6"/>
  <c r="O562" i="6"/>
  <c r="O457" i="6"/>
  <c r="O969" i="6"/>
  <c r="O970" i="6"/>
  <c r="O873" i="6"/>
  <c r="O971" i="6"/>
  <c r="O101" i="6"/>
  <c r="O1408" i="6"/>
  <c r="O1216" i="6"/>
  <c r="O563" i="6"/>
  <c r="O458" i="6"/>
  <c r="O1325" i="6"/>
  <c r="O564" i="6"/>
  <c r="O1326" i="6"/>
  <c r="O972" i="6"/>
  <c r="O685" i="6"/>
  <c r="O1327" i="6"/>
  <c r="O973" i="6"/>
  <c r="O874" i="6"/>
  <c r="O1328" i="6"/>
  <c r="O1091" i="6"/>
  <c r="O1217" i="6"/>
  <c r="O102" i="6"/>
  <c r="O1513" i="6"/>
  <c r="O103" i="6"/>
  <c r="O565" i="6"/>
  <c r="O974" i="6"/>
  <c r="O566" i="6"/>
  <c r="O686" i="6"/>
  <c r="O104" i="6"/>
  <c r="O459" i="6"/>
  <c r="O875" i="6"/>
  <c r="O1619" i="6"/>
  <c r="O1092" i="6"/>
  <c r="O105" i="6"/>
  <c r="O1620" i="6"/>
  <c r="O106" i="6"/>
  <c r="O1093" i="6"/>
  <c r="O332" i="6"/>
  <c r="O219" i="6"/>
  <c r="O1409" i="6"/>
  <c r="O1621" i="6"/>
  <c r="O1622" i="6"/>
  <c r="O1329" i="6"/>
  <c r="O333" i="6"/>
  <c r="O1410" i="6"/>
  <c r="O876" i="6"/>
  <c r="O567" i="6"/>
  <c r="O975" i="6"/>
  <c r="O1411" i="6"/>
  <c r="O1412" i="6"/>
  <c r="O783" i="6"/>
  <c r="O1413" i="6"/>
  <c r="O107" i="6"/>
  <c r="O877" i="6"/>
  <c r="O108" i="6"/>
  <c r="O878" i="6"/>
  <c r="O1094" i="6"/>
  <c r="O460" i="6"/>
  <c r="O1095" i="6"/>
  <c r="O879" i="6"/>
  <c r="O334" i="6"/>
  <c r="O220" i="6"/>
  <c r="O976" i="6"/>
  <c r="O687" i="6"/>
  <c r="O109" i="6"/>
  <c r="O1330" i="6"/>
  <c r="O977" i="6"/>
  <c r="O568" i="6"/>
  <c r="O110" i="6"/>
  <c r="O111" i="6"/>
  <c r="O112" i="6"/>
  <c r="O569" i="6"/>
  <c r="O113" i="6"/>
  <c r="O114" i="6"/>
  <c r="O335" i="6"/>
  <c r="O1514" i="6"/>
  <c r="O115" i="6"/>
  <c r="O570" i="6"/>
  <c r="O688" i="6"/>
  <c r="O689" i="6"/>
  <c r="O1218" i="6"/>
  <c r="O690" i="6"/>
  <c r="O571" i="6"/>
  <c r="O336" i="6"/>
  <c r="O1096" i="6"/>
  <c r="O1097" i="6"/>
  <c r="O1623" i="6"/>
  <c r="O1414" i="6"/>
  <c r="O1624" i="6"/>
  <c r="O1625" i="6"/>
  <c r="O1626" i="6"/>
  <c r="O1331" i="6"/>
  <c r="O1219" i="6"/>
  <c r="O880" i="6"/>
  <c r="O1098" i="6"/>
  <c r="O1415" i="6"/>
  <c r="O461" i="6"/>
  <c r="O337" i="6"/>
  <c r="O338" i="6"/>
  <c r="O691" i="6"/>
  <c r="O116" i="6"/>
  <c r="O1220" i="6"/>
  <c r="O339" i="6"/>
  <c r="O572" i="6"/>
  <c r="O1416" i="6"/>
  <c r="O692" i="6"/>
  <c r="O1332" i="6"/>
  <c r="O462" i="6"/>
  <c r="O117" i="6"/>
  <c r="O340" i="6"/>
  <c r="O1417" i="6"/>
  <c r="O1515" i="6"/>
  <c r="O978" i="6"/>
  <c r="O693" i="6"/>
  <c r="O694" i="6"/>
  <c r="O1099" i="6"/>
  <c r="O341" i="6"/>
  <c r="O573" i="6"/>
  <c r="O1627" i="6"/>
  <c r="O695" i="6"/>
  <c r="O118" i="6"/>
  <c r="O119" i="6"/>
  <c r="O221" i="6"/>
  <c r="O342" i="6"/>
  <c r="O1221" i="6"/>
  <c r="O120" i="6"/>
  <c r="O1222" i="6"/>
  <c r="O1628" i="6"/>
  <c r="O1223" i="6"/>
  <c r="O222" i="6"/>
  <c r="O343" i="6"/>
  <c r="O1100" i="6"/>
  <c r="O574" i="6"/>
  <c r="O1629" i="6"/>
  <c r="O223" i="6"/>
  <c r="O881" i="6"/>
  <c r="O1101" i="6"/>
  <c r="O121" i="6"/>
  <c r="O882" i="6"/>
  <c r="O1418" i="6"/>
  <c r="O344" i="6"/>
  <c r="O1224" i="6"/>
  <c r="O122" i="6"/>
  <c r="O123" i="6"/>
  <c r="O883" i="6"/>
  <c r="O124" i="6"/>
  <c r="O463" i="6"/>
  <c r="O224" i="6"/>
  <c r="O345" i="6"/>
  <c r="O884" i="6"/>
  <c r="O1419" i="6"/>
  <c r="O1420" i="6"/>
  <c r="O979" i="6"/>
  <c r="O784" i="6"/>
  <c r="O346" i="6"/>
  <c r="O225" i="6"/>
  <c r="O1225" i="6"/>
  <c r="O696" i="6"/>
  <c r="O980" i="6"/>
  <c r="O1102" i="6"/>
  <c r="O1421" i="6"/>
  <c r="O226" i="6"/>
  <c r="O1630" i="6"/>
  <c r="O125" i="6"/>
  <c r="O981" i="6"/>
  <c r="O1103" i="6"/>
  <c r="O347" i="6"/>
  <c r="O575" i="6"/>
  <c r="O227" i="6"/>
  <c r="O697" i="6"/>
  <c r="O1333" i="6"/>
  <c r="O1334" i="6"/>
  <c r="O885" i="6"/>
  <c r="O1226" i="6"/>
  <c r="O1227" i="6"/>
  <c r="O886" i="6"/>
  <c r="O1228" i="6"/>
  <c r="O576" i="6"/>
  <c r="O577" i="6"/>
  <c r="O982" i="6"/>
  <c r="O887" i="6"/>
  <c r="O348" i="6"/>
  <c r="O228" i="6"/>
  <c r="O1104" i="6"/>
  <c r="O349" i="6"/>
  <c r="O1335" i="6"/>
  <c r="O1631" i="6"/>
  <c r="O698" i="6"/>
  <c r="O1632" i="6"/>
  <c r="O888" i="6"/>
  <c r="O1336" i="6"/>
  <c r="O1633" i="6"/>
  <c r="O983" i="6"/>
  <c r="O889" i="6"/>
  <c r="O350" i="6"/>
  <c r="O229" i="6"/>
  <c r="O126" i="6"/>
  <c r="O1105" i="6"/>
  <c r="O351" i="6"/>
  <c r="O699" i="6"/>
  <c r="O700" i="6"/>
  <c r="O352" i="6"/>
  <c r="O578" i="6"/>
  <c r="O579" i="6"/>
  <c r="O890" i="6"/>
  <c r="O1106" i="6"/>
  <c r="O1634" i="6"/>
  <c r="O230" i="6"/>
  <c r="O1229" i="6"/>
  <c r="O1230" i="6"/>
  <c r="O891" i="6"/>
  <c r="O701" i="6"/>
  <c r="O892" i="6"/>
  <c r="O1635" i="6"/>
  <c r="O464" i="6"/>
  <c r="O127" i="6"/>
  <c r="O231" i="6"/>
  <c r="O785" i="6"/>
  <c r="O984" i="6"/>
  <c r="O985" i="6"/>
  <c r="O702" i="6"/>
  <c r="O786" i="6"/>
  <c r="O703" i="6"/>
  <c r="O1636" i="6"/>
  <c r="O704" i="6"/>
  <c r="O128" i="6"/>
  <c r="O1637" i="6"/>
  <c r="O986" i="6"/>
  <c r="O787" i="6"/>
  <c r="O788" i="6"/>
  <c r="O1231" i="6"/>
  <c r="O893" i="6"/>
  <c r="O1638" i="6"/>
  <c r="O894" i="6"/>
  <c r="O895" i="6"/>
  <c r="O129" i="6"/>
  <c r="O353" i="6"/>
  <c r="O896" i="6"/>
  <c r="O987" i="6"/>
  <c r="O988" i="6"/>
  <c r="O1107" i="6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S2" i="1"/>
  <c r="AS3" i="1"/>
  <c r="AS4" i="1"/>
  <c r="AS5" i="1"/>
  <c r="AS6" i="1"/>
  <c r="AS7" i="1"/>
  <c r="AS8" i="1"/>
  <c r="AS9" i="1"/>
  <c r="AS10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5" i="1"/>
  <c r="AS26" i="1"/>
  <c r="AS27" i="1"/>
  <c r="AS28" i="1"/>
  <c r="AS29" i="1"/>
  <c r="AS31" i="1"/>
  <c r="AS32" i="1"/>
  <c r="AS33" i="1"/>
  <c r="AS34" i="1"/>
  <c r="AS35" i="1"/>
  <c r="AS36" i="1"/>
  <c r="AS37" i="1"/>
  <c r="AS38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9" i="1"/>
  <c r="AS130" i="1"/>
  <c r="AS131" i="1"/>
  <c r="AS132" i="1"/>
  <c r="AS133" i="1"/>
  <c r="AS134" i="1"/>
  <c r="AS135" i="1"/>
  <c r="AS137" i="1"/>
  <c r="AS138" i="1"/>
  <c r="AS139" i="1"/>
  <c r="AS140" i="1"/>
  <c r="AS141" i="1"/>
  <c r="AS142" i="1"/>
  <c r="AS143" i="1"/>
  <c r="AS144" i="1"/>
  <c r="AS145" i="1"/>
  <c r="AS146" i="1"/>
  <c r="AS148" i="1"/>
  <c r="AS149" i="1"/>
  <c r="AS150" i="1"/>
  <c r="AS151" i="1"/>
  <c r="AS152" i="1"/>
  <c r="AS153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9" i="1"/>
  <c r="AS171" i="1"/>
  <c r="AS172" i="1"/>
  <c r="AS173" i="1"/>
  <c r="AS175" i="1"/>
  <c r="AS176" i="1"/>
  <c r="AS177" i="1"/>
  <c r="AS178" i="1"/>
  <c r="AS179" i="1"/>
  <c r="AS180" i="1"/>
  <c r="AS181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2" i="1"/>
  <c r="AS203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5" i="1"/>
  <c r="AS226" i="1"/>
  <c r="AS227" i="1"/>
  <c r="AS228" i="1"/>
  <c r="AS230" i="1"/>
  <c r="AS231" i="1"/>
  <c r="AS232" i="1"/>
  <c r="AS233" i="1"/>
  <c r="AS234" i="1"/>
  <c r="AS235" i="1"/>
  <c r="AS236" i="1"/>
  <c r="AS237" i="1"/>
  <c r="AS238" i="1"/>
  <c r="AS239" i="1"/>
  <c r="AS241" i="1"/>
  <c r="AS242" i="1"/>
  <c r="AS243" i="1"/>
  <c r="AS244" i="1"/>
  <c r="AS245" i="1"/>
  <c r="AS246" i="1"/>
  <c r="AS247" i="1"/>
  <c r="AS248" i="1"/>
  <c r="AS250" i="1"/>
  <c r="AS251" i="1"/>
  <c r="AS252" i="1"/>
  <c r="AS254" i="1"/>
  <c r="AS255" i="1"/>
  <c r="AS256" i="1"/>
  <c r="AS257" i="1"/>
  <c r="AS258" i="1"/>
  <c r="AS259" i="1"/>
  <c r="AS260" i="1"/>
  <c r="AS261" i="1"/>
  <c r="AS262" i="1"/>
  <c r="AS263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2" i="1"/>
  <c r="AR203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6" i="1"/>
  <c r="AK17" i="1"/>
  <c r="AK18" i="1"/>
  <c r="AK19" i="1"/>
  <c r="AK20" i="1"/>
  <c r="AK21" i="1"/>
  <c r="AK22" i="1"/>
  <c r="AK23" i="1"/>
  <c r="AK25" i="1"/>
  <c r="AK26" i="1"/>
  <c r="AK27" i="1"/>
  <c r="AK28" i="1"/>
  <c r="AK29" i="1"/>
  <c r="AK31" i="1"/>
  <c r="AK32" i="1"/>
  <c r="AK33" i="1"/>
  <c r="AK34" i="1"/>
  <c r="AK35" i="1"/>
  <c r="AK36" i="1"/>
  <c r="AK37" i="1"/>
  <c r="AK38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9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5" i="1"/>
  <c r="AK226" i="1"/>
  <c r="AK227" i="1"/>
  <c r="AK228" i="1"/>
  <c r="AK230" i="1"/>
  <c r="AK231" i="1"/>
  <c r="AK232" i="1"/>
  <c r="AK233" i="1"/>
  <c r="AK234" i="1"/>
  <c r="AK235" i="1"/>
  <c r="AK236" i="1"/>
  <c r="AK237" i="1"/>
  <c r="AK238" i="1"/>
  <c r="AK239" i="1"/>
  <c r="AK241" i="1"/>
  <c r="AK242" i="1"/>
  <c r="AK243" i="1"/>
  <c r="AK244" i="1"/>
  <c r="AK245" i="1"/>
  <c r="AK246" i="1"/>
  <c r="AK247" i="1"/>
  <c r="AK248" i="1"/>
  <c r="AK250" i="1"/>
  <c r="AK251" i="1"/>
  <c r="AK252" i="1"/>
  <c r="AK254" i="1"/>
  <c r="AK255" i="1"/>
  <c r="AK256" i="1"/>
  <c r="AK257" i="1"/>
  <c r="AK258" i="1"/>
  <c r="AK259" i="1"/>
  <c r="AK260" i="1"/>
  <c r="AK262" i="1"/>
  <c r="AK263" i="1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2" i="1"/>
  <c r="AJ263" i="1"/>
  <c r="AH3" i="1"/>
  <c r="AP3" i="1" s="1"/>
  <c r="AH4" i="1"/>
  <c r="AP4" i="1" s="1"/>
  <c r="AH5" i="1"/>
  <c r="AP5" i="1" s="1"/>
  <c r="AH6" i="1"/>
  <c r="AP6" i="1" s="1"/>
  <c r="AH7" i="1"/>
  <c r="AP7" i="1" s="1"/>
  <c r="AH8" i="1"/>
  <c r="AP8" i="1" s="1"/>
  <c r="AH9" i="1"/>
  <c r="AP9" i="1" s="1"/>
  <c r="AH10" i="1"/>
  <c r="AP10" i="1" s="1"/>
  <c r="AH11" i="1"/>
  <c r="AP11" i="1" s="1"/>
  <c r="AH12" i="1"/>
  <c r="AP12" i="1" s="1"/>
  <c r="AH13" i="1"/>
  <c r="AP13" i="1" s="1"/>
  <c r="AH14" i="1"/>
  <c r="AP14" i="1" s="1"/>
  <c r="AH15" i="1"/>
  <c r="AP15" i="1" s="1"/>
  <c r="AH16" i="1"/>
  <c r="AP16" i="1" s="1"/>
  <c r="AH17" i="1"/>
  <c r="AP17" i="1" s="1"/>
  <c r="AH18" i="1"/>
  <c r="AP18" i="1" s="1"/>
  <c r="AH19" i="1"/>
  <c r="AP19" i="1" s="1"/>
  <c r="AH20" i="1"/>
  <c r="AP20" i="1" s="1"/>
  <c r="AH21" i="1"/>
  <c r="AP21" i="1" s="1"/>
  <c r="AH22" i="1"/>
  <c r="AP22" i="1" s="1"/>
  <c r="AH23" i="1"/>
  <c r="AP23" i="1" s="1"/>
  <c r="AH24" i="1"/>
  <c r="AP24" i="1" s="1"/>
  <c r="AH25" i="1"/>
  <c r="AP25" i="1" s="1"/>
  <c r="AH26" i="1"/>
  <c r="AP26" i="1" s="1"/>
  <c r="AH27" i="1"/>
  <c r="AP27" i="1" s="1"/>
  <c r="AH28" i="1"/>
  <c r="AP28" i="1" s="1"/>
  <c r="AH29" i="1"/>
  <c r="AP29" i="1" s="1"/>
  <c r="AH30" i="1"/>
  <c r="AP30" i="1" s="1"/>
  <c r="AH31" i="1"/>
  <c r="AP31" i="1" s="1"/>
  <c r="AH32" i="1"/>
  <c r="AP32" i="1" s="1"/>
  <c r="AH33" i="1"/>
  <c r="AP33" i="1" s="1"/>
  <c r="AH34" i="1"/>
  <c r="AP34" i="1" s="1"/>
  <c r="AH35" i="1"/>
  <c r="AP35" i="1" s="1"/>
  <c r="AH36" i="1"/>
  <c r="AP36" i="1" s="1"/>
  <c r="AH37" i="1"/>
  <c r="AP37" i="1" s="1"/>
  <c r="AH38" i="1"/>
  <c r="AP38" i="1" s="1"/>
  <c r="AH39" i="1"/>
  <c r="AP39" i="1" s="1"/>
  <c r="AH40" i="1"/>
  <c r="AP40" i="1" s="1"/>
  <c r="AH41" i="1"/>
  <c r="AP41" i="1" s="1"/>
  <c r="AH42" i="1"/>
  <c r="AP42" i="1" s="1"/>
  <c r="AH43" i="1"/>
  <c r="AP43" i="1" s="1"/>
  <c r="AH44" i="1"/>
  <c r="AP44" i="1" s="1"/>
  <c r="AH45" i="1"/>
  <c r="AP45" i="1" s="1"/>
  <c r="AH46" i="1"/>
  <c r="AP46" i="1" s="1"/>
  <c r="AH47" i="1"/>
  <c r="AP47" i="1" s="1"/>
  <c r="AH48" i="1"/>
  <c r="AP48" i="1" s="1"/>
  <c r="AH49" i="1"/>
  <c r="AP49" i="1" s="1"/>
  <c r="AH50" i="1"/>
  <c r="AP50" i="1" s="1"/>
  <c r="AH51" i="1"/>
  <c r="AP51" i="1" s="1"/>
  <c r="AH52" i="1"/>
  <c r="AP52" i="1" s="1"/>
  <c r="AH53" i="1"/>
  <c r="AP53" i="1" s="1"/>
  <c r="AH54" i="1"/>
  <c r="AP54" i="1" s="1"/>
  <c r="AH55" i="1"/>
  <c r="AP55" i="1" s="1"/>
  <c r="AH56" i="1"/>
  <c r="AP56" i="1" s="1"/>
  <c r="AH57" i="1"/>
  <c r="AP57" i="1" s="1"/>
  <c r="AH58" i="1"/>
  <c r="AP58" i="1" s="1"/>
  <c r="AH59" i="1"/>
  <c r="AP59" i="1" s="1"/>
  <c r="AH60" i="1"/>
  <c r="AP60" i="1" s="1"/>
  <c r="AH61" i="1"/>
  <c r="AP61" i="1" s="1"/>
  <c r="AH62" i="1"/>
  <c r="AP62" i="1" s="1"/>
  <c r="AH63" i="1"/>
  <c r="AP63" i="1" s="1"/>
  <c r="AH64" i="1"/>
  <c r="AP64" i="1" s="1"/>
  <c r="AH65" i="1"/>
  <c r="AP65" i="1" s="1"/>
  <c r="AH66" i="1"/>
  <c r="AP66" i="1" s="1"/>
  <c r="AH67" i="1"/>
  <c r="AP67" i="1" s="1"/>
  <c r="AH68" i="1"/>
  <c r="AP68" i="1" s="1"/>
  <c r="AH69" i="1"/>
  <c r="AP69" i="1" s="1"/>
  <c r="AH70" i="1"/>
  <c r="AP70" i="1" s="1"/>
  <c r="AH71" i="1"/>
  <c r="AP71" i="1" s="1"/>
  <c r="AH72" i="1"/>
  <c r="AP72" i="1" s="1"/>
  <c r="AH73" i="1"/>
  <c r="AP73" i="1" s="1"/>
  <c r="AH74" i="1"/>
  <c r="AP74" i="1" s="1"/>
  <c r="AH75" i="1"/>
  <c r="AP75" i="1" s="1"/>
  <c r="AH76" i="1"/>
  <c r="AP76" i="1" s="1"/>
  <c r="AH77" i="1"/>
  <c r="AP77" i="1" s="1"/>
  <c r="AH78" i="1"/>
  <c r="AP78" i="1" s="1"/>
  <c r="AH79" i="1"/>
  <c r="AP79" i="1" s="1"/>
  <c r="AH80" i="1"/>
  <c r="AP80" i="1" s="1"/>
  <c r="AH81" i="1"/>
  <c r="AP81" i="1" s="1"/>
  <c r="AH82" i="1"/>
  <c r="AP82" i="1" s="1"/>
  <c r="AH83" i="1"/>
  <c r="AP83" i="1" s="1"/>
  <c r="AH84" i="1"/>
  <c r="AP84" i="1" s="1"/>
  <c r="AH85" i="1"/>
  <c r="AP85" i="1" s="1"/>
  <c r="AH86" i="1"/>
  <c r="AP86" i="1" s="1"/>
  <c r="AH87" i="1"/>
  <c r="AP87" i="1" s="1"/>
  <c r="AH88" i="1"/>
  <c r="AP88" i="1" s="1"/>
  <c r="AH89" i="1"/>
  <c r="AP89" i="1" s="1"/>
  <c r="AH90" i="1"/>
  <c r="AP90" i="1" s="1"/>
  <c r="AH91" i="1"/>
  <c r="AP91" i="1" s="1"/>
  <c r="AH92" i="1"/>
  <c r="AP92" i="1" s="1"/>
  <c r="AH93" i="1"/>
  <c r="AP93" i="1" s="1"/>
  <c r="AH94" i="1"/>
  <c r="AP94" i="1" s="1"/>
  <c r="AH95" i="1"/>
  <c r="AP95" i="1" s="1"/>
  <c r="AH96" i="1"/>
  <c r="AP96" i="1" s="1"/>
  <c r="AH97" i="1"/>
  <c r="AP97" i="1" s="1"/>
  <c r="AH98" i="1"/>
  <c r="AP98" i="1" s="1"/>
  <c r="AH99" i="1"/>
  <c r="AP99" i="1" s="1"/>
  <c r="AH100" i="1"/>
  <c r="AP100" i="1" s="1"/>
  <c r="AH101" i="1"/>
  <c r="AP101" i="1" s="1"/>
  <c r="AH102" i="1"/>
  <c r="AP102" i="1" s="1"/>
  <c r="AH103" i="1"/>
  <c r="AP103" i="1" s="1"/>
  <c r="AH104" i="1"/>
  <c r="AP104" i="1" s="1"/>
  <c r="AH105" i="1"/>
  <c r="AP105" i="1" s="1"/>
  <c r="AH106" i="1"/>
  <c r="AP106" i="1" s="1"/>
  <c r="AH107" i="1"/>
  <c r="AP107" i="1" s="1"/>
  <c r="AH108" i="1"/>
  <c r="AP108" i="1" s="1"/>
  <c r="AH109" i="1"/>
  <c r="AP109" i="1" s="1"/>
  <c r="AH110" i="1"/>
  <c r="AP110" i="1" s="1"/>
  <c r="AH111" i="1"/>
  <c r="AP111" i="1" s="1"/>
  <c r="AH112" i="1"/>
  <c r="AP112" i="1" s="1"/>
  <c r="AH113" i="1"/>
  <c r="AP113" i="1" s="1"/>
  <c r="AH114" i="1"/>
  <c r="AP114" i="1" s="1"/>
  <c r="AH115" i="1"/>
  <c r="AP115" i="1" s="1"/>
  <c r="AH116" i="1"/>
  <c r="AP116" i="1" s="1"/>
  <c r="AH117" i="1"/>
  <c r="AP117" i="1" s="1"/>
  <c r="AH118" i="1"/>
  <c r="AP118" i="1" s="1"/>
  <c r="AH119" i="1"/>
  <c r="AP119" i="1" s="1"/>
  <c r="AH120" i="1"/>
  <c r="AP120" i="1" s="1"/>
  <c r="AH121" i="1"/>
  <c r="AP121" i="1" s="1"/>
  <c r="AH122" i="1"/>
  <c r="AP122" i="1" s="1"/>
  <c r="AH123" i="1"/>
  <c r="AP123" i="1" s="1"/>
  <c r="AH124" i="1"/>
  <c r="AP124" i="1" s="1"/>
  <c r="AH125" i="1"/>
  <c r="AP125" i="1" s="1"/>
  <c r="AH126" i="1"/>
  <c r="AP126" i="1" s="1"/>
  <c r="AH127" i="1"/>
  <c r="AP127" i="1" s="1"/>
  <c r="AH128" i="1"/>
  <c r="AP128" i="1" s="1"/>
  <c r="AH129" i="1"/>
  <c r="AP129" i="1" s="1"/>
  <c r="AH130" i="1"/>
  <c r="AP130" i="1" s="1"/>
  <c r="AH131" i="1"/>
  <c r="AP131" i="1" s="1"/>
  <c r="AH132" i="1"/>
  <c r="AP132" i="1" s="1"/>
  <c r="AH133" i="1"/>
  <c r="AP133" i="1" s="1"/>
  <c r="AH134" i="1"/>
  <c r="AP134" i="1" s="1"/>
  <c r="AH135" i="1"/>
  <c r="AP135" i="1" s="1"/>
  <c r="AH136" i="1"/>
  <c r="AP136" i="1" s="1"/>
  <c r="AH137" i="1"/>
  <c r="AP137" i="1" s="1"/>
  <c r="AH138" i="1"/>
  <c r="AP138" i="1" s="1"/>
  <c r="AH139" i="1"/>
  <c r="AP139" i="1" s="1"/>
  <c r="AH140" i="1"/>
  <c r="AP140" i="1" s="1"/>
  <c r="AH141" i="1"/>
  <c r="AP141" i="1" s="1"/>
  <c r="AH142" i="1"/>
  <c r="AP142" i="1" s="1"/>
  <c r="AH143" i="1"/>
  <c r="AP143" i="1" s="1"/>
  <c r="AH144" i="1"/>
  <c r="AP144" i="1" s="1"/>
  <c r="AH145" i="1"/>
  <c r="AP145" i="1" s="1"/>
  <c r="AH146" i="1"/>
  <c r="AP146" i="1" s="1"/>
  <c r="AH147" i="1"/>
  <c r="AP147" i="1" s="1"/>
  <c r="AH148" i="1"/>
  <c r="AP148" i="1" s="1"/>
  <c r="AH149" i="1"/>
  <c r="AP149" i="1" s="1"/>
  <c r="AH150" i="1"/>
  <c r="AP150" i="1" s="1"/>
  <c r="AH151" i="1"/>
  <c r="AP151" i="1" s="1"/>
  <c r="AH152" i="1"/>
  <c r="AP152" i="1" s="1"/>
  <c r="AH153" i="1"/>
  <c r="AP153" i="1" s="1"/>
  <c r="AH154" i="1"/>
  <c r="AP154" i="1" s="1"/>
  <c r="AH155" i="1"/>
  <c r="AP155" i="1" s="1"/>
  <c r="AH156" i="1"/>
  <c r="AP156" i="1" s="1"/>
  <c r="AH157" i="1"/>
  <c r="AP157" i="1" s="1"/>
  <c r="AH158" i="1"/>
  <c r="AP158" i="1" s="1"/>
  <c r="AH159" i="1"/>
  <c r="AP159" i="1" s="1"/>
  <c r="AH160" i="1"/>
  <c r="AP160" i="1" s="1"/>
  <c r="AH161" i="1"/>
  <c r="AP161" i="1" s="1"/>
  <c r="AH162" i="1"/>
  <c r="AP162" i="1" s="1"/>
  <c r="AH163" i="1"/>
  <c r="AP163" i="1" s="1"/>
  <c r="AH164" i="1"/>
  <c r="AP164" i="1" s="1"/>
  <c r="AH165" i="1"/>
  <c r="AP165" i="1" s="1"/>
  <c r="AH166" i="1"/>
  <c r="AP166" i="1" s="1"/>
  <c r="AH167" i="1"/>
  <c r="AP167" i="1" s="1"/>
  <c r="AH168" i="1"/>
  <c r="AP168" i="1" s="1"/>
  <c r="AH169" i="1"/>
  <c r="AP169" i="1" s="1"/>
  <c r="AH170" i="1"/>
  <c r="AP170" i="1" s="1"/>
  <c r="AH171" i="1"/>
  <c r="AP171" i="1" s="1"/>
  <c r="AH172" i="1"/>
  <c r="AP172" i="1" s="1"/>
  <c r="AH173" i="1"/>
  <c r="AP173" i="1" s="1"/>
  <c r="AH174" i="1"/>
  <c r="AP174" i="1" s="1"/>
  <c r="AH175" i="1"/>
  <c r="AP175" i="1" s="1"/>
  <c r="AH176" i="1"/>
  <c r="AP176" i="1" s="1"/>
  <c r="AH177" i="1"/>
  <c r="AP177" i="1" s="1"/>
  <c r="AH178" i="1"/>
  <c r="AP178" i="1" s="1"/>
  <c r="AH179" i="1"/>
  <c r="AP179" i="1" s="1"/>
  <c r="AH180" i="1"/>
  <c r="AP180" i="1" s="1"/>
  <c r="AH181" i="1"/>
  <c r="AP181" i="1" s="1"/>
  <c r="AH182" i="1"/>
  <c r="AP182" i="1" s="1"/>
  <c r="AH183" i="1"/>
  <c r="AP183" i="1" s="1"/>
  <c r="AH184" i="1"/>
  <c r="AP184" i="1" s="1"/>
  <c r="AH185" i="1"/>
  <c r="AP185" i="1" s="1"/>
  <c r="AH186" i="1"/>
  <c r="AP186" i="1" s="1"/>
  <c r="AH187" i="1"/>
  <c r="AP187" i="1" s="1"/>
  <c r="AH188" i="1"/>
  <c r="AP188" i="1" s="1"/>
  <c r="AH189" i="1"/>
  <c r="AP189" i="1" s="1"/>
  <c r="AH190" i="1"/>
  <c r="AP190" i="1" s="1"/>
  <c r="AH191" i="1"/>
  <c r="AP191" i="1" s="1"/>
  <c r="AH192" i="1"/>
  <c r="AP192" i="1" s="1"/>
  <c r="AH193" i="1"/>
  <c r="AP193" i="1" s="1"/>
  <c r="AH194" i="1"/>
  <c r="AP194" i="1" s="1"/>
  <c r="AH195" i="1"/>
  <c r="AP195" i="1" s="1"/>
  <c r="AH196" i="1"/>
  <c r="AP196" i="1" s="1"/>
  <c r="AH197" i="1"/>
  <c r="AP197" i="1" s="1"/>
  <c r="AH198" i="1"/>
  <c r="AP198" i="1" s="1"/>
  <c r="AH199" i="1"/>
  <c r="AP199" i="1" s="1"/>
  <c r="AH200" i="1"/>
  <c r="AP200" i="1" s="1"/>
  <c r="AH201" i="1"/>
  <c r="AP201" i="1" s="1"/>
  <c r="AH202" i="1"/>
  <c r="AP202" i="1" s="1"/>
  <c r="AH203" i="1"/>
  <c r="AP203" i="1" s="1"/>
  <c r="AH204" i="1"/>
  <c r="AP204" i="1" s="1"/>
  <c r="AH205" i="1"/>
  <c r="AP205" i="1" s="1"/>
  <c r="AH206" i="1"/>
  <c r="AP206" i="1" s="1"/>
  <c r="AH207" i="1"/>
  <c r="AP207" i="1" s="1"/>
  <c r="AH208" i="1"/>
  <c r="AP208" i="1" s="1"/>
  <c r="AH209" i="1"/>
  <c r="AP209" i="1" s="1"/>
  <c r="AH210" i="1"/>
  <c r="AP210" i="1" s="1"/>
  <c r="AH211" i="1"/>
  <c r="AP211" i="1" s="1"/>
  <c r="AH212" i="1"/>
  <c r="AP212" i="1" s="1"/>
  <c r="AH213" i="1"/>
  <c r="AP213" i="1" s="1"/>
  <c r="AH214" i="1"/>
  <c r="AP214" i="1" s="1"/>
  <c r="AH215" i="1"/>
  <c r="AP215" i="1" s="1"/>
  <c r="AH216" i="1"/>
  <c r="AP216" i="1" s="1"/>
  <c r="AH217" i="1"/>
  <c r="AP217" i="1" s="1"/>
  <c r="AH218" i="1"/>
  <c r="AP218" i="1" s="1"/>
  <c r="AH219" i="1"/>
  <c r="AP219" i="1" s="1"/>
  <c r="AH220" i="1"/>
  <c r="AP220" i="1" s="1"/>
  <c r="AH221" i="1"/>
  <c r="AP221" i="1" s="1"/>
  <c r="AH222" i="1"/>
  <c r="AP222" i="1" s="1"/>
  <c r="AH223" i="1"/>
  <c r="AP223" i="1" s="1"/>
  <c r="AH224" i="1"/>
  <c r="AP224" i="1" s="1"/>
  <c r="AH225" i="1"/>
  <c r="AP225" i="1" s="1"/>
  <c r="AH226" i="1"/>
  <c r="AP226" i="1" s="1"/>
  <c r="AH227" i="1"/>
  <c r="AP227" i="1" s="1"/>
  <c r="AH228" i="1"/>
  <c r="AP228" i="1" s="1"/>
  <c r="AH229" i="1"/>
  <c r="AP229" i="1" s="1"/>
  <c r="AH230" i="1"/>
  <c r="AP230" i="1" s="1"/>
  <c r="AH231" i="1"/>
  <c r="AP231" i="1" s="1"/>
  <c r="AH232" i="1"/>
  <c r="AP232" i="1" s="1"/>
  <c r="AH233" i="1"/>
  <c r="AP233" i="1" s="1"/>
  <c r="AH234" i="1"/>
  <c r="AP234" i="1" s="1"/>
  <c r="AH235" i="1"/>
  <c r="AP235" i="1" s="1"/>
  <c r="AH236" i="1"/>
  <c r="AP236" i="1" s="1"/>
  <c r="AH237" i="1"/>
  <c r="AP237" i="1" s="1"/>
  <c r="AH238" i="1"/>
  <c r="AP238" i="1" s="1"/>
  <c r="AH239" i="1"/>
  <c r="AP239" i="1" s="1"/>
  <c r="AH240" i="1"/>
  <c r="AP240" i="1" s="1"/>
  <c r="AH241" i="1"/>
  <c r="AP241" i="1" s="1"/>
  <c r="AH242" i="1"/>
  <c r="AP242" i="1" s="1"/>
  <c r="AH243" i="1"/>
  <c r="AP243" i="1" s="1"/>
  <c r="AH244" i="1"/>
  <c r="AP244" i="1" s="1"/>
  <c r="AH245" i="1"/>
  <c r="AP245" i="1" s="1"/>
  <c r="AH246" i="1"/>
  <c r="AP246" i="1" s="1"/>
  <c r="AH247" i="1"/>
  <c r="AP247" i="1" s="1"/>
  <c r="AH248" i="1"/>
  <c r="AP248" i="1" s="1"/>
  <c r="AH249" i="1"/>
  <c r="AP249" i="1" s="1"/>
  <c r="AH250" i="1"/>
  <c r="AP250" i="1" s="1"/>
  <c r="AH251" i="1"/>
  <c r="AP251" i="1" s="1"/>
  <c r="AH252" i="1"/>
  <c r="AP252" i="1" s="1"/>
  <c r="AH253" i="1"/>
  <c r="AP253" i="1" s="1"/>
  <c r="AH254" i="1"/>
  <c r="AP254" i="1" s="1"/>
  <c r="AH255" i="1"/>
  <c r="AP255" i="1" s="1"/>
  <c r="AH256" i="1"/>
  <c r="AP256" i="1" s="1"/>
  <c r="AH257" i="1"/>
  <c r="AP257" i="1" s="1"/>
  <c r="AH258" i="1"/>
  <c r="AP258" i="1" s="1"/>
  <c r="AH259" i="1"/>
  <c r="AP259" i="1" s="1"/>
  <c r="AH260" i="1"/>
  <c r="AP260" i="1" s="1"/>
  <c r="AH261" i="1"/>
  <c r="AP261" i="1" s="1"/>
  <c r="AH262" i="1"/>
  <c r="AP262" i="1" s="1"/>
  <c r="AH263" i="1"/>
  <c r="AP263" i="1" s="1"/>
  <c r="AH2" i="1"/>
  <c r="AP2" i="1" s="1"/>
  <c r="AG3" i="1"/>
  <c r="AO3" i="1" s="1"/>
  <c r="AG4" i="1"/>
  <c r="AO4" i="1" s="1"/>
  <c r="AG5" i="1"/>
  <c r="AO5" i="1" s="1"/>
  <c r="AG6" i="1"/>
  <c r="AO6" i="1" s="1"/>
  <c r="AG7" i="1"/>
  <c r="AO7" i="1" s="1"/>
  <c r="AG8" i="1"/>
  <c r="AO8" i="1" s="1"/>
  <c r="AG9" i="1"/>
  <c r="AO9" i="1" s="1"/>
  <c r="AG10" i="1"/>
  <c r="AO10" i="1" s="1"/>
  <c r="AG11" i="1"/>
  <c r="AO11" i="1" s="1"/>
  <c r="AG12" i="1"/>
  <c r="AO12" i="1" s="1"/>
  <c r="AG13" i="1"/>
  <c r="AO13" i="1" s="1"/>
  <c r="AG14" i="1"/>
  <c r="AO14" i="1" s="1"/>
  <c r="AG15" i="1"/>
  <c r="AO15" i="1" s="1"/>
  <c r="AG16" i="1"/>
  <c r="AO16" i="1" s="1"/>
  <c r="AG17" i="1"/>
  <c r="AO17" i="1" s="1"/>
  <c r="AG18" i="1"/>
  <c r="AO18" i="1" s="1"/>
  <c r="AG19" i="1"/>
  <c r="AO19" i="1" s="1"/>
  <c r="AG20" i="1"/>
  <c r="AO20" i="1" s="1"/>
  <c r="AG21" i="1"/>
  <c r="AO21" i="1" s="1"/>
  <c r="AG22" i="1"/>
  <c r="AO22" i="1" s="1"/>
  <c r="AG23" i="1"/>
  <c r="AO23" i="1" s="1"/>
  <c r="AG24" i="1"/>
  <c r="AO24" i="1" s="1"/>
  <c r="AG25" i="1"/>
  <c r="AO25" i="1" s="1"/>
  <c r="AG26" i="1"/>
  <c r="AO26" i="1" s="1"/>
  <c r="AG27" i="1"/>
  <c r="AO27" i="1" s="1"/>
  <c r="AG28" i="1"/>
  <c r="AO28" i="1" s="1"/>
  <c r="AG29" i="1"/>
  <c r="AO29" i="1" s="1"/>
  <c r="AG30" i="1"/>
  <c r="AO30" i="1" s="1"/>
  <c r="AG31" i="1"/>
  <c r="AO31" i="1" s="1"/>
  <c r="AG32" i="1"/>
  <c r="AO32" i="1" s="1"/>
  <c r="AG33" i="1"/>
  <c r="AO33" i="1" s="1"/>
  <c r="AG34" i="1"/>
  <c r="AO34" i="1" s="1"/>
  <c r="AG35" i="1"/>
  <c r="AO35" i="1" s="1"/>
  <c r="AG36" i="1"/>
  <c r="AO36" i="1" s="1"/>
  <c r="AG37" i="1"/>
  <c r="AO37" i="1" s="1"/>
  <c r="AG38" i="1"/>
  <c r="AO38" i="1" s="1"/>
  <c r="AG39" i="1"/>
  <c r="AO39" i="1" s="1"/>
  <c r="AG40" i="1"/>
  <c r="AO40" i="1" s="1"/>
  <c r="AG41" i="1"/>
  <c r="AO41" i="1" s="1"/>
  <c r="AG42" i="1"/>
  <c r="AO42" i="1" s="1"/>
  <c r="AG43" i="1"/>
  <c r="AO43" i="1" s="1"/>
  <c r="AG44" i="1"/>
  <c r="AO44" i="1" s="1"/>
  <c r="AG45" i="1"/>
  <c r="AO45" i="1" s="1"/>
  <c r="AG46" i="1"/>
  <c r="AO46" i="1" s="1"/>
  <c r="AG47" i="1"/>
  <c r="AO47" i="1" s="1"/>
  <c r="AG48" i="1"/>
  <c r="AO48" i="1" s="1"/>
  <c r="AG49" i="1"/>
  <c r="AO49" i="1" s="1"/>
  <c r="AG50" i="1"/>
  <c r="AO50" i="1" s="1"/>
  <c r="AG51" i="1"/>
  <c r="AO51" i="1" s="1"/>
  <c r="AG52" i="1"/>
  <c r="AO52" i="1" s="1"/>
  <c r="AG53" i="1"/>
  <c r="AO53" i="1" s="1"/>
  <c r="AG54" i="1"/>
  <c r="AO54" i="1" s="1"/>
  <c r="AG55" i="1"/>
  <c r="AO55" i="1" s="1"/>
  <c r="AG56" i="1"/>
  <c r="AO56" i="1" s="1"/>
  <c r="AG57" i="1"/>
  <c r="AO57" i="1" s="1"/>
  <c r="AG58" i="1"/>
  <c r="AO58" i="1" s="1"/>
  <c r="AG59" i="1"/>
  <c r="AO59" i="1" s="1"/>
  <c r="AG60" i="1"/>
  <c r="AO60" i="1" s="1"/>
  <c r="AG61" i="1"/>
  <c r="AO61" i="1" s="1"/>
  <c r="AG62" i="1"/>
  <c r="AO62" i="1" s="1"/>
  <c r="AG63" i="1"/>
  <c r="AO63" i="1" s="1"/>
  <c r="AG64" i="1"/>
  <c r="AO64" i="1" s="1"/>
  <c r="AG65" i="1"/>
  <c r="AO65" i="1" s="1"/>
  <c r="AG66" i="1"/>
  <c r="AO66" i="1" s="1"/>
  <c r="AG67" i="1"/>
  <c r="AO67" i="1" s="1"/>
  <c r="AG68" i="1"/>
  <c r="AO68" i="1" s="1"/>
  <c r="AG69" i="1"/>
  <c r="AO69" i="1" s="1"/>
  <c r="AG70" i="1"/>
  <c r="AO70" i="1" s="1"/>
  <c r="AG71" i="1"/>
  <c r="AO71" i="1" s="1"/>
  <c r="AG72" i="1"/>
  <c r="AO72" i="1" s="1"/>
  <c r="AG73" i="1"/>
  <c r="AO73" i="1" s="1"/>
  <c r="AG74" i="1"/>
  <c r="AO74" i="1" s="1"/>
  <c r="AG75" i="1"/>
  <c r="AO75" i="1" s="1"/>
  <c r="AG76" i="1"/>
  <c r="AO76" i="1" s="1"/>
  <c r="AG77" i="1"/>
  <c r="AO77" i="1" s="1"/>
  <c r="AG78" i="1"/>
  <c r="AO78" i="1" s="1"/>
  <c r="AG79" i="1"/>
  <c r="AO79" i="1" s="1"/>
  <c r="AG80" i="1"/>
  <c r="AO80" i="1" s="1"/>
  <c r="AG81" i="1"/>
  <c r="AO81" i="1" s="1"/>
  <c r="AG82" i="1"/>
  <c r="AO82" i="1" s="1"/>
  <c r="AG83" i="1"/>
  <c r="AO83" i="1" s="1"/>
  <c r="AG84" i="1"/>
  <c r="AO84" i="1" s="1"/>
  <c r="AG85" i="1"/>
  <c r="AO85" i="1" s="1"/>
  <c r="AG86" i="1"/>
  <c r="AO86" i="1" s="1"/>
  <c r="AG87" i="1"/>
  <c r="AO87" i="1" s="1"/>
  <c r="AG88" i="1"/>
  <c r="AO88" i="1" s="1"/>
  <c r="AG89" i="1"/>
  <c r="AO89" i="1" s="1"/>
  <c r="AG90" i="1"/>
  <c r="AO90" i="1" s="1"/>
  <c r="AG91" i="1"/>
  <c r="AO91" i="1" s="1"/>
  <c r="AG92" i="1"/>
  <c r="AO92" i="1" s="1"/>
  <c r="AG93" i="1"/>
  <c r="AO93" i="1" s="1"/>
  <c r="AG94" i="1"/>
  <c r="AO94" i="1" s="1"/>
  <c r="AG95" i="1"/>
  <c r="AO95" i="1" s="1"/>
  <c r="AG96" i="1"/>
  <c r="AO96" i="1" s="1"/>
  <c r="AG97" i="1"/>
  <c r="AO97" i="1" s="1"/>
  <c r="AG98" i="1"/>
  <c r="AO98" i="1" s="1"/>
  <c r="AG99" i="1"/>
  <c r="AO99" i="1" s="1"/>
  <c r="AG100" i="1"/>
  <c r="AO100" i="1" s="1"/>
  <c r="AG101" i="1"/>
  <c r="AO101" i="1" s="1"/>
  <c r="AG102" i="1"/>
  <c r="AO102" i="1" s="1"/>
  <c r="AG103" i="1"/>
  <c r="AO103" i="1" s="1"/>
  <c r="AG104" i="1"/>
  <c r="AO104" i="1" s="1"/>
  <c r="AG105" i="1"/>
  <c r="AO105" i="1" s="1"/>
  <c r="AG106" i="1"/>
  <c r="AO106" i="1" s="1"/>
  <c r="AG107" i="1"/>
  <c r="AO107" i="1" s="1"/>
  <c r="AG108" i="1"/>
  <c r="AO108" i="1" s="1"/>
  <c r="AG109" i="1"/>
  <c r="AO109" i="1" s="1"/>
  <c r="AG110" i="1"/>
  <c r="AO110" i="1" s="1"/>
  <c r="AG111" i="1"/>
  <c r="AO111" i="1" s="1"/>
  <c r="AG112" i="1"/>
  <c r="AO112" i="1" s="1"/>
  <c r="AG113" i="1"/>
  <c r="AO113" i="1" s="1"/>
  <c r="AG114" i="1"/>
  <c r="AO114" i="1" s="1"/>
  <c r="AG115" i="1"/>
  <c r="AO115" i="1" s="1"/>
  <c r="AG116" i="1"/>
  <c r="AO116" i="1" s="1"/>
  <c r="AG117" i="1"/>
  <c r="AO117" i="1" s="1"/>
  <c r="AG118" i="1"/>
  <c r="AO118" i="1" s="1"/>
  <c r="AG119" i="1"/>
  <c r="AO119" i="1" s="1"/>
  <c r="AG120" i="1"/>
  <c r="AO120" i="1" s="1"/>
  <c r="AG121" i="1"/>
  <c r="AO121" i="1" s="1"/>
  <c r="AG122" i="1"/>
  <c r="AO122" i="1" s="1"/>
  <c r="AG123" i="1"/>
  <c r="AO123" i="1" s="1"/>
  <c r="AG124" i="1"/>
  <c r="AO124" i="1" s="1"/>
  <c r="AG125" i="1"/>
  <c r="AO125" i="1" s="1"/>
  <c r="AG126" i="1"/>
  <c r="AO126" i="1" s="1"/>
  <c r="AG127" i="1"/>
  <c r="AO127" i="1" s="1"/>
  <c r="AG128" i="1"/>
  <c r="AO128" i="1" s="1"/>
  <c r="AG129" i="1"/>
  <c r="AO129" i="1" s="1"/>
  <c r="AG130" i="1"/>
  <c r="AO130" i="1" s="1"/>
  <c r="AG131" i="1"/>
  <c r="AO131" i="1" s="1"/>
  <c r="AG132" i="1"/>
  <c r="AO132" i="1" s="1"/>
  <c r="AG133" i="1"/>
  <c r="AO133" i="1" s="1"/>
  <c r="AG134" i="1"/>
  <c r="AO134" i="1" s="1"/>
  <c r="AG135" i="1"/>
  <c r="AO135" i="1" s="1"/>
  <c r="AG136" i="1"/>
  <c r="AO136" i="1" s="1"/>
  <c r="AG137" i="1"/>
  <c r="AO137" i="1" s="1"/>
  <c r="AG138" i="1"/>
  <c r="AO138" i="1" s="1"/>
  <c r="AG139" i="1"/>
  <c r="AO139" i="1" s="1"/>
  <c r="AG140" i="1"/>
  <c r="AO140" i="1" s="1"/>
  <c r="AG141" i="1"/>
  <c r="AO141" i="1" s="1"/>
  <c r="AG142" i="1"/>
  <c r="AO142" i="1" s="1"/>
  <c r="AG143" i="1"/>
  <c r="AO143" i="1" s="1"/>
  <c r="AG144" i="1"/>
  <c r="AO144" i="1" s="1"/>
  <c r="AG145" i="1"/>
  <c r="AO145" i="1" s="1"/>
  <c r="AG146" i="1"/>
  <c r="AO146" i="1" s="1"/>
  <c r="AG147" i="1"/>
  <c r="AO147" i="1" s="1"/>
  <c r="AG148" i="1"/>
  <c r="AO148" i="1" s="1"/>
  <c r="AG149" i="1"/>
  <c r="AO149" i="1" s="1"/>
  <c r="AG150" i="1"/>
  <c r="AO150" i="1" s="1"/>
  <c r="AG151" i="1"/>
  <c r="AO151" i="1" s="1"/>
  <c r="AG152" i="1"/>
  <c r="AO152" i="1" s="1"/>
  <c r="AG153" i="1"/>
  <c r="AO153" i="1" s="1"/>
  <c r="AG154" i="1"/>
  <c r="AO154" i="1" s="1"/>
  <c r="AG155" i="1"/>
  <c r="AO155" i="1" s="1"/>
  <c r="AG156" i="1"/>
  <c r="AO156" i="1" s="1"/>
  <c r="AG157" i="1"/>
  <c r="AO157" i="1" s="1"/>
  <c r="AG158" i="1"/>
  <c r="AO158" i="1" s="1"/>
  <c r="AG159" i="1"/>
  <c r="AO159" i="1" s="1"/>
  <c r="AG160" i="1"/>
  <c r="AO160" i="1" s="1"/>
  <c r="AG161" i="1"/>
  <c r="AO161" i="1" s="1"/>
  <c r="AG162" i="1"/>
  <c r="AO162" i="1" s="1"/>
  <c r="AG163" i="1"/>
  <c r="AO163" i="1" s="1"/>
  <c r="AG164" i="1"/>
  <c r="AO164" i="1" s="1"/>
  <c r="AG165" i="1"/>
  <c r="AO165" i="1" s="1"/>
  <c r="AG166" i="1"/>
  <c r="AO166" i="1" s="1"/>
  <c r="AG167" i="1"/>
  <c r="AO167" i="1" s="1"/>
  <c r="AG168" i="1"/>
  <c r="AO168" i="1" s="1"/>
  <c r="AG169" i="1"/>
  <c r="AO169" i="1" s="1"/>
  <c r="AG170" i="1"/>
  <c r="AO170" i="1" s="1"/>
  <c r="AG171" i="1"/>
  <c r="AO171" i="1" s="1"/>
  <c r="AG172" i="1"/>
  <c r="AO172" i="1" s="1"/>
  <c r="AG173" i="1"/>
  <c r="AO173" i="1" s="1"/>
  <c r="AG174" i="1"/>
  <c r="AO174" i="1" s="1"/>
  <c r="AG175" i="1"/>
  <c r="AO175" i="1" s="1"/>
  <c r="AG176" i="1"/>
  <c r="AO176" i="1" s="1"/>
  <c r="AG177" i="1"/>
  <c r="AO177" i="1" s="1"/>
  <c r="AG178" i="1"/>
  <c r="AO178" i="1" s="1"/>
  <c r="AG179" i="1"/>
  <c r="AO179" i="1" s="1"/>
  <c r="AG180" i="1"/>
  <c r="AO180" i="1" s="1"/>
  <c r="AG181" i="1"/>
  <c r="AO181" i="1" s="1"/>
  <c r="AG182" i="1"/>
  <c r="AO182" i="1" s="1"/>
  <c r="AG183" i="1"/>
  <c r="AO183" i="1" s="1"/>
  <c r="AG184" i="1"/>
  <c r="AO184" i="1" s="1"/>
  <c r="AG185" i="1"/>
  <c r="AO185" i="1" s="1"/>
  <c r="AG186" i="1"/>
  <c r="AO186" i="1" s="1"/>
  <c r="AG187" i="1"/>
  <c r="AO187" i="1" s="1"/>
  <c r="AG188" i="1"/>
  <c r="AO188" i="1" s="1"/>
  <c r="AG189" i="1"/>
  <c r="AO189" i="1" s="1"/>
  <c r="AG190" i="1"/>
  <c r="AO190" i="1" s="1"/>
  <c r="AG191" i="1"/>
  <c r="AO191" i="1" s="1"/>
  <c r="AG192" i="1"/>
  <c r="AO192" i="1" s="1"/>
  <c r="AG193" i="1"/>
  <c r="AO193" i="1" s="1"/>
  <c r="AG194" i="1"/>
  <c r="AO194" i="1" s="1"/>
  <c r="AG195" i="1"/>
  <c r="AO195" i="1" s="1"/>
  <c r="AG196" i="1"/>
  <c r="AO196" i="1" s="1"/>
  <c r="AG197" i="1"/>
  <c r="AO197" i="1" s="1"/>
  <c r="AG198" i="1"/>
  <c r="AO198" i="1" s="1"/>
  <c r="AG199" i="1"/>
  <c r="AO199" i="1" s="1"/>
  <c r="AG200" i="1"/>
  <c r="AO200" i="1" s="1"/>
  <c r="AG201" i="1"/>
  <c r="AO201" i="1" s="1"/>
  <c r="AG202" i="1"/>
  <c r="AO202" i="1" s="1"/>
  <c r="AG203" i="1"/>
  <c r="AO203" i="1" s="1"/>
  <c r="AG204" i="1"/>
  <c r="AO204" i="1" s="1"/>
  <c r="AG205" i="1"/>
  <c r="AO205" i="1" s="1"/>
  <c r="AG206" i="1"/>
  <c r="AO206" i="1" s="1"/>
  <c r="AG207" i="1"/>
  <c r="AO207" i="1" s="1"/>
  <c r="AG208" i="1"/>
  <c r="AO208" i="1" s="1"/>
  <c r="AG209" i="1"/>
  <c r="AO209" i="1" s="1"/>
  <c r="AG210" i="1"/>
  <c r="AO210" i="1" s="1"/>
  <c r="AG211" i="1"/>
  <c r="AO211" i="1" s="1"/>
  <c r="AG212" i="1"/>
  <c r="AO212" i="1" s="1"/>
  <c r="AG213" i="1"/>
  <c r="AO213" i="1" s="1"/>
  <c r="AG214" i="1"/>
  <c r="AO214" i="1" s="1"/>
  <c r="AG215" i="1"/>
  <c r="AO215" i="1" s="1"/>
  <c r="AG216" i="1"/>
  <c r="AO216" i="1" s="1"/>
  <c r="AG217" i="1"/>
  <c r="AO217" i="1" s="1"/>
  <c r="AG218" i="1"/>
  <c r="AO218" i="1" s="1"/>
  <c r="AG219" i="1"/>
  <c r="AO219" i="1" s="1"/>
  <c r="AG220" i="1"/>
  <c r="AO220" i="1" s="1"/>
  <c r="AG221" i="1"/>
  <c r="AO221" i="1" s="1"/>
  <c r="AG222" i="1"/>
  <c r="AO222" i="1" s="1"/>
  <c r="AG223" i="1"/>
  <c r="AO223" i="1" s="1"/>
  <c r="AG224" i="1"/>
  <c r="AO224" i="1" s="1"/>
  <c r="AG225" i="1"/>
  <c r="AO225" i="1" s="1"/>
  <c r="AG226" i="1"/>
  <c r="AO226" i="1" s="1"/>
  <c r="AG227" i="1"/>
  <c r="AO227" i="1" s="1"/>
  <c r="AG228" i="1"/>
  <c r="AO228" i="1" s="1"/>
  <c r="AG229" i="1"/>
  <c r="AO229" i="1" s="1"/>
  <c r="AG230" i="1"/>
  <c r="AO230" i="1" s="1"/>
  <c r="AG231" i="1"/>
  <c r="AO231" i="1" s="1"/>
  <c r="AG232" i="1"/>
  <c r="AO232" i="1" s="1"/>
  <c r="AG233" i="1"/>
  <c r="AO233" i="1" s="1"/>
  <c r="AG234" i="1"/>
  <c r="AO234" i="1" s="1"/>
  <c r="AG235" i="1"/>
  <c r="AO235" i="1" s="1"/>
  <c r="AG236" i="1"/>
  <c r="AO236" i="1" s="1"/>
  <c r="AG237" i="1"/>
  <c r="AO237" i="1" s="1"/>
  <c r="AG238" i="1"/>
  <c r="AO238" i="1" s="1"/>
  <c r="AG239" i="1"/>
  <c r="AO239" i="1" s="1"/>
  <c r="AG240" i="1"/>
  <c r="AO240" i="1" s="1"/>
  <c r="AG241" i="1"/>
  <c r="AO241" i="1" s="1"/>
  <c r="AG242" i="1"/>
  <c r="AO242" i="1" s="1"/>
  <c r="AG243" i="1"/>
  <c r="AO243" i="1" s="1"/>
  <c r="AG244" i="1"/>
  <c r="AO244" i="1" s="1"/>
  <c r="AG245" i="1"/>
  <c r="AO245" i="1" s="1"/>
  <c r="AG246" i="1"/>
  <c r="AO246" i="1" s="1"/>
  <c r="AG247" i="1"/>
  <c r="AO247" i="1" s="1"/>
  <c r="AG248" i="1"/>
  <c r="AO248" i="1" s="1"/>
  <c r="AG249" i="1"/>
  <c r="AO249" i="1" s="1"/>
  <c r="AG250" i="1"/>
  <c r="AO250" i="1" s="1"/>
  <c r="AG251" i="1"/>
  <c r="AO251" i="1" s="1"/>
  <c r="AG252" i="1"/>
  <c r="AO252" i="1" s="1"/>
  <c r="AG253" i="1"/>
  <c r="AO253" i="1" s="1"/>
  <c r="AG254" i="1"/>
  <c r="AO254" i="1" s="1"/>
  <c r="AG255" i="1"/>
  <c r="AO255" i="1" s="1"/>
  <c r="AG256" i="1"/>
  <c r="AO256" i="1" s="1"/>
  <c r="AG257" i="1"/>
  <c r="AO257" i="1" s="1"/>
  <c r="AG258" i="1"/>
  <c r="AO258" i="1" s="1"/>
  <c r="AG259" i="1"/>
  <c r="AO259" i="1" s="1"/>
  <c r="AG260" i="1"/>
  <c r="AO260" i="1" s="1"/>
  <c r="AG261" i="1"/>
  <c r="AO261" i="1" s="1"/>
  <c r="AG262" i="1"/>
  <c r="AO262" i="1" s="1"/>
  <c r="AG263" i="1"/>
  <c r="AO263" i="1" s="1"/>
  <c r="AG2" i="1"/>
  <c r="AO2" i="1" s="1"/>
  <c r="AF3" i="1"/>
  <c r="AN3" i="1" s="1"/>
  <c r="AF4" i="1"/>
  <c r="AN4" i="1" s="1"/>
  <c r="AF5" i="1"/>
  <c r="AN5" i="1" s="1"/>
  <c r="AF6" i="1"/>
  <c r="AN6" i="1" s="1"/>
  <c r="AF7" i="1"/>
  <c r="AN7" i="1" s="1"/>
  <c r="AF8" i="1"/>
  <c r="AN8" i="1" s="1"/>
  <c r="AF9" i="1"/>
  <c r="AN9" i="1" s="1"/>
  <c r="AF10" i="1"/>
  <c r="AN10" i="1" s="1"/>
  <c r="AF11" i="1"/>
  <c r="AN11" i="1" s="1"/>
  <c r="AF12" i="1"/>
  <c r="AN12" i="1" s="1"/>
  <c r="AF13" i="1"/>
  <c r="AN13" i="1" s="1"/>
  <c r="AF14" i="1"/>
  <c r="AN14" i="1" s="1"/>
  <c r="AF15" i="1"/>
  <c r="AN15" i="1" s="1"/>
  <c r="AF16" i="1"/>
  <c r="AN16" i="1" s="1"/>
  <c r="AF17" i="1"/>
  <c r="AN17" i="1" s="1"/>
  <c r="AF18" i="1"/>
  <c r="AN18" i="1" s="1"/>
  <c r="AF19" i="1"/>
  <c r="AN19" i="1" s="1"/>
  <c r="AF20" i="1"/>
  <c r="AN20" i="1" s="1"/>
  <c r="AF21" i="1"/>
  <c r="AN21" i="1" s="1"/>
  <c r="AF22" i="1"/>
  <c r="AN22" i="1" s="1"/>
  <c r="AF23" i="1"/>
  <c r="AN23" i="1" s="1"/>
  <c r="AF24" i="1"/>
  <c r="AN24" i="1" s="1"/>
  <c r="AF25" i="1"/>
  <c r="AN25" i="1" s="1"/>
  <c r="AF26" i="1"/>
  <c r="AN26" i="1" s="1"/>
  <c r="AF27" i="1"/>
  <c r="AN27" i="1" s="1"/>
  <c r="AF28" i="1"/>
  <c r="AN28" i="1" s="1"/>
  <c r="AF29" i="1"/>
  <c r="AN29" i="1" s="1"/>
  <c r="AF30" i="1"/>
  <c r="AN30" i="1" s="1"/>
  <c r="AF31" i="1"/>
  <c r="AN31" i="1" s="1"/>
  <c r="AF32" i="1"/>
  <c r="AN32" i="1" s="1"/>
  <c r="AF33" i="1"/>
  <c r="AN33" i="1" s="1"/>
  <c r="AF34" i="1"/>
  <c r="AN34" i="1" s="1"/>
  <c r="AF35" i="1"/>
  <c r="AN35" i="1" s="1"/>
  <c r="AF36" i="1"/>
  <c r="AN36" i="1" s="1"/>
  <c r="AF37" i="1"/>
  <c r="AN37" i="1" s="1"/>
  <c r="AF38" i="1"/>
  <c r="AN38" i="1" s="1"/>
  <c r="AF39" i="1"/>
  <c r="AN39" i="1" s="1"/>
  <c r="AF40" i="1"/>
  <c r="AN40" i="1" s="1"/>
  <c r="AF41" i="1"/>
  <c r="AN41" i="1" s="1"/>
  <c r="AF42" i="1"/>
  <c r="AN42" i="1" s="1"/>
  <c r="AF43" i="1"/>
  <c r="AN43" i="1" s="1"/>
  <c r="AF44" i="1"/>
  <c r="AN44" i="1" s="1"/>
  <c r="AF45" i="1"/>
  <c r="AN45" i="1" s="1"/>
  <c r="AF46" i="1"/>
  <c r="AN46" i="1" s="1"/>
  <c r="AF47" i="1"/>
  <c r="AN47" i="1" s="1"/>
  <c r="AF48" i="1"/>
  <c r="AN48" i="1" s="1"/>
  <c r="AF49" i="1"/>
  <c r="AN49" i="1" s="1"/>
  <c r="AF50" i="1"/>
  <c r="AN50" i="1" s="1"/>
  <c r="AF51" i="1"/>
  <c r="AN51" i="1" s="1"/>
  <c r="AF52" i="1"/>
  <c r="AN52" i="1" s="1"/>
  <c r="AF53" i="1"/>
  <c r="AN53" i="1" s="1"/>
  <c r="AF54" i="1"/>
  <c r="AN54" i="1" s="1"/>
  <c r="AF55" i="1"/>
  <c r="AN55" i="1" s="1"/>
  <c r="AF56" i="1"/>
  <c r="AN56" i="1" s="1"/>
  <c r="AF57" i="1"/>
  <c r="AN57" i="1" s="1"/>
  <c r="AF58" i="1"/>
  <c r="AN58" i="1" s="1"/>
  <c r="AF59" i="1"/>
  <c r="AN59" i="1" s="1"/>
  <c r="AF60" i="1"/>
  <c r="AN60" i="1" s="1"/>
  <c r="AF61" i="1"/>
  <c r="AN61" i="1" s="1"/>
  <c r="AF62" i="1"/>
  <c r="AN62" i="1" s="1"/>
  <c r="AF63" i="1"/>
  <c r="AN63" i="1" s="1"/>
  <c r="AF64" i="1"/>
  <c r="AN64" i="1" s="1"/>
  <c r="AF65" i="1"/>
  <c r="AN65" i="1" s="1"/>
  <c r="AF66" i="1"/>
  <c r="AN66" i="1" s="1"/>
  <c r="AF67" i="1"/>
  <c r="AN67" i="1" s="1"/>
  <c r="AF68" i="1"/>
  <c r="AN68" i="1" s="1"/>
  <c r="AF69" i="1"/>
  <c r="AN69" i="1" s="1"/>
  <c r="AF70" i="1"/>
  <c r="AN70" i="1" s="1"/>
  <c r="AF71" i="1"/>
  <c r="AN71" i="1" s="1"/>
  <c r="AF72" i="1"/>
  <c r="AN72" i="1" s="1"/>
  <c r="AF73" i="1"/>
  <c r="AN73" i="1" s="1"/>
  <c r="AF74" i="1"/>
  <c r="AN74" i="1" s="1"/>
  <c r="AF75" i="1"/>
  <c r="AN75" i="1" s="1"/>
  <c r="AF76" i="1"/>
  <c r="AN76" i="1" s="1"/>
  <c r="AF77" i="1"/>
  <c r="AN77" i="1" s="1"/>
  <c r="AF78" i="1"/>
  <c r="AN78" i="1" s="1"/>
  <c r="AF79" i="1"/>
  <c r="AN79" i="1" s="1"/>
  <c r="AF80" i="1"/>
  <c r="AN80" i="1" s="1"/>
  <c r="AF81" i="1"/>
  <c r="AN81" i="1" s="1"/>
  <c r="AF82" i="1"/>
  <c r="AN82" i="1" s="1"/>
  <c r="AF83" i="1"/>
  <c r="AN83" i="1" s="1"/>
  <c r="AF84" i="1"/>
  <c r="AN84" i="1" s="1"/>
  <c r="AF85" i="1"/>
  <c r="AN85" i="1" s="1"/>
  <c r="AF86" i="1"/>
  <c r="AN86" i="1" s="1"/>
  <c r="AF87" i="1"/>
  <c r="AN87" i="1" s="1"/>
  <c r="AF88" i="1"/>
  <c r="AN88" i="1" s="1"/>
  <c r="AF89" i="1"/>
  <c r="AN89" i="1" s="1"/>
  <c r="AF90" i="1"/>
  <c r="AN90" i="1" s="1"/>
  <c r="AF91" i="1"/>
  <c r="AN91" i="1" s="1"/>
  <c r="AF92" i="1"/>
  <c r="AN92" i="1" s="1"/>
  <c r="AF93" i="1"/>
  <c r="AN93" i="1" s="1"/>
  <c r="AF94" i="1"/>
  <c r="AN94" i="1" s="1"/>
  <c r="AF95" i="1"/>
  <c r="AN95" i="1" s="1"/>
  <c r="AF96" i="1"/>
  <c r="AN96" i="1" s="1"/>
  <c r="AF97" i="1"/>
  <c r="AN97" i="1" s="1"/>
  <c r="AF98" i="1"/>
  <c r="AN98" i="1" s="1"/>
  <c r="AF99" i="1"/>
  <c r="AN99" i="1" s="1"/>
  <c r="AF100" i="1"/>
  <c r="AN100" i="1" s="1"/>
  <c r="AF101" i="1"/>
  <c r="AN101" i="1" s="1"/>
  <c r="AF102" i="1"/>
  <c r="AN102" i="1" s="1"/>
  <c r="AF103" i="1"/>
  <c r="AN103" i="1" s="1"/>
  <c r="AF104" i="1"/>
  <c r="AN104" i="1" s="1"/>
  <c r="AF105" i="1"/>
  <c r="AN105" i="1" s="1"/>
  <c r="AF106" i="1"/>
  <c r="AN106" i="1" s="1"/>
  <c r="AF107" i="1"/>
  <c r="AN107" i="1" s="1"/>
  <c r="AF108" i="1"/>
  <c r="AN108" i="1" s="1"/>
  <c r="AF109" i="1"/>
  <c r="AN109" i="1" s="1"/>
  <c r="AF110" i="1"/>
  <c r="AN110" i="1" s="1"/>
  <c r="AF111" i="1"/>
  <c r="AN111" i="1" s="1"/>
  <c r="AF112" i="1"/>
  <c r="AN112" i="1" s="1"/>
  <c r="AF113" i="1"/>
  <c r="AN113" i="1" s="1"/>
  <c r="AF114" i="1"/>
  <c r="AN114" i="1" s="1"/>
  <c r="AF115" i="1"/>
  <c r="AN115" i="1" s="1"/>
  <c r="AF116" i="1"/>
  <c r="AN116" i="1" s="1"/>
  <c r="AF117" i="1"/>
  <c r="AN117" i="1" s="1"/>
  <c r="AF118" i="1"/>
  <c r="AN118" i="1" s="1"/>
  <c r="AF119" i="1"/>
  <c r="AN119" i="1" s="1"/>
  <c r="AF120" i="1"/>
  <c r="AN120" i="1" s="1"/>
  <c r="AF121" i="1"/>
  <c r="AN121" i="1" s="1"/>
  <c r="AF122" i="1"/>
  <c r="AN122" i="1" s="1"/>
  <c r="AF123" i="1"/>
  <c r="AN123" i="1" s="1"/>
  <c r="AF124" i="1"/>
  <c r="AN124" i="1" s="1"/>
  <c r="AF125" i="1"/>
  <c r="AN125" i="1" s="1"/>
  <c r="AF126" i="1"/>
  <c r="AN126" i="1" s="1"/>
  <c r="AF127" i="1"/>
  <c r="AN127" i="1" s="1"/>
  <c r="AF128" i="1"/>
  <c r="AN128" i="1" s="1"/>
  <c r="AF129" i="1"/>
  <c r="AN129" i="1" s="1"/>
  <c r="AF130" i="1"/>
  <c r="AN130" i="1" s="1"/>
  <c r="AF131" i="1"/>
  <c r="AN131" i="1" s="1"/>
  <c r="AF132" i="1"/>
  <c r="AN132" i="1" s="1"/>
  <c r="AF133" i="1"/>
  <c r="AN133" i="1" s="1"/>
  <c r="AF134" i="1"/>
  <c r="AN134" i="1" s="1"/>
  <c r="AF135" i="1"/>
  <c r="AN135" i="1" s="1"/>
  <c r="AF136" i="1"/>
  <c r="AN136" i="1" s="1"/>
  <c r="AF137" i="1"/>
  <c r="AN137" i="1" s="1"/>
  <c r="AF138" i="1"/>
  <c r="AN138" i="1" s="1"/>
  <c r="AF139" i="1"/>
  <c r="AN139" i="1" s="1"/>
  <c r="AF140" i="1"/>
  <c r="AN140" i="1" s="1"/>
  <c r="AF141" i="1"/>
  <c r="AN141" i="1" s="1"/>
  <c r="AF142" i="1"/>
  <c r="AN142" i="1" s="1"/>
  <c r="AF143" i="1"/>
  <c r="AN143" i="1" s="1"/>
  <c r="AF144" i="1"/>
  <c r="AN144" i="1" s="1"/>
  <c r="AF145" i="1"/>
  <c r="AN145" i="1" s="1"/>
  <c r="AF146" i="1"/>
  <c r="AN146" i="1" s="1"/>
  <c r="AF147" i="1"/>
  <c r="AN147" i="1" s="1"/>
  <c r="AF148" i="1"/>
  <c r="AN148" i="1" s="1"/>
  <c r="AF149" i="1"/>
  <c r="AN149" i="1" s="1"/>
  <c r="AF150" i="1"/>
  <c r="AN150" i="1" s="1"/>
  <c r="AF151" i="1"/>
  <c r="AN151" i="1" s="1"/>
  <c r="AF152" i="1"/>
  <c r="AN152" i="1" s="1"/>
  <c r="AF153" i="1"/>
  <c r="AN153" i="1" s="1"/>
  <c r="AF154" i="1"/>
  <c r="AN154" i="1" s="1"/>
  <c r="AF155" i="1"/>
  <c r="AN155" i="1" s="1"/>
  <c r="AF156" i="1"/>
  <c r="AN156" i="1" s="1"/>
  <c r="AF157" i="1"/>
  <c r="AN157" i="1" s="1"/>
  <c r="AF158" i="1"/>
  <c r="AN158" i="1" s="1"/>
  <c r="AF159" i="1"/>
  <c r="AN159" i="1" s="1"/>
  <c r="AF160" i="1"/>
  <c r="AN160" i="1" s="1"/>
  <c r="AF161" i="1"/>
  <c r="AN161" i="1" s="1"/>
  <c r="AF162" i="1"/>
  <c r="AN162" i="1" s="1"/>
  <c r="AF163" i="1"/>
  <c r="AN163" i="1" s="1"/>
  <c r="AF164" i="1"/>
  <c r="AN164" i="1" s="1"/>
  <c r="AF165" i="1"/>
  <c r="AN165" i="1" s="1"/>
  <c r="AF166" i="1"/>
  <c r="AN166" i="1" s="1"/>
  <c r="AF167" i="1"/>
  <c r="AN167" i="1" s="1"/>
  <c r="AF168" i="1"/>
  <c r="AN168" i="1" s="1"/>
  <c r="AF169" i="1"/>
  <c r="AN169" i="1" s="1"/>
  <c r="AF170" i="1"/>
  <c r="AN170" i="1" s="1"/>
  <c r="AF171" i="1"/>
  <c r="AN171" i="1" s="1"/>
  <c r="AF172" i="1"/>
  <c r="AN172" i="1" s="1"/>
  <c r="AF173" i="1"/>
  <c r="AN173" i="1" s="1"/>
  <c r="AF174" i="1"/>
  <c r="AN174" i="1" s="1"/>
  <c r="AF175" i="1"/>
  <c r="AN175" i="1" s="1"/>
  <c r="AF176" i="1"/>
  <c r="AN176" i="1" s="1"/>
  <c r="AF177" i="1"/>
  <c r="AN177" i="1" s="1"/>
  <c r="AF178" i="1"/>
  <c r="AN178" i="1" s="1"/>
  <c r="AF179" i="1"/>
  <c r="AN179" i="1" s="1"/>
  <c r="AF180" i="1"/>
  <c r="AN180" i="1" s="1"/>
  <c r="AF181" i="1"/>
  <c r="AN181" i="1" s="1"/>
  <c r="AF182" i="1"/>
  <c r="AN182" i="1" s="1"/>
  <c r="AF183" i="1"/>
  <c r="AN183" i="1" s="1"/>
  <c r="AF184" i="1"/>
  <c r="AN184" i="1" s="1"/>
  <c r="AF185" i="1"/>
  <c r="AN185" i="1" s="1"/>
  <c r="AF186" i="1"/>
  <c r="AN186" i="1" s="1"/>
  <c r="AF187" i="1"/>
  <c r="AN187" i="1" s="1"/>
  <c r="AF188" i="1"/>
  <c r="AN188" i="1" s="1"/>
  <c r="AF189" i="1"/>
  <c r="AN189" i="1" s="1"/>
  <c r="AF190" i="1"/>
  <c r="AN190" i="1" s="1"/>
  <c r="AF191" i="1"/>
  <c r="AN191" i="1" s="1"/>
  <c r="AF192" i="1"/>
  <c r="AN192" i="1" s="1"/>
  <c r="AF193" i="1"/>
  <c r="AN193" i="1" s="1"/>
  <c r="AF194" i="1"/>
  <c r="AN194" i="1" s="1"/>
  <c r="AF195" i="1"/>
  <c r="AN195" i="1" s="1"/>
  <c r="AF196" i="1"/>
  <c r="AN196" i="1" s="1"/>
  <c r="AF197" i="1"/>
  <c r="AN197" i="1" s="1"/>
  <c r="AF198" i="1"/>
  <c r="AN198" i="1" s="1"/>
  <c r="AF199" i="1"/>
  <c r="AN199" i="1" s="1"/>
  <c r="AF200" i="1"/>
  <c r="AN200" i="1" s="1"/>
  <c r="AF201" i="1"/>
  <c r="AN201" i="1" s="1"/>
  <c r="AF202" i="1"/>
  <c r="AN202" i="1" s="1"/>
  <c r="AF203" i="1"/>
  <c r="AN203" i="1" s="1"/>
  <c r="AF204" i="1"/>
  <c r="AN204" i="1" s="1"/>
  <c r="AF205" i="1"/>
  <c r="AN205" i="1" s="1"/>
  <c r="AF206" i="1"/>
  <c r="AN206" i="1" s="1"/>
  <c r="AF207" i="1"/>
  <c r="AN207" i="1" s="1"/>
  <c r="AF208" i="1"/>
  <c r="AN208" i="1" s="1"/>
  <c r="AF209" i="1"/>
  <c r="AN209" i="1" s="1"/>
  <c r="AF210" i="1"/>
  <c r="AN210" i="1" s="1"/>
  <c r="AF211" i="1"/>
  <c r="AN211" i="1" s="1"/>
  <c r="AF212" i="1"/>
  <c r="AN212" i="1" s="1"/>
  <c r="AF213" i="1"/>
  <c r="AN213" i="1" s="1"/>
  <c r="AF214" i="1"/>
  <c r="AN214" i="1" s="1"/>
  <c r="AF215" i="1"/>
  <c r="AN215" i="1" s="1"/>
  <c r="AF216" i="1"/>
  <c r="AN216" i="1" s="1"/>
  <c r="AF217" i="1"/>
  <c r="AN217" i="1" s="1"/>
  <c r="AF218" i="1"/>
  <c r="AN218" i="1" s="1"/>
  <c r="AF219" i="1"/>
  <c r="AN219" i="1" s="1"/>
  <c r="AF220" i="1"/>
  <c r="AN220" i="1" s="1"/>
  <c r="AF221" i="1"/>
  <c r="AN221" i="1" s="1"/>
  <c r="AF222" i="1"/>
  <c r="AN222" i="1" s="1"/>
  <c r="AF223" i="1"/>
  <c r="AN223" i="1" s="1"/>
  <c r="AF224" i="1"/>
  <c r="AN224" i="1" s="1"/>
  <c r="AF225" i="1"/>
  <c r="AN225" i="1" s="1"/>
  <c r="AF226" i="1"/>
  <c r="AN226" i="1" s="1"/>
  <c r="AF227" i="1"/>
  <c r="AN227" i="1" s="1"/>
  <c r="AF228" i="1"/>
  <c r="AN228" i="1" s="1"/>
  <c r="AF229" i="1"/>
  <c r="AN229" i="1" s="1"/>
  <c r="AF230" i="1"/>
  <c r="AN230" i="1" s="1"/>
  <c r="AF231" i="1"/>
  <c r="AN231" i="1" s="1"/>
  <c r="AF232" i="1"/>
  <c r="AN232" i="1" s="1"/>
  <c r="AF233" i="1"/>
  <c r="AN233" i="1" s="1"/>
  <c r="AF234" i="1"/>
  <c r="AN234" i="1" s="1"/>
  <c r="AF235" i="1"/>
  <c r="AN235" i="1" s="1"/>
  <c r="AF236" i="1"/>
  <c r="AN236" i="1" s="1"/>
  <c r="AF237" i="1"/>
  <c r="AN237" i="1" s="1"/>
  <c r="AF238" i="1"/>
  <c r="AN238" i="1" s="1"/>
  <c r="AF239" i="1"/>
  <c r="AN239" i="1" s="1"/>
  <c r="AF240" i="1"/>
  <c r="AN240" i="1" s="1"/>
  <c r="AF241" i="1"/>
  <c r="AN241" i="1" s="1"/>
  <c r="AF242" i="1"/>
  <c r="AN242" i="1" s="1"/>
  <c r="AF243" i="1"/>
  <c r="AN243" i="1" s="1"/>
  <c r="AF244" i="1"/>
  <c r="AN244" i="1" s="1"/>
  <c r="AF245" i="1"/>
  <c r="AN245" i="1" s="1"/>
  <c r="AF246" i="1"/>
  <c r="AN246" i="1" s="1"/>
  <c r="AF247" i="1"/>
  <c r="AN247" i="1" s="1"/>
  <c r="AF248" i="1"/>
  <c r="AN248" i="1" s="1"/>
  <c r="AF249" i="1"/>
  <c r="AN249" i="1" s="1"/>
  <c r="AF250" i="1"/>
  <c r="AN250" i="1" s="1"/>
  <c r="AF251" i="1"/>
  <c r="AN251" i="1" s="1"/>
  <c r="AF252" i="1"/>
  <c r="AN252" i="1" s="1"/>
  <c r="AF253" i="1"/>
  <c r="AN253" i="1" s="1"/>
  <c r="AF254" i="1"/>
  <c r="AN254" i="1" s="1"/>
  <c r="AF255" i="1"/>
  <c r="AN255" i="1" s="1"/>
  <c r="AF256" i="1"/>
  <c r="AN256" i="1" s="1"/>
  <c r="AF257" i="1"/>
  <c r="AN257" i="1" s="1"/>
  <c r="AF258" i="1"/>
  <c r="AN258" i="1" s="1"/>
  <c r="AF259" i="1"/>
  <c r="AN259" i="1" s="1"/>
  <c r="AF260" i="1"/>
  <c r="AN260" i="1" s="1"/>
  <c r="AF261" i="1"/>
  <c r="AN261" i="1" s="1"/>
  <c r="AF262" i="1"/>
  <c r="AN262" i="1" s="1"/>
  <c r="AF263" i="1"/>
  <c r="AN263" i="1" s="1"/>
  <c r="AF2" i="1"/>
  <c r="AN2" i="1" s="1"/>
  <c r="AE3" i="1"/>
  <c r="AM3" i="1" s="1"/>
  <c r="AE4" i="1"/>
  <c r="AM4" i="1" s="1"/>
  <c r="AE5" i="1"/>
  <c r="AM5" i="1" s="1"/>
  <c r="AE6" i="1"/>
  <c r="AM6" i="1" s="1"/>
  <c r="AE7" i="1"/>
  <c r="AM7" i="1" s="1"/>
  <c r="AE8" i="1"/>
  <c r="AM8" i="1" s="1"/>
  <c r="AE9" i="1"/>
  <c r="AM9" i="1" s="1"/>
  <c r="AE10" i="1"/>
  <c r="AM10" i="1" s="1"/>
  <c r="AE11" i="1"/>
  <c r="AM11" i="1" s="1"/>
  <c r="AE12" i="1"/>
  <c r="AM12" i="1" s="1"/>
  <c r="AE13" i="1"/>
  <c r="AM13" i="1" s="1"/>
  <c r="AE14" i="1"/>
  <c r="AM14" i="1" s="1"/>
  <c r="AE15" i="1"/>
  <c r="AM15" i="1" s="1"/>
  <c r="AE16" i="1"/>
  <c r="AM16" i="1" s="1"/>
  <c r="AE17" i="1"/>
  <c r="AM17" i="1" s="1"/>
  <c r="AE18" i="1"/>
  <c r="AM18" i="1" s="1"/>
  <c r="AE19" i="1"/>
  <c r="AM19" i="1" s="1"/>
  <c r="AE20" i="1"/>
  <c r="AM20" i="1" s="1"/>
  <c r="AE21" i="1"/>
  <c r="AM21" i="1" s="1"/>
  <c r="AE22" i="1"/>
  <c r="AM22" i="1" s="1"/>
  <c r="AE23" i="1"/>
  <c r="AM23" i="1" s="1"/>
  <c r="AE24" i="1"/>
  <c r="AM24" i="1" s="1"/>
  <c r="AE25" i="1"/>
  <c r="AM25" i="1" s="1"/>
  <c r="AE26" i="1"/>
  <c r="AM26" i="1" s="1"/>
  <c r="AE27" i="1"/>
  <c r="AM27" i="1" s="1"/>
  <c r="AE28" i="1"/>
  <c r="AM28" i="1" s="1"/>
  <c r="AE29" i="1"/>
  <c r="AM29" i="1" s="1"/>
  <c r="AE30" i="1"/>
  <c r="AM30" i="1" s="1"/>
  <c r="AE31" i="1"/>
  <c r="AM31" i="1" s="1"/>
  <c r="AE32" i="1"/>
  <c r="AM32" i="1" s="1"/>
  <c r="AE33" i="1"/>
  <c r="AM33" i="1" s="1"/>
  <c r="AE34" i="1"/>
  <c r="AM34" i="1" s="1"/>
  <c r="AE35" i="1"/>
  <c r="AM35" i="1" s="1"/>
  <c r="AE36" i="1"/>
  <c r="AM36" i="1" s="1"/>
  <c r="AE37" i="1"/>
  <c r="AM37" i="1" s="1"/>
  <c r="AE38" i="1"/>
  <c r="AM38" i="1" s="1"/>
  <c r="AE39" i="1"/>
  <c r="AM39" i="1" s="1"/>
  <c r="AE40" i="1"/>
  <c r="AM40" i="1" s="1"/>
  <c r="AE41" i="1"/>
  <c r="AM41" i="1" s="1"/>
  <c r="AE42" i="1"/>
  <c r="AM42" i="1" s="1"/>
  <c r="AE43" i="1"/>
  <c r="AM43" i="1" s="1"/>
  <c r="AE44" i="1"/>
  <c r="AM44" i="1" s="1"/>
  <c r="AE45" i="1"/>
  <c r="AM45" i="1" s="1"/>
  <c r="AE46" i="1"/>
  <c r="AM46" i="1" s="1"/>
  <c r="AE47" i="1"/>
  <c r="AM47" i="1" s="1"/>
  <c r="AE48" i="1"/>
  <c r="AM48" i="1" s="1"/>
  <c r="AE49" i="1"/>
  <c r="AM49" i="1" s="1"/>
  <c r="AE50" i="1"/>
  <c r="AM50" i="1" s="1"/>
  <c r="AE51" i="1"/>
  <c r="AM51" i="1" s="1"/>
  <c r="AE52" i="1"/>
  <c r="AM52" i="1" s="1"/>
  <c r="AE53" i="1"/>
  <c r="AM53" i="1" s="1"/>
  <c r="AE54" i="1"/>
  <c r="AM54" i="1" s="1"/>
  <c r="AE55" i="1"/>
  <c r="AM55" i="1" s="1"/>
  <c r="AE56" i="1"/>
  <c r="AM56" i="1" s="1"/>
  <c r="AE57" i="1"/>
  <c r="AM57" i="1" s="1"/>
  <c r="AE58" i="1"/>
  <c r="AM58" i="1" s="1"/>
  <c r="AE59" i="1"/>
  <c r="AM59" i="1" s="1"/>
  <c r="AE60" i="1"/>
  <c r="AM60" i="1" s="1"/>
  <c r="AE61" i="1"/>
  <c r="AM61" i="1" s="1"/>
  <c r="AE62" i="1"/>
  <c r="AM62" i="1" s="1"/>
  <c r="AE63" i="1"/>
  <c r="AM63" i="1" s="1"/>
  <c r="AE64" i="1"/>
  <c r="AM64" i="1" s="1"/>
  <c r="AE65" i="1"/>
  <c r="AM65" i="1" s="1"/>
  <c r="AE66" i="1"/>
  <c r="AM66" i="1" s="1"/>
  <c r="AE67" i="1"/>
  <c r="AM67" i="1" s="1"/>
  <c r="AE68" i="1"/>
  <c r="AM68" i="1" s="1"/>
  <c r="AE69" i="1"/>
  <c r="AM69" i="1" s="1"/>
  <c r="AE70" i="1"/>
  <c r="AM70" i="1" s="1"/>
  <c r="AE71" i="1"/>
  <c r="AM71" i="1" s="1"/>
  <c r="AE72" i="1"/>
  <c r="AM72" i="1" s="1"/>
  <c r="AE73" i="1"/>
  <c r="AM73" i="1" s="1"/>
  <c r="AE74" i="1"/>
  <c r="AM74" i="1" s="1"/>
  <c r="AE75" i="1"/>
  <c r="AM75" i="1" s="1"/>
  <c r="AE76" i="1"/>
  <c r="AM76" i="1" s="1"/>
  <c r="AE77" i="1"/>
  <c r="AM77" i="1" s="1"/>
  <c r="AE78" i="1"/>
  <c r="AM78" i="1" s="1"/>
  <c r="AE79" i="1"/>
  <c r="AM79" i="1" s="1"/>
  <c r="AE80" i="1"/>
  <c r="AM80" i="1" s="1"/>
  <c r="AE81" i="1"/>
  <c r="AM81" i="1" s="1"/>
  <c r="AE82" i="1"/>
  <c r="AM82" i="1" s="1"/>
  <c r="AE83" i="1"/>
  <c r="AM83" i="1" s="1"/>
  <c r="AE84" i="1"/>
  <c r="AM84" i="1" s="1"/>
  <c r="AE85" i="1"/>
  <c r="AM85" i="1" s="1"/>
  <c r="AE86" i="1"/>
  <c r="AM86" i="1" s="1"/>
  <c r="AE87" i="1"/>
  <c r="AM87" i="1" s="1"/>
  <c r="AE88" i="1"/>
  <c r="AM88" i="1" s="1"/>
  <c r="AE89" i="1"/>
  <c r="AM89" i="1" s="1"/>
  <c r="AE90" i="1"/>
  <c r="AM90" i="1" s="1"/>
  <c r="AE91" i="1"/>
  <c r="AM91" i="1" s="1"/>
  <c r="AE92" i="1"/>
  <c r="AM92" i="1" s="1"/>
  <c r="AE93" i="1"/>
  <c r="AM93" i="1" s="1"/>
  <c r="AE94" i="1"/>
  <c r="AM94" i="1" s="1"/>
  <c r="AE95" i="1"/>
  <c r="AM95" i="1" s="1"/>
  <c r="AE96" i="1"/>
  <c r="AM96" i="1" s="1"/>
  <c r="AE97" i="1"/>
  <c r="AM97" i="1" s="1"/>
  <c r="AE98" i="1"/>
  <c r="AM98" i="1" s="1"/>
  <c r="AE99" i="1"/>
  <c r="AM99" i="1" s="1"/>
  <c r="AE100" i="1"/>
  <c r="AM100" i="1" s="1"/>
  <c r="AE101" i="1"/>
  <c r="AM101" i="1" s="1"/>
  <c r="AE102" i="1"/>
  <c r="AM102" i="1" s="1"/>
  <c r="AE103" i="1"/>
  <c r="AM103" i="1" s="1"/>
  <c r="AE104" i="1"/>
  <c r="AM104" i="1" s="1"/>
  <c r="AE105" i="1"/>
  <c r="AM105" i="1" s="1"/>
  <c r="AE106" i="1"/>
  <c r="AM106" i="1" s="1"/>
  <c r="AE107" i="1"/>
  <c r="AM107" i="1" s="1"/>
  <c r="AE108" i="1"/>
  <c r="AM108" i="1" s="1"/>
  <c r="AE109" i="1"/>
  <c r="AM109" i="1" s="1"/>
  <c r="AE110" i="1"/>
  <c r="AM110" i="1" s="1"/>
  <c r="AE111" i="1"/>
  <c r="AM111" i="1" s="1"/>
  <c r="AE112" i="1"/>
  <c r="AM112" i="1" s="1"/>
  <c r="AE113" i="1"/>
  <c r="AM113" i="1" s="1"/>
  <c r="AE114" i="1"/>
  <c r="AM114" i="1" s="1"/>
  <c r="AE115" i="1"/>
  <c r="AM115" i="1" s="1"/>
  <c r="AE116" i="1"/>
  <c r="AM116" i="1" s="1"/>
  <c r="AE117" i="1"/>
  <c r="AM117" i="1" s="1"/>
  <c r="AE118" i="1"/>
  <c r="AM118" i="1" s="1"/>
  <c r="AE119" i="1"/>
  <c r="AM119" i="1" s="1"/>
  <c r="AE120" i="1"/>
  <c r="AM120" i="1" s="1"/>
  <c r="AE121" i="1"/>
  <c r="AM121" i="1" s="1"/>
  <c r="AE122" i="1"/>
  <c r="AM122" i="1" s="1"/>
  <c r="AE123" i="1"/>
  <c r="AM123" i="1" s="1"/>
  <c r="AE124" i="1"/>
  <c r="AM124" i="1" s="1"/>
  <c r="AE125" i="1"/>
  <c r="AM125" i="1" s="1"/>
  <c r="AE126" i="1"/>
  <c r="AM126" i="1" s="1"/>
  <c r="AE127" i="1"/>
  <c r="AM127" i="1" s="1"/>
  <c r="AE128" i="1"/>
  <c r="AM128" i="1" s="1"/>
  <c r="AE129" i="1"/>
  <c r="AM129" i="1" s="1"/>
  <c r="AE130" i="1"/>
  <c r="AM130" i="1" s="1"/>
  <c r="AE131" i="1"/>
  <c r="AM131" i="1" s="1"/>
  <c r="AE132" i="1"/>
  <c r="AM132" i="1" s="1"/>
  <c r="AE133" i="1"/>
  <c r="AM133" i="1" s="1"/>
  <c r="AE134" i="1"/>
  <c r="AM134" i="1" s="1"/>
  <c r="AE135" i="1"/>
  <c r="AM135" i="1" s="1"/>
  <c r="AE136" i="1"/>
  <c r="AM136" i="1" s="1"/>
  <c r="AE137" i="1"/>
  <c r="AM137" i="1" s="1"/>
  <c r="AE138" i="1"/>
  <c r="AM138" i="1" s="1"/>
  <c r="AE139" i="1"/>
  <c r="AM139" i="1" s="1"/>
  <c r="AE140" i="1"/>
  <c r="AM140" i="1" s="1"/>
  <c r="AE141" i="1"/>
  <c r="AM141" i="1" s="1"/>
  <c r="AE142" i="1"/>
  <c r="AM142" i="1" s="1"/>
  <c r="AE143" i="1"/>
  <c r="AM143" i="1" s="1"/>
  <c r="AE144" i="1"/>
  <c r="AM144" i="1" s="1"/>
  <c r="AE145" i="1"/>
  <c r="AM145" i="1" s="1"/>
  <c r="AE146" i="1"/>
  <c r="AM146" i="1" s="1"/>
  <c r="AE147" i="1"/>
  <c r="AM147" i="1" s="1"/>
  <c r="AE148" i="1"/>
  <c r="AM148" i="1" s="1"/>
  <c r="AE149" i="1"/>
  <c r="AM149" i="1" s="1"/>
  <c r="AE150" i="1"/>
  <c r="AM150" i="1" s="1"/>
  <c r="AE151" i="1"/>
  <c r="AM151" i="1" s="1"/>
  <c r="AE152" i="1"/>
  <c r="AM152" i="1" s="1"/>
  <c r="AE153" i="1"/>
  <c r="AM153" i="1" s="1"/>
  <c r="AE154" i="1"/>
  <c r="AM154" i="1" s="1"/>
  <c r="AE155" i="1"/>
  <c r="AM155" i="1" s="1"/>
  <c r="AE156" i="1"/>
  <c r="AM156" i="1" s="1"/>
  <c r="AE157" i="1"/>
  <c r="AM157" i="1" s="1"/>
  <c r="AE158" i="1"/>
  <c r="AM158" i="1" s="1"/>
  <c r="AE159" i="1"/>
  <c r="AM159" i="1" s="1"/>
  <c r="AE160" i="1"/>
  <c r="AM160" i="1" s="1"/>
  <c r="AE161" i="1"/>
  <c r="AM161" i="1" s="1"/>
  <c r="AE162" i="1"/>
  <c r="AM162" i="1" s="1"/>
  <c r="AE163" i="1"/>
  <c r="AM163" i="1" s="1"/>
  <c r="AE164" i="1"/>
  <c r="AM164" i="1" s="1"/>
  <c r="AE165" i="1"/>
  <c r="AM165" i="1" s="1"/>
  <c r="AE166" i="1"/>
  <c r="AM166" i="1" s="1"/>
  <c r="AE167" i="1"/>
  <c r="AM167" i="1" s="1"/>
  <c r="AE168" i="1"/>
  <c r="AM168" i="1" s="1"/>
  <c r="AE169" i="1"/>
  <c r="AM169" i="1" s="1"/>
  <c r="AE170" i="1"/>
  <c r="AM170" i="1" s="1"/>
  <c r="AE171" i="1"/>
  <c r="AM171" i="1" s="1"/>
  <c r="AE172" i="1"/>
  <c r="AM172" i="1" s="1"/>
  <c r="AE173" i="1"/>
  <c r="AM173" i="1" s="1"/>
  <c r="AE174" i="1"/>
  <c r="AM174" i="1" s="1"/>
  <c r="AE175" i="1"/>
  <c r="AM175" i="1" s="1"/>
  <c r="AE176" i="1"/>
  <c r="AM176" i="1" s="1"/>
  <c r="AE177" i="1"/>
  <c r="AM177" i="1" s="1"/>
  <c r="AE178" i="1"/>
  <c r="AM178" i="1" s="1"/>
  <c r="AE179" i="1"/>
  <c r="AM179" i="1" s="1"/>
  <c r="AE180" i="1"/>
  <c r="AM180" i="1" s="1"/>
  <c r="AE181" i="1"/>
  <c r="AM181" i="1" s="1"/>
  <c r="AE182" i="1"/>
  <c r="AM182" i="1" s="1"/>
  <c r="AE183" i="1"/>
  <c r="AM183" i="1" s="1"/>
  <c r="AE184" i="1"/>
  <c r="AM184" i="1" s="1"/>
  <c r="AE185" i="1"/>
  <c r="AM185" i="1" s="1"/>
  <c r="AE186" i="1"/>
  <c r="AM186" i="1" s="1"/>
  <c r="AE187" i="1"/>
  <c r="AM187" i="1" s="1"/>
  <c r="AE188" i="1"/>
  <c r="AM188" i="1" s="1"/>
  <c r="AE189" i="1"/>
  <c r="AM189" i="1" s="1"/>
  <c r="AE190" i="1"/>
  <c r="AM190" i="1" s="1"/>
  <c r="AE191" i="1"/>
  <c r="AM191" i="1" s="1"/>
  <c r="AE192" i="1"/>
  <c r="AM192" i="1" s="1"/>
  <c r="AE193" i="1"/>
  <c r="AM193" i="1" s="1"/>
  <c r="AE194" i="1"/>
  <c r="AM194" i="1" s="1"/>
  <c r="AE195" i="1"/>
  <c r="AM195" i="1" s="1"/>
  <c r="AE196" i="1"/>
  <c r="AM196" i="1" s="1"/>
  <c r="AE197" i="1"/>
  <c r="AM197" i="1" s="1"/>
  <c r="AE198" i="1"/>
  <c r="AM198" i="1" s="1"/>
  <c r="AE199" i="1"/>
  <c r="AM199" i="1" s="1"/>
  <c r="AE200" i="1"/>
  <c r="AM200" i="1" s="1"/>
  <c r="AE201" i="1"/>
  <c r="AM201" i="1" s="1"/>
  <c r="AE202" i="1"/>
  <c r="AM202" i="1" s="1"/>
  <c r="AE203" i="1"/>
  <c r="AM203" i="1" s="1"/>
  <c r="AE204" i="1"/>
  <c r="AM204" i="1" s="1"/>
  <c r="AE205" i="1"/>
  <c r="AM205" i="1" s="1"/>
  <c r="AE206" i="1"/>
  <c r="AM206" i="1" s="1"/>
  <c r="AE207" i="1"/>
  <c r="AM207" i="1" s="1"/>
  <c r="AE208" i="1"/>
  <c r="AM208" i="1" s="1"/>
  <c r="AE209" i="1"/>
  <c r="AM209" i="1" s="1"/>
  <c r="AE210" i="1"/>
  <c r="AM210" i="1" s="1"/>
  <c r="AE211" i="1"/>
  <c r="AM211" i="1" s="1"/>
  <c r="AE212" i="1"/>
  <c r="AM212" i="1" s="1"/>
  <c r="AE213" i="1"/>
  <c r="AM213" i="1" s="1"/>
  <c r="AE214" i="1"/>
  <c r="AM214" i="1" s="1"/>
  <c r="AE215" i="1"/>
  <c r="AM215" i="1" s="1"/>
  <c r="AE216" i="1"/>
  <c r="AM216" i="1" s="1"/>
  <c r="AE217" i="1"/>
  <c r="AM217" i="1" s="1"/>
  <c r="AE218" i="1"/>
  <c r="AM218" i="1" s="1"/>
  <c r="AE219" i="1"/>
  <c r="AM219" i="1" s="1"/>
  <c r="AE220" i="1"/>
  <c r="AM220" i="1" s="1"/>
  <c r="AE221" i="1"/>
  <c r="AM221" i="1" s="1"/>
  <c r="AE222" i="1"/>
  <c r="AM222" i="1" s="1"/>
  <c r="AE223" i="1"/>
  <c r="AM223" i="1" s="1"/>
  <c r="AE224" i="1"/>
  <c r="AM224" i="1" s="1"/>
  <c r="AE225" i="1"/>
  <c r="AM225" i="1" s="1"/>
  <c r="AE226" i="1"/>
  <c r="AM226" i="1" s="1"/>
  <c r="AE227" i="1"/>
  <c r="AM227" i="1" s="1"/>
  <c r="AE228" i="1"/>
  <c r="AM228" i="1" s="1"/>
  <c r="AE229" i="1"/>
  <c r="AM229" i="1" s="1"/>
  <c r="AE230" i="1"/>
  <c r="AM230" i="1" s="1"/>
  <c r="AE231" i="1"/>
  <c r="AM231" i="1" s="1"/>
  <c r="AE232" i="1"/>
  <c r="AM232" i="1" s="1"/>
  <c r="AE233" i="1"/>
  <c r="AM233" i="1" s="1"/>
  <c r="AE234" i="1"/>
  <c r="AM234" i="1" s="1"/>
  <c r="AE235" i="1"/>
  <c r="AM235" i="1" s="1"/>
  <c r="AE236" i="1"/>
  <c r="AM236" i="1" s="1"/>
  <c r="AE237" i="1"/>
  <c r="AM237" i="1" s="1"/>
  <c r="AE238" i="1"/>
  <c r="AM238" i="1" s="1"/>
  <c r="AE239" i="1"/>
  <c r="AM239" i="1" s="1"/>
  <c r="AE240" i="1"/>
  <c r="AM240" i="1" s="1"/>
  <c r="AE241" i="1"/>
  <c r="AM241" i="1" s="1"/>
  <c r="AE242" i="1"/>
  <c r="AM242" i="1" s="1"/>
  <c r="AE243" i="1"/>
  <c r="AM243" i="1" s="1"/>
  <c r="AE244" i="1"/>
  <c r="AM244" i="1" s="1"/>
  <c r="AE245" i="1"/>
  <c r="AM245" i="1" s="1"/>
  <c r="AE246" i="1"/>
  <c r="AM246" i="1" s="1"/>
  <c r="AE247" i="1"/>
  <c r="AM247" i="1" s="1"/>
  <c r="AE248" i="1"/>
  <c r="AM248" i="1" s="1"/>
  <c r="AE249" i="1"/>
  <c r="AM249" i="1" s="1"/>
  <c r="AE250" i="1"/>
  <c r="AM250" i="1" s="1"/>
  <c r="AE251" i="1"/>
  <c r="AM251" i="1" s="1"/>
  <c r="AE252" i="1"/>
  <c r="AM252" i="1" s="1"/>
  <c r="AE253" i="1"/>
  <c r="AM253" i="1" s="1"/>
  <c r="AE254" i="1"/>
  <c r="AM254" i="1" s="1"/>
  <c r="AE255" i="1"/>
  <c r="AM255" i="1" s="1"/>
  <c r="AE256" i="1"/>
  <c r="AM256" i="1" s="1"/>
  <c r="AE257" i="1"/>
  <c r="AM257" i="1" s="1"/>
  <c r="AE258" i="1"/>
  <c r="AM258" i="1" s="1"/>
  <c r="AE259" i="1"/>
  <c r="AM259" i="1" s="1"/>
  <c r="AE260" i="1"/>
  <c r="AM260" i="1" s="1"/>
  <c r="AE261" i="1"/>
  <c r="AM261" i="1" s="1"/>
  <c r="AE262" i="1"/>
  <c r="AM262" i="1" s="1"/>
  <c r="AE263" i="1"/>
  <c r="AM263" i="1" s="1"/>
  <c r="AE2" i="1"/>
  <c r="AM2" i="1" s="1"/>
  <c r="AD3" i="1"/>
  <c r="AL3" i="1" s="1"/>
  <c r="AD4" i="1"/>
  <c r="AL4" i="1" s="1"/>
  <c r="AD5" i="1"/>
  <c r="AL5" i="1" s="1"/>
  <c r="AD6" i="1"/>
  <c r="AL6" i="1" s="1"/>
  <c r="AD7" i="1"/>
  <c r="AL7" i="1" s="1"/>
  <c r="AD8" i="1"/>
  <c r="AL8" i="1" s="1"/>
  <c r="AD9" i="1"/>
  <c r="AL9" i="1" s="1"/>
  <c r="AD10" i="1"/>
  <c r="AL10" i="1" s="1"/>
  <c r="AD11" i="1"/>
  <c r="AL11" i="1" s="1"/>
  <c r="AD12" i="1"/>
  <c r="AL12" i="1" s="1"/>
  <c r="AD13" i="1"/>
  <c r="AL13" i="1" s="1"/>
  <c r="AD14" i="1"/>
  <c r="AL14" i="1" s="1"/>
  <c r="AD15" i="1"/>
  <c r="AL15" i="1" s="1"/>
  <c r="AD16" i="1"/>
  <c r="AL16" i="1" s="1"/>
  <c r="AD17" i="1"/>
  <c r="AL17" i="1" s="1"/>
  <c r="AD18" i="1"/>
  <c r="AL18" i="1" s="1"/>
  <c r="AD19" i="1"/>
  <c r="AL19" i="1" s="1"/>
  <c r="AD20" i="1"/>
  <c r="AL20" i="1" s="1"/>
  <c r="AD21" i="1"/>
  <c r="AL21" i="1" s="1"/>
  <c r="AD22" i="1"/>
  <c r="AL22" i="1" s="1"/>
  <c r="AD23" i="1"/>
  <c r="AL23" i="1" s="1"/>
  <c r="AD24" i="1"/>
  <c r="AL24" i="1" s="1"/>
  <c r="AD25" i="1"/>
  <c r="AL25" i="1" s="1"/>
  <c r="AD26" i="1"/>
  <c r="AL26" i="1" s="1"/>
  <c r="AD27" i="1"/>
  <c r="AL27" i="1" s="1"/>
  <c r="AD28" i="1"/>
  <c r="AL28" i="1" s="1"/>
  <c r="AD29" i="1"/>
  <c r="AL29" i="1" s="1"/>
  <c r="AD30" i="1"/>
  <c r="AL30" i="1" s="1"/>
  <c r="AD31" i="1"/>
  <c r="AL31" i="1" s="1"/>
  <c r="AD32" i="1"/>
  <c r="AL32" i="1" s="1"/>
  <c r="AD33" i="1"/>
  <c r="AL33" i="1" s="1"/>
  <c r="AD34" i="1"/>
  <c r="AL34" i="1" s="1"/>
  <c r="AD35" i="1"/>
  <c r="AL35" i="1" s="1"/>
  <c r="AD36" i="1"/>
  <c r="AL36" i="1" s="1"/>
  <c r="AD37" i="1"/>
  <c r="AL37" i="1" s="1"/>
  <c r="AD38" i="1"/>
  <c r="AL38" i="1" s="1"/>
  <c r="AD39" i="1"/>
  <c r="AL39" i="1" s="1"/>
  <c r="AD40" i="1"/>
  <c r="AL40" i="1" s="1"/>
  <c r="AD41" i="1"/>
  <c r="AL41" i="1" s="1"/>
  <c r="AD42" i="1"/>
  <c r="AL42" i="1" s="1"/>
  <c r="AD43" i="1"/>
  <c r="AL43" i="1" s="1"/>
  <c r="AD44" i="1"/>
  <c r="AL44" i="1" s="1"/>
  <c r="AD45" i="1"/>
  <c r="AL45" i="1" s="1"/>
  <c r="AD46" i="1"/>
  <c r="AL46" i="1" s="1"/>
  <c r="AD47" i="1"/>
  <c r="AL47" i="1" s="1"/>
  <c r="AD48" i="1"/>
  <c r="AL48" i="1" s="1"/>
  <c r="AD49" i="1"/>
  <c r="AL49" i="1" s="1"/>
  <c r="AD50" i="1"/>
  <c r="AL50" i="1" s="1"/>
  <c r="AD51" i="1"/>
  <c r="AL51" i="1" s="1"/>
  <c r="AD52" i="1"/>
  <c r="AL52" i="1" s="1"/>
  <c r="AD53" i="1"/>
  <c r="AL53" i="1" s="1"/>
  <c r="AD54" i="1"/>
  <c r="AL54" i="1" s="1"/>
  <c r="AD55" i="1"/>
  <c r="AL55" i="1" s="1"/>
  <c r="AD56" i="1"/>
  <c r="AL56" i="1" s="1"/>
  <c r="AD57" i="1"/>
  <c r="AL57" i="1" s="1"/>
  <c r="AD58" i="1"/>
  <c r="AL58" i="1" s="1"/>
  <c r="AD59" i="1"/>
  <c r="AL59" i="1" s="1"/>
  <c r="AD60" i="1"/>
  <c r="AL60" i="1" s="1"/>
  <c r="AD61" i="1"/>
  <c r="AL61" i="1" s="1"/>
  <c r="AD62" i="1"/>
  <c r="AL62" i="1" s="1"/>
  <c r="AD63" i="1"/>
  <c r="AL63" i="1" s="1"/>
  <c r="AD64" i="1"/>
  <c r="AL64" i="1" s="1"/>
  <c r="AD65" i="1"/>
  <c r="AL65" i="1" s="1"/>
  <c r="AD66" i="1"/>
  <c r="AL66" i="1" s="1"/>
  <c r="AD67" i="1"/>
  <c r="AL67" i="1" s="1"/>
  <c r="AD68" i="1"/>
  <c r="AL68" i="1" s="1"/>
  <c r="AD69" i="1"/>
  <c r="AL69" i="1" s="1"/>
  <c r="AD70" i="1"/>
  <c r="AL70" i="1" s="1"/>
  <c r="AD71" i="1"/>
  <c r="AL71" i="1" s="1"/>
  <c r="AD72" i="1"/>
  <c r="AL72" i="1" s="1"/>
  <c r="AD73" i="1"/>
  <c r="AL73" i="1" s="1"/>
  <c r="AD74" i="1"/>
  <c r="AL74" i="1" s="1"/>
  <c r="AD75" i="1"/>
  <c r="AL75" i="1" s="1"/>
  <c r="AD76" i="1"/>
  <c r="AL76" i="1" s="1"/>
  <c r="AD77" i="1"/>
  <c r="AL77" i="1" s="1"/>
  <c r="AD78" i="1"/>
  <c r="AL78" i="1" s="1"/>
  <c r="AD79" i="1"/>
  <c r="AL79" i="1" s="1"/>
  <c r="AD80" i="1"/>
  <c r="AL80" i="1" s="1"/>
  <c r="AD81" i="1"/>
  <c r="AL81" i="1" s="1"/>
  <c r="AD82" i="1"/>
  <c r="AL82" i="1" s="1"/>
  <c r="AD83" i="1"/>
  <c r="AL83" i="1" s="1"/>
  <c r="AD84" i="1"/>
  <c r="AL84" i="1" s="1"/>
  <c r="AD85" i="1"/>
  <c r="AL85" i="1" s="1"/>
  <c r="AD86" i="1"/>
  <c r="AL86" i="1" s="1"/>
  <c r="AD87" i="1"/>
  <c r="AL87" i="1" s="1"/>
  <c r="AD88" i="1"/>
  <c r="AL88" i="1" s="1"/>
  <c r="AD89" i="1"/>
  <c r="AL89" i="1" s="1"/>
  <c r="AD90" i="1"/>
  <c r="AL90" i="1" s="1"/>
  <c r="AD91" i="1"/>
  <c r="AL91" i="1" s="1"/>
  <c r="AD92" i="1"/>
  <c r="AL92" i="1" s="1"/>
  <c r="AD93" i="1"/>
  <c r="AL93" i="1" s="1"/>
  <c r="AD94" i="1"/>
  <c r="AL94" i="1" s="1"/>
  <c r="AD95" i="1"/>
  <c r="AL95" i="1" s="1"/>
  <c r="AD96" i="1"/>
  <c r="AL96" i="1" s="1"/>
  <c r="AD97" i="1"/>
  <c r="AL97" i="1" s="1"/>
  <c r="AD98" i="1"/>
  <c r="AL98" i="1" s="1"/>
  <c r="AD99" i="1"/>
  <c r="AL99" i="1" s="1"/>
  <c r="AD100" i="1"/>
  <c r="AL100" i="1" s="1"/>
  <c r="AD101" i="1"/>
  <c r="AL101" i="1" s="1"/>
  <c r="AD102" i="1"/>
  <c r="AL102" i="1" s="1"/>
  <c r="AD103" i="1"/>
  <c r="AL103" i="1" s="1"/>
  <c r="AD104" i="1"/>
  <c r="AL104" i="1" s="1"/>
  <c r="AD105" i="1"/>
  <c r="AL105" i="1" s="1"/>
  <c r="AD106" i="1"/>
  <c r="AL106" i="1" s="1"/>
  <c r="AD107" i="1"/>
  <c r="AL107" i="1" s="1"/>
  <c r="AD108" i="1"/>
  <c r="AL108" i="1" s="1"/>
  <c r="AD109" i="1"/>
  <c r="AL109" i="1" s="1"/>
  <c r="AD110" i="1"/>
  <c r="AL110" i="1" s="1"/>
  <c r="AD111" i="1"/>
  <c r="AL111" i="1" s="1"/>
  <c r="AD112" i="1"/>
  <c r="AL112" i="1" s="1"/>
  <c r="AD113" i="1"/>
  <c r="AL113" i="1" s="1"/>
  <c r="AD114" i="1"/>
  <c r="AL114" i="1" s="1"/>
  <c r="AD115" i="1"/>
  <c r="AL115" i="1" s="1"/>
  <c r="AD116" i="1"/>
  <c r="AL116" i="1" s="1"/>
  <c r="AD117" i="1"/>
  <c r="AL117" i="1" s="1"/>
  <c r="AD118" i="1"/>
  <c r="AL118" i="1" s="1"/>
  <c r="AD119" i="1"/>
  <c r="AL119" i="1" s="1"/>
  <c r="AD120" i="1"/>
  <c r="AL120" i="1" s="1"/>
  <c r="AD121" i="1"/>
  <c r="AL121" i="1" s="1"/>
  <c r="AD122" i="1"/>
  <c r="AL122" i="1" s="1"/>
  <c r="AD123" i="1"/>
  <c r="AL123" i="1" s="1"/>
  <c r="AD124" i="1"/>
  <c r="AL124" i="1" s="1"/>
  <c r="AD125" i="1"/>
  <c r="AL125" i="1" s="1"/>
  <c r="AD126" i="1"/>
  <c r="AL126" i="1" s="1"/>
  <c r="AD127" i="1"/>
  <c r="AL127" i="1" s="1"/>
  <c r="AD128" i="1"/>
  <c r="AL128" i="1" s="1"/>
  <c r="AD129" i="1"/>
  <c r="AL129" i="1" s="1"/>
  <c r="AD130" i="1"/>
  <c r="AL130" i="1" s="1"/>
  <c r="AD131" i="1"/>
  <c r="AL131" i="1" s="1"/>
  <c r="AD132" i="1"/>
  <c r="AL132" i="1" s="1"/>
  <c r="AD133" i="1"/>
  <c r="AL133" i="1" s="1"/>
  <c r="AD134" i="1"/>
  <c r="AL134" i="1" s="1"/>
  <c r="AD135" i="1"/>
  <c r="AL135" i="1" s="1"/>
  <c r="AD136" i="1"/>
  <c r="AL136" i="1" s="1"/>
  <c r="AD137" i="1"/>
  <c r="AL137" i="1" s="1"/>
  <c r="AD138" i="1"/>
  <c r="AL138" i="1" s="1"/>
  <c r="AD139" i="1"/>
  <c r="AL139" i="1" s="1"/>
  <c r="AD140" i="1"/>
  <c r="AL140" i="1" s="1"/>
  <c r="AD141" i="1"/>
  <c r="AL141" i="1" s="1"/>
  <c r="AD142" i="1"/>
  <c r="AL142" i="1" s="1"/>
  <c r="AD143" i="1"/>
  <c r="AL143" i="1" s="1"/>
  <c r="AD144" i="1"/>
  <c r="AL144" i="1" s="1"/>
  <c r="AD145" i="1"/>
  <c r="AL145" i="1" s="1"/>
  <c r="AD146" i="1"/>
  <c r="AL146" i="1" s="1"/>
  <c r="AD147" i="1"/>
  <c r="AL147" i="1" s="1"/>
  <c r="AD148" i="1"/>
  <c r="AL148" i="1" s="1"/>
  <c r="AD149" i="1"/>
  <c r="AL149" i="1" s="1"/>
  <c r="AD150" i="1"/>
  <c r="AL150" i="1" s="1"/>
  <c r="AD151" i="1"/>
  <c r="AL151" i="1" s="1"/>
  <c r="AD152" i="1"/>
  <c r="AL152" i="1" s="1"/>
  <c r="AD153" i="1"/>
  <c r="AL153" i="1" s="1"/>
  <c r="AD154" i="1"/>
  <c r="AL154" i="1" s="1"/>
  <c r="AD155" i="1"/>
  <c r="AL155" i="1" s="1"/>
  <c r="AD156" i="1"/>
  <c r="AL156" i="1" s="1"/>
  <c r="AD157" i="1"/>
  <c r="AL157" i="1" s="1"/>
  <c r="AD158" i="1"/>
  <c r="AL158" i="1" s="1"/>
  <c r="AD159" i="1"/>
  <c r="AL159" i="1" s="1"/>
  <c r="AD160" i="1"/>
  <c r="AL160" i="1" s="1"/>
  <c r="AD161" i="1"/>
  <c r="AL161" i="1" s="1"/>
  <c r="AD162" i="1"/>
  <c r="AL162" i="1" s="1"/>
  <c r="AD163" i="1"/>
  <c r="AL163" i="1" s="1"/>
  <c r="AD164" i="1"/>
  <c r="AL164" i="1" s="1"/>
  <c r="AD165" i="1"/>
  <c r="AL165" i="1" s="1"/>
  <c r="AD166" i="1"/>
  <c r="AL166" i="1" s="1"/>
  <c r="AD167" i="1"/>
  <c r="AL167" i="1" s="1"/>
  <c r="AD168" i="1"/>
  <c r="AL168" i="1" s="1"/>
  <c r="AD169" i="1"/>
  <c r="AL169" i="1" s="1"/>
  <c r="AD170" i="1"/>
  <c r="AL170" i="1" s="1"/>
  <c r="AD171" i="1"/>
  <c r="AL171" i="1" s="1"/>
  <c r="AD172" i="1"/>
  <c r="AL172" i="1" s="1"/>
  <c r="AD173" i="1"/>
  <c r="AL173" i="1" s="1"/>
  <c r="AD174" i="1"/>
  <c r="AL174" i="1" s="1"/>
  <c r="AD175" i="1"/>
  <c r="AL175" i="1" s="1"/>
  <c r="AD176" i="1"/>
  <c r="AL176" i="1" s="1"/>
  <c r="AD177" i="1"/>
  <c r="AL177" i="1" s="1"/>
  <c r="AD178" i="1"/>
  <c r="AL178" i="1" s="1"/>
  <c r="AD179" i="1"/>
  <c r="AL179" i="1" s="1"/>
  <c r="AD180" i="1"/>
  <c r="AL180" i="1" s="1"/>
  <c r="AD181" i="1"/>
  <c r="AL181" i="1" s="1"/>
  <c r="AD182" i="1"/>
  <c r="AL182" i="1" s="1"/>
  <c r="AD183" i="1"/>
  <c r="AL183" i="1" s="1"/>
  <c r="AD184" i="1"/>
  <c r="AL184" i="1" s="1"/>
  <c r="AD185" i="1"/>
  <c r="AL185" i="1" s="1"/>
  <c r="AD186" i="1"/>
  <c r="AL186" i="1" s="1"/>
  <c r="AD187" i="1"/>
  <c r="AL187" i="1" s="1"/>
  <c r="AD188" i="1"/>
  <c r="AL188" i="1" s="1"/>
  <c r="AD189" i="1"/>
  <c r="AL189" i="1" s="1"/>
  <c r="AD190" i="1"/>
  <c r="AL190" i="1" s="1"/>
  <c r="AD191" i="1"/>
  <c r="AL191" i="1" s="1"/>
  <c r="AD192" i="1"/>
  <c r="AL192" i="1" s="1"/>
  <c r="AD193" i="1"/>
  <c r="AL193" i="1" s="1"/>
  <c r="AD194" i="1"/>
  <c r="AL194" i="1" s="1"/>
  <c r="AD195" i="1"/>
  <c r="AL195" i="1" s="1"/>
  <c r="AD196" i="1"/>
  <c r="AL196" i="1" s="1"/>
  <c r="AD197" i="1"/>
  <c r="AL197" i="1" s="1"/>
  <c r="AD198" i="1"/>
  <c r="AL198" i="1" s="1"/>
  <c r="AD199" i="1"/>
  <c r="AL199" i="1" s="1"/>
  <c r="AD200" i="1"/>
  <c r="AL200" i="1" s="1"/>
  <c r="AD201" i="1"/>
  <c r="AL201" i="1" s="1"/>
  <c r="AD202" i="1"/>
  <c r="AL202" i="1" s="1"/>
  <c r="AD203" i="1"/>
  <c r="AL203" i="1" s="1"/>
  <c r="AD204" i="1"/>
  <c r="AL204" i="1" s="1"/>
  <c r="AD205" i="1"/>
  <c r="AL205" i="1" s="1"/>
  <c r="AD206" i="1"/>
  <c r="AL206" i="1" s="1"/>
  <c r="AD207" i="1"/>
  <c r="AL207" i="1" s="1"/>
  <c r="AD208" i="1"/>
  <c r="AL208" i="1" s="1"/>
  <c r="AD209" i="1"/>
  <c r="AL209" i="1" s="1"/>
  <c r="AD210" i="1"/>
  <c r="AL210" i="1" s="1"/>
  <c r="AD211" i="1"/>
  <c r="AL211" i="1" s="1"/>
  <c r="AD212" i="1"/>
  <c r="AL212" i="1" s="1"/>
  <c r="AD213" i="1"/>
  <c r="AL213" i="1" s="1"/>
  <c r="AD214" i="1"/>
  <c r="AL214" i="1" s="1"/>
  <c r="AD215" i="1"/>
  <c r="AL215" i="1" s="1"/>
  <c r="AD216" i="1"/>
  <c r="AL216" i="1" s="1"/>
  <c r="AD217" i="1"/>
  <c r="AL217" i="1" s="1"/>
  <c r="AD218" i="1"/>
  <c r="AL218" i="1" s="1"/>
  <c r="AD219" i="1"/>
  <c r="AL219" i="1" s="1"/>
  <c r="AD220" i="1"/>
  <c r="AL220" i="1" s="1"/>
  <c r="AD221" i="1"/>
  <c r="AL221" i="1" s="1"/>
  <c r="AD222" i="1"/>
  <c r="AL222" i="1" s="1"/>
  <c r="AD223" i="1"/>
  <c r="AL223" i="1" s="1"/>
  <c r="AD224" i="1"/>
  <c r="AL224" i="1" s="1"/>
  <c r="AD225" i="1"/>
  <c r="AL225" i="1" s="1"/>
  <c r="AD226" i="1"/>
  <c r="AL226" i="1" s="1"/>
  <c r="AD227" i="1"/>
  <c r="AL227" i="1" s="1"/>
  <c r="AD228" i="1"/>
  <c r="AL228" i="1" s="1"/>
  <c r="AD229" i="1"/>
  <c r="AL229" i="1" s="1"/>
  <c r="AD230" i="1"/>
  <c r="AL230" i="1" s="1"/>
  <c r="AD231" i="1"/>
  <c r="AL231" i="1" s="1"/>
  <c r="AD232" i="1"/>
  <c r="AL232" i="1" s="1"/>
  <c r="AD233" i="1"/>
  <c r="AL233" i="1" s="1"/>
  <c r="AD234" i="1"/>
  <c r="AL234" i="1" s="1"/>
  <c r="AD235" i="1"/>
  <c r="AL235" i="1" s="1"/>
  <c r="AD236" i="1"/>
  <c r="AL236" i="1" s="1"/>
  <c r="AD237" i="1"/>
  <c r="AL237" i="1" s="1"/>
  <c r="AD238" i="1"/>
  <c r="AL238" i="1" s="1"/>
  <c r="AD239" i="1"/>
  <c r="AL239" i="1" s="1"/>
  <c r="AD240" i="1"/>
  <c r="AL240" i="1" s="1"/>
  <c r="AD241" i="1"/>
  <c r="AL241" i="1" s="1"/>
  <c r="AD242" i="1"/>
  <c r="AL242" i="1" s="1"/>
  <c r="AD243" i="1"/>
  <c r="AL243" i="1" s="1"/>
  <c r="AD244" i="1"/>
  <c r="AL244" i="1" s="1"/>
  <c r="AD245" i="1"/>
  <c r="AL245" i="1" s="1"/>
  <c r="AD246" i="1"/>
  <c r="AL246" i="1" s="1"/>
  <c r="AD247" i="1"/>
  <c r="AL247" i="1" s="1"/>
  <c r="AD248" i="1"/>
  <c r="AL248" i="1" s="1"/>
  <c r="AD249" i="1"/>
  <c r="AL249" i="1" s="1"/>
  <c r="AD250" i="1"/>
  <c r="AL250" i="1" s="1"/>
  <c r="AD251" i="1"/>
  <c r="AL251" i="1" s="1"/>
  <c r="AD252" i="1"/>
  <c r="AL252" i="1" s="1"/>
  <c r="AD253" i="1"/>
  <c r="AL253" i="1" s="1"/>
  <c r="AD254" i="1"/>
  <c r="AL254" i="1" s="1"/>
  <c r="AD255" i="1"/>
  <c r="AL255" i="1" s="1"/>
  <c r="AD256" i="1"/>
  <c r="AL256" i="1" s="1"/>
  <c r="AD257" i="1"/>
  <c r="AL257" i="1" s="1"/>
  <c r="AD258" i="1"/>
  <c r="AL258" i="1" s="1"/>
  <c r="AD259" i="1"/>
  <c r="AL259" i="1" s="1"/>
  <c r="AD260" i="1"/>
  <c r="AL260" i="1" s="1"/>
  <c r="AD261" i="1"/>
  <c r="AL261" i="1" s="1"/>
  <c r="AD262" i="1"/>
  <c r="AL262" i="1" s="1"/>
  <c r="AD263" i="1"/>
  <c r="AL263" i="1" s="1"/>
  <c r="AD2" i="1"/>
  <c r="AL2" i="1" s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2" i="1"/>
  <c r="AT263" i="1"/>
  <c r="AQ183" i="1"/>
  <c r="O4" i="5"/>
  <c r="W4" i="5"/>
  <c r="U3" i="5"/>
  <c r="V3" i="5"/>
  <c r="X3" i="5"/>
  <c r="T7" i="5"/>
  <c r="R6" i="5"/>
  <c r="X6" i="5"/>
  <c r="S16" i="5"/>
  <c r="S8" i="5"/>
  <c r="Q8" i="5"/>
  <c r="V8" i="5"/>
  <c r="V5" i="5"/>
  <c r="X12" i="5"/>
  <c r="Q12" i="5"/>
  <c r="W10" i="5"/>
  <c r="P10" i="5"/>
  <c r="R10" i="5"/>
  <c r="V10" i="5"/>
  <c r="Q11" i="5"/>
  <c r="O11" i="5"/>
  <c r="P11" i="5"/>
  <c r="T11" i="5"/>
  <c r="O9" i="5"/>
  <c r="S9" i="5"/>
  <c r="R9" i="5"/>
  <c r="U15" i="5"/>
  <c r="W13" i="5"/>
  <c r="P13" i="5"/>
  <c r="V13" i="5"/>
  <c r="U17" i="5"/>
  <c r="P17" i="5"/>
  <c r="X17" i="5"/>
  <c r="E16" i="4"/>
  <c r="E17" i="4"/>
  <c r="E14" i="4"/>
  <c r="E12" i="4"/>
  <c r="E13" i="4"/>
  <c r="E11" i="4"/>
  <c r="E15" i="4"/>
  <c r="E7" i="4"/>
  <c r="E8" i="4"/>
  <c r="E9" i="4"/>
  <c r="E10" i="4"/>
  <c r="E6" i="4"/>
  <c r="E4" i="4"/>
  <c r="E5" i="4"/>
  <c r="E3" i="4"/>
  <c r="J18" i="5" l="1"/>
  <c r="T3" i="5"/>
  <c r="N18" i="5"/>
  <c r="G18" i="5"/>
  <c r="AU164" i="1"/>
  <c r="AU148" i="1"/>
  <c r="AU132" i="1"/>
  <c r="AU108" i="1"/>
  <c r="AU92" i="1"/>
  <c r="AU76" i="1"/>
  <c r="AU28" i="1"/>
  <c r="AU180" i="1"/>
  <c r="AU156" i="1"/>
  <c r="AU124" i="1"/>
  <c r="AU100" i="1"/>
  <c r="AU84" i="1"/>
  <c r="AU36" i="1"/>
  <c r="AU4" i="1"/>
  <c r="AU176" i="1"/>
  <c r="AU168" i="1"/>
  <c r="AU160" i="1"/>
  <c r="AU152" i="1"/>
  <c r="AU136" i="1"/>
  <c r="AU128" i="1"/>
  <c r="AU120" i="1"/>
  <c r="AU112" i="1"/>
  <c r="AU96" i="1"/>
  <c r="AU80" i="1"/>
  <c r="AU32" i="1"/>
  <c r="AU24" i="1"/>
  <c r="AU8" i="1"/>
  <c r="AU116" i="1"/>
  <c r="AU253" i="1"/>
  <c r="AU249" i="1"/>
  <c r="AU245" i="1"/>
  <c r="AU241" i="1"/>
  <c r="AU237" i="1"/>
  <c r="AU233" i="1"/>
  <c r="AU229" i="1"/>
  <c r="AU221" i="1"/>
  <c r="AU217" i="1"/>
  <c r="AU213" i="1"/>
  <c r="AU209" i="1"/>
  <c r="AU205" i="1"/>
  <c r="AU201" i="1"/>
  <c r="AU197" i="1"/>
  <c r="AU193" i="1"/>
  <c r="AU189" i="1"/>
  <c r="AU185" i="1"/>
  <c r="AU173" i="1"/>
  <c r="AU169" i="1"/>
  <c r="AU165" i="1"/>
  <c r="AU161" i="1"/>
  <c r="AU157" i="1"/>
  <c r="AU145" i="1"/>
  <c r="AU141" i="1"/>
  <c r="AU137" i="1"/>
  <c r="AU133" i="1"/>
  <c r="AU129" i="1"/>
  <c r="AU125" i="1"/>
  <c r="AU121" i="1"/>
  <c r="AU117" i="1"/>
  <c r="AU113" i="1"/>
  <c r="AU109" i="1"/>
  <c r="AU105" i="1"/>
  <c r="AU61" i="1"/>
  <c r="AU57" i="1"/>
  <c r="AU53" i="1"/>
  <c r="AU49" i="1"/>
  <c r="AU45" i="1"/>
  <c r="AU41" i="1"/>
  <c r="AU37" i="1"/>
  <c r="AU33" i="1"/>
  <c r="AU21" i="1"/>
  <c r="AU17" i="1"/>
  <c r="AU13" i="1"/>
  <c r="AU9" i="1"/>
  <c r="AU5" i="1"/>
  <c r="AU88" i="1"/>
  <c r="AU262" i="1"/>
  <c r="AU258" i="1"/>
  <c r="AU254" i="1"/>
  <c r="AU250" i="1"/>
  <c r="AU246" i="1"/>
  <c r="AU242" i="1"/>
  <c r="AU202" i="1"/>
  <c r="AU178" i="1"/>
  <c r="AU174" i="1"/>
  <c r="AU170" i="1"/>
  <c r="AU154" i="1"/>
  <c r="AU94" i="1"/>
  <c r="AU90" i="1"/>
  <c r="AU86" i="1"/>
  <c r="AU82" i="1"/>
  <c r="AU78" i="1"/>
  <c r="AU74" i="1"/>
  <c r="AU70" i="1"/>
  <c r="AU66" i="1"/>
  <c r="AU62" i="1"/>
  <c r="AU58" i="1"/>
  <c r="AU54" i="1"/>
  <c r="AU50" i="1"/>
  <c r="AU46" i="1"/>
  <c r="AU42" i="1"/>
  <c r="AU30" i="1"/>
  <c r="AU26" i="1"/>
  <c r="AU22" i="1"/>
  <c r="AU18" i="1"/>
  <c r="AU14" i="1"/>
  <c r="AU10" i="1"/>
  <c r="AU6" i="1"/>
  <c r="AU261" i="1"/>
  <c r="AU257" i="1"/>
  <c r="AU225" i="1"/>
  <c r="AU181" i="1"/>
  <c r="AU177" i="1"/>
  <c r="AU153" i="1"/>
  <c r="AU149" i="1"/>
  <c r="AU101" i="1"/>
  <c r="AU97" i="1"/>
  <c r="AU93" i="1"/>
  <c r="AU89" i="1"/>
  <c r="AU85" i="1"/>
  <c r="AU81" i="1"/>
  <c r="AU77" i="1"/>
  <c r="AU73" i="1"/>
  <c r="AU69" i="1"/>
  <c r="AU65" i="1"/>
  <c r="AU29" i="1"/>
  <c r="AU25" i="1"/>
  <c r="AU2" i="1"/>
  <c r="AU260" i="1"/>
  <c r="AU256" i="1"/>
  <c r="AU252" i="1"/>
  <c r="AU248" i="1"/>
  <c r="AU244" i="1"/>
  <c r="AU240" i="1"/>
  <c r="AU236" i="1"/>
  <c r="AU232" i="1"/>
  <c r="AU228" i="1"/>
  <c r="AU224" i="1"/>
  <c r="AU220" i="1"/>
  <c r="AU216" i="1"/>
  <c r="AU212" i="1"/>
  <c r="AU208" i="1"/>
  <c r="AU204" i="1"/>
  <c r="AU200" i="1"/>
  <c r="AU196" i="1"/>
  <c r="AU192" i="1"/>
  <c r="AU188" i="1"/>
  <c r="AU184" i="1"/>
  <c r="AU172" i="1"/>
  <c r="AU144" i="1"/>
  <c r="AU140" i="1"/>
  <c r="AU72" i="1"/>
  <c r="AU68" i="1"/>
  <c r="AU64" i="1"/>
  <c r="AU60" i="1"/>
  <c r="AU56" i="1"/>
  <c r="AU52" i="1"/>
  <c r="AU48" i="1"/>
  <c r="AU44" i="1"/>
  <c r="AU40" i="1"/>
  <c r="AU20" i="1"/>
  <c r="AU16" i="1"/>
  <c r="AU12" i="1"/>
  <c r="AU263" i="1"/>
  <c r="AU259" i="1"/>
  <c r="AU255" i="1"/>
  <c r="AU251" i="1"/>
  <c r="AU247" i="1"/>
  <c r="AU243" i="1"/>
  <c r="AU239" i="1"/>
  <c r="AU235" i="1"/>
  <c r="AU231" i="1"/>
  <c r="AU227" i="1"/>
  <c r="AU223" i="1"/>
  <c r="AU219" i="1"/>
  <c r="AU215" i="1"/>
  <c r="AU211" i="1"/>
  <c r="AU207" i="1"/>
  <c r="AU203" i="1"/>
  <c r="AU199" i="1"/>
  <c r="AU195" i="1"/>
  <c r="AU191" i="1"/>
  <c r="AU187" i="1"/>
  <c r="AU179" i="1"/>
  <c r="AU175" i="1"/>
  <c r="AU171" i="1"/>
  <c r="AU167" i="1"/>
  <c r="AU163" i="1"/>
  <c r="AU159" i="1"/>
  <c r="AU155" i="1"/>
  <c r="AU151" i="1"/>
  <c r="AU147" i="1"/>
  <c r="AU143" i="1"/>
  <c r="AU139" i="1"/>
  <c r="AU135" i="1"/>
  <c r="AU131" i="1"/>
  <c r="AU127" i="1"/>
  <c r="AU123" i="1"/>
  <c r="AU119" i="1"/>
  <c r="AU115" i="1"/>
  <c r="AU111" i="1"/>
  <c r="AU107" i="1"/>
  <c r="AU103" i="1"/>
  <c r="AU99" i="1"/>
  <c r="AU95" i="1"/>
  <c r="AU91" i="1"/>
  <c r="AU87" i="1"/>
  <c r="AU83" i="1"/>
  <c r="AU79" i="1"/>
  <c r="AU75" i="1"/>
  <c r="AU71" i="1"/>
  <c r="AU67" i="1"/>
  <c r="AU63" i="1"/>
  <c r="AU59" i="1"/>
  <c r="AU55" i="1"/>
  <c r="AU51" i="1"/>
  <c r="AU47" i="1"/>
  <c r="AU43" i="1"/>
  <c r="AU39" i="1"/>
  <c r="AU35" i="1"/>
  <c r="AU31" i="1"/>
  <c r="AU27" i="1"/>
  <c r="AU23" i="1"/>
  <c r="AU19" i="1"/>
  <c r="AU15" i="1"/>
  <c r="AU11" i="1"/>
  <c r="AU7" i="1"/>
  <c r="AU3" i="1"/>
  <c r="AU238" i="1"/>
  <c r="AU234" i="1"/>
  <c r="AU230" i="1"/>
  <c r="AU226" i="1"/>
  <c r="AU222" i="1"/>
  <c r="AU218" i="1"/>
  <c r="AU214" i="1"/>
  <c r="AU210" i="1"/>
  <c r="AU206" i="1"/>
  <c r="AU198" i="1"/>
  <c r="AU194" i="1"/>
  <c r="AU190" i="1"/>
  <c r="AU186" i="1"/>
  <c r="AU166" i="1"/>
  <c r="AU162" i="1"/>
  <c r="AU158" i="1"/>
  <c r="AU150" i="1"/>
  <c r="AU146" i="1"/>
  <c r="AU142" i="1"/>
  <c r="AU138" i="1"/>
  <c r="AU134" i="1"/>
  <c r="AU130" i="1"/>
  <c r="AU126" i="1"/>
  <c r="AU122" i="1"/>
  <c r="AU118" i="1"/>
  <c r="AU114" i="1"/>
  <c r="AU110" i="1"/>
  <c r="AU106" i="1"/>
  <c r="AU102" i="1"/>
  <c r="AU98" i="1"/>
  <c r="AU38" i="1"/>
  <c r="AU34" i="1"/>
  <c r="AU183" i="1"/>
  <c r="K18" i="5"/>
  <c r="L18" i="5"/>
  <c r="U6" i="5"/>
  <c r="Y11" i="5"/>
  <c r="Y5" i="5"/>
  <c r="H18" i="5"/>
  <c r="Y15" i="5"/>
  <c r="G14" i="4" s="1"/>
  <c r="Y16" i="5"/>
  <c r="G15" i="4" s="1"/>
  <c r="F18" i="5"/>
  <c r="AR104" i="1"/>
  <c r="AU104" i="1" s="1"/>
  <c r="AR182" i="1"/>
  <c r="AU182" i="1" s="1"/>
  <c r="Y12" i="5"/>
  <c r="G9" i="4" s="1"/>
  <c r="Y6" i="5"/>
  <c r="G8" i="4" s="1"/>
  <c r="Y9" i="5"/>
  <c r="F13" i="4"/>
  <c r="H13" i="4" s="1"/>
  <c r="C13" i="4" s="1"/>
  <c r="Y17" i="5"/>
  <c r="G17" i="4" s="1"/>
  <c r="Y14" i="5"/>
  <c r="G10" i="4" s="1"/>
  <c r="Y8" i="5"/>
  <c r="G6" i="4" s="1"/>
  <c r="Y3" i="5"/>
  <c r="G4" i="4" s="1"/>
  <c r="Y13" i="5"/>
  <c r="G16" i="4" s="1"/>
  <c r="Y10" i="5"/>
  <c r="G11" i="4" s="1"/>
  <c r="Y7" i="5"/>
  <c r="G5" i="4" s="1"/>
  <c r="M18" i="5"/>
  <c r="I18" i="5"/>
  <c r="E18" i="5"/>
  <c r="U4" i="5"/>
  <c r="Q4" i="5"/>
  <c r="C9" i="5" l="1"/>
  <c r="G12" i="4"/>
  <c r="F14" i="4"/>
  <c r="H14" i="4" s="1"/>
  <c r="C14" i="4" s="1"/>
  <c r="C5" i="5"/>
  <c r="G7" i="4"/>
  <c r="C11" i="5"/>
  <c r="G13" i="4"/>
  <c r="Y4" i="5"/>
  <c r="G3" i="4" s="1"/>
  <c r="F7" i="4"/>
  <c r="H7" i="4" s="1"/>
  <c r="C7" i="4" s="1"/>
  <c r="C15" i="5"/>
  <c r="F15" i="4"/>
  <c r="H15" i="4" s="1"/>
  <c r="C15" i="4" s="1"/>
  <c r="C16" i="5"/>
  <c r="Y18" i="5"/>
  <c r="F8" i="4"/>
  <c r="H8" i="4" s="1"/>
  <c r="C8" i="4" s="1"/>
  <c r="C6" i="5"/>
  <c r="C7" i="5"/>
  <c r="F5" i="4"/>
  <c r="H5" i="4" s="1"/>
  <c r="C5" i="4" s="1"/>
  <c r="F16" i="4"/>
  <c r="H16" i="4" s="1"/>
  <c r="C16" i="4" s="1"/>
  <c r="C13" i="5"/>
  <c r="C17" i="5"/>
  <c r="F17" i="4"/>
  <c r="H17" i="4" s="1"/>
  <c r="C17" i="4" s="1"/>
  <c r="C10" i="5"/>
  <c r="F11" i="4"/>
  <c r="H11" i="4" s="1"/>
  <c r="C11" i="4" s="1"/>
  <c r="F4" i="4"/>
  <c r="H4" i="4" s="1"/>
  <c r="C4" i="4" s="1"/>
  <c r="C3" i="5"/>
  <c r="C14" i="5"/>
  <c r="F10" i="4"/>
  <c r="H10" i="4" s="1"/>
  <c r="C10" i="4" s="1"/>
  <c r="C8" i="5"/>
  <c r="F6" i="4"/>
  <c r="H6" i="4" s="1"/>
  <c r="C6" i="4" s="1"/>
  <c r="C12" i="5"/>
  <c r="F9" i="4"/>
  <c r="H9" i="4" s="1"/>
  <c r="C9" i="4" s="1"/>
  <c r="F3" i="4" l="1"/>
  <c r="H3" i="4" s="1"/>
  <c r="C3" i="4" s="1"/>
  <c r="C4" i="5"/>
  <c r="F12" i="4"/>
  <c r="H12" i="4" s="1"/>
  <c r="C1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Sigit.Pamungkas</author>
  </authors>
  <commentList>
    <comment ref="E1" authorId="0" shapeId="0" xr:uid="{00000000-0006-0000-0000-000001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OPK 10</t>
        </r>
      </text>
    </comment>
    <comment ref="F1" authorId="0" shapeId="0" xr:uid="{00000000-0006-0000-0000-000002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Jumlah LAN = 1GB</t>
        </r>
      </text>
    </comment>
    <comment ref="G1" authorId="0" shapeId="0" xr:uid="{00000000-0006-0000-0000-000003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Jumlah CPU Usage &lt; 80%</t>
        </r>
      </text>
    </comment>
    <comment ref="H1" authorId="0" shapeId="0" xr:uid="{00000000-0006-0000-0000-000004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Suhu CPU &lt; 80’C</t>
        </r>
      </text>
    </comment>
    <comment ref="I1" authorId="0" shapeId="0" xr:uid="{00000000-0006-0000-0000-000005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Boot time &lt; 4 Menit</t>
        </r>
      </text>
    </comment>
    <comment ref="J1" authorId="0" shapeId="0" xr:uid="{00000000-0006-0000-0000-000006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Key Windows tidak double</t>
        </r>
      </text>
    </comment>
    <comment ref="K1" authorId="0" shapeId="0" xr:uid="{00000000-0006-0000-0000-000007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Aktivasi Windows, notification mode dll</t>
        </r>
      </text>
    </comment>
    <comment ref="L1" authorId="0" shapeId="0" xr:uid="{00000000-0006-0000-0000-000008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Listener OK</t>
        </r>
      </text>
    </comment>
    <comment ref="M1" authorId="0" shapeId="0" xr:uid="{00000000-0006-0000-0000-000009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Total ON/total (ON &amp; OFF)</t>
        </r>
      </text>
    </comment>
    <comment ref="N1" authorId="0" shapeId="0" xr:uid="{00000000-0006-0000-0000-00000A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Total ON/total (ON &amp; OFF)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Sigit.Pamungkas</author>
  </authors>
  <commentList>
    <comment ref="AD1" authorId="0" shapeId="0" xr:uid="{00000000-0006-0000-0500-000001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OK --&gt;Lan Speed =1000 MB atau 1 GB .
Yang dihitung yang OK</t>
        </r>
      </text>
    </comment>
    <comment ref="AE1" authorId="0" shapeId="0" xr:uid="{00000000-0006-0000-0500-000002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OK --&gt; Suhu &lt; 80
Yang dihitung yang OK
</t>
        </r>
      </text>
    </comment>
    <comment ref="AF1" authorId="0" shapeId="0" xr:uid="{00000000-0006-0000-0500-000003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OK --&gt; Suhu &lt; 80
Yang dihitung yang OK
</t>
        </r>
      </text>
    </comment>
    <comment ref="AG1" authorId="0" shapeId="0" xr:uid="{00000000-0006-0000-0500-000004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OK --&gt;Boot time &lt; 4 menit. 
Yang dihitung yang OK
</t>
        </r>
      </text>
    </comment>
    <comment ref="AH1" authorId="0" shapeId="0" xr:uid="{00000000-0006-0000-0500-000005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SESUAI --&gt; Key windows tidak double.
</t>
        </r>
      </text>
    </comment>
    <comment ref="AI1" authorId="0" shapeId="0" xr:uid="{00000000-0006-0000-0500-000006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unlicensed, notification mode, input error --&gt; NOK
Yang dihitung yang OK</t>
        </r>
      </text>
    </comment>
    <comment ref="AJ1" authorId="0" shapeId="0" xr:uid="{00000000-0006-0000-0500-000007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Menghitung jumlah transaksi Online EDC
</t>
        </r>
      </text>
    </comment>
    <comment ref="AK1" authorId="0" shapeId="0" xr:uid="{00000000-0006-0000-0500-000008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Menghitung jumlah transaksi Online EDC
</t>
        </r>
      </text>
    </comment>
    <comment ref="AL1" authorId="0" shapeId="0" xr:uid="{00000000-0006-0000-0500-000009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LAN SPEED = 1GB/1000MB --&gt; OK
</t>
        </r>
      </text>
    </comment>
    <comment ref="AM1" authorId="0" shapeId="0" xr:uid="{00000000-0006-0000-0500-00000A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OK --&gt; Suhu &lt; 80
Yang dihitung yang OK</t>
        </r>
      </text>
    </comment>
    <comment ref="AN1" authorId="0" shapeId="0" xr:uid="{00000000-0006-0000-0500-00000B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OK --&gt; Suhu &lt; 80
Yang dihitung yang OK</t>
        </r>
      </text>
    </comment>
    <comment ref="AO1" authorId="0" shapeId="0" xr:uid="{00000000-0006-0000-0500-00000C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OK --&gt;Boot time &lt; 4 menit. 
Yang dihitung yang OK</t>
        </r>
      </text>
    </comment>
    <comment ref="AP1" authorId="0" shapeId="0" xr:uid="{00000000-0006-0000-0500-00000D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OK --&gt; Key windows tidak double (SESUAI).
</t>
        </r>
      </text>
    </comment>
    <comment ref="AR1" authorId="0" shapeId="0" xr:uid="{00000000-0006-0000-0500-00000E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- Sebagai pembagi kategori EDC BCA yang OK yang dihitung
</t>
        </r>
      </text>
    </comment>
    <comment ref="AS1" authorId="0" shapeId="0" xr:uid="{00000000-0006-0000-0500-00000F000000}">
      <text>
        <r>
          <rPr>
            <b/>
            <sz val="9"/>
            <rFont val="Times New Roman"/>
            <family val="1"/>
          </rPr>
          <t>Sigit.Pamungkas:</t>
        </r>
        <r>
          <rPr>
            <sz val="9"/>
            <rFont val="Times New Roman"/>
            <family val="1"/>
          </rPr>
          <t xml:space="preserve">
- Sebagai pembagi kategori EDC Mandiri yang OK yang dihitung</t>
        </r>
      </text>
    </comment>
  </commentList>
</comments>
</file>

<file path=xl/sharedStrings.xml><?xml version="1.0" encoding="utf-8"?>
<sst xmlns="http://schemas.openxmlformats.org/spreadsheetml/2006/main" count="31883" uniqueCount="4243">
  <si>
    <t>CLICK_FOR_ACTION</t>
  </si>
  <si>
    <t>KODE</t>
  </si>
  <si>
    <t>KETERANGAN</t>
  </si>
  <si>
    <t>REQUEST</t>
  </si>
  <si>
    <t>RESPONSE</t>
  </si>
  <si>
    <t>KDCAB</t>
  </si>
  <si>
    <t>KDTK</t>
  </si>
  <si>
    <t>NAMA</t>
  </si>
  <si>
    <t>STATION</t>
  </si>
  <si>
    <t>IP</t>
  </si>
  <si>
    <t>OS</t>
  </si>
  <si>
    <t>ARSITEKTUR</t>
  </si>
  <si>
    <t>CPU_INFO</t>
  </si>
  <si>
    <t>CPU_USAGE</t>
  </si>
  <si>
    <t>MEMORY_TERPASANG</t>
  </si>
  <si>
    <t>AKTIVASI_WINDOWS</t>
  </si>
  <si>
    <t>PARTIAL_KEY_WINDOWS</t>
  </si>
  <si>
    <t>LAN_SPEED</t>
  </si>
  <si>
    <t>SUHU</t>
  </si>
  <si>
    <t>BOOT_TIME</t>
  </si>
  <si>
    <t>EDC_BCA_ON</t>
  </si>
  <si>
    <t>EDC_BCA_OFF</t>
  </si>
  <si>
    <t>EDC_BCA_LAST</t>
  </si>
  <si>
    <t>EDC_MANDIRI_ON</t>
  </si>
  <si>
    <t>EDC_MANDIRI_OFF</t>
  </si>
  <si>
    <t>EDC_MANDIRI_LAST</t>
  </si>
  <si>
    <t>Succes</t>
  </si>
  <si>
    <t>G113</t>
  </si>
  <si>
    <t>TC6C</t>
  </si>
  <si>
    <t>CILEBUT TIMUR</t>
  </si>
  <si>
    <t>02</t>
  </si>
  <si>
    <t>10.42.106.35</t>
  </si>
  <si>
    <t>-</t>
  </si>
  <si>
    <t>2024-12-23 12:41:20</t>
  </si>
  <si>
    <t>T411</t>
  </si>
  <si>
    <t>CIOMAS RAYA</t>
  </si>
  <si>
    <t>10.42.114.67</t>
  </si>
  <si>
    <t xml:space="preserve">Microsoft Windows 7 Professional </t>
  </si>
  <si>
    <t>32-bit</t>
  </si>
  <si>
    <t>Intel(R) Pentium(R) CPU G4400 @ 3.30GHz</t>
  </si>
  <si>
    <t>0</t>
  </si>
  <si>
    <t>OK</t>
  </si>
  <si>
    <t>NOK</t>
  </si>
  <si>
    <t>Windows(R) 7, Professional edition:_x000D_
    The machine is permanently activated.</t>
  </si>
  <si>
    <t>11</t>
  </si>
  <si>
    <t>3</t>
  </si>
  <si>
    <t>2024-12-23 12:41:24</t>
  </si>
  <si>
    <t>TK93</t>
  </si>
  <si>
    <t>LALADON</t>
  </si>
  <si>
    <t>I1</t>
  </si>
  <si>
    <t>10.42.73.230</t>
  </si>
  <si>
    <t>Intel(R) Core(TM) i3-3240 CPU @ 3.40GHz</t>
  </si>
  <si>
    <t>NOEDC-0000-00-00 00:00:00</t>
  </si>
  <si>
    <t>TW8J</t>
  </si>
  <si>
    <t>RAYA TAJUR 3</t>
  </si>
  <si>
    <t>10.42.12.67</t>
  </si>
  <si>
    <t>12</t>
  </si>
  <si>
    <t>5</t>
  </si>
  <si>
    <t>TXZM</t>
  </si>
  <si>
    <t>PAMOYANAN 2</t>
  </si>
  <si>
    <t>04</t>
  </si>
  <si>
    <t>10.42.114.37</t>
  </si>
  <si>
    <t>Intel(R) Core(TM) i5-3470 CPU @ 3.20GHz</t>
  </si>
  <si>
    <t>8</t>
  </si>
  <si>
    <t>1</t>
  </si>
  <si>
    <t>TTPR</t>
  </si>
  <si>
    <t>STASIUN BOGOR 3</t>
  </si>
  <si>
    <t>10.42.48.85</t>
  </si>
  <si>
    <t>TTWJ</t>
  </si>
  <si>
    <t>TERMINAL JAMPANG KULON</t>
  </si>
  <si>
    <t>10.42.107.227</t>
  </si>
  <si>
    <t>Intel(R) Pentium(R) CPU G3260 @ 3.30GHz</t>
  </si>
  <si>
    <t>6RB8P-8Q787-PDJGX-RDBM7-GBQ7C</t>
  </si>
  <si>
    <t>ONLINE-2024-12-20 20:15:58</t>
  </si>
  <si>
    <t>ONLINE-2024-12-21 08:38:59</t>
  </si>
  <si>
    <t>TCXS</t>
  </si>
  <si>
    <t>CITARIK</t>
  </si>
  <si>
    <t>10.42.53.99</t>
  </si>
  <si>
    <t>Intel(R) Pentium(R) CPU G3250 @ 3.20GHz</t>
  </si>
  <si>
    <t>TRP2</t>
  </si>
  <si>
    <t>SWADAYA CIPAYUNG</t>
  </si>
  <si>
    <t>10.42.51.163</t>
  </si>
  <si>
    <t>16</t>
  </si>
  <si>
    <t>T29G</t>
  </si>
  <si>
    <t>VILLA BOGOR INDAH 2</t>
  </si>
  <si>
    <t>10.42.28.118</t>
  </si>
  <si>
    <t>Intel(R) Core(TM) i3-3210 CPU @ 3.20GHz</t>
  </si>
  <si>
    <t>TW15</t>
  </si>
  <si>
    <t>GADOG CIAWI</t>
  </si>
  <si>
    <t>10.42.7.195</t>
  </si>
  <si>
    <t>Intel(R) Pentium(R) CPU G3240 @ 3.10GHz</t>
  </si>
  <si>
    <t>15</t>
  </si>
  <si>
    <t>TRZG</t>
  </si>
  <si>
    <t>STASIUN CILEBUT</t>
  </si>
  <si>
    <t>10.42.53.163</t>
  </si>
  <si>
    <t>TDRD</t>
  </si>
  <si>
    <t>SUKALARANG 2</t>
  </si>
  <si>
    <t>10.42.23.3</t>
  </si>
  <si>
    <t>4</t>
  </si>
  <si>
    <t>2</t>
  </si>
  <si>
    <t>TTIB</t>
  </si>
  <si>
    <t>HARJASARI</t>
  </si>
  <si>
    <t>10.42.52.163</t>
  </si>
  <si>
    <t>20</t>
  </si>
  <si>
    <t>T7YP</t>
  </si>
  <si>
    <t>TAMAN CIMANGGU RAYA</t>
  </si>
  <si>
    <t>10.42.13.117</t>
  </si>
  <si>
    <t>2024-12-23 12:41:25</t>
  </si>
  <si>
    <t>FDW2</t>
  </si>
  <si>
    <t>PANGLESERAN CIBATU</t>
  </si>
  <si>
    <t>10.42.31.163</t>
  </si>
  <si>
    <t>Intel(R) Pentium(R) CPU G2020 @ 2.90GHz</t>
  </si>
  <si>
    <t>BJD68-F4B4W-TDBCX-TPF49-T2RRC</t>
  </si>
  <si>
    <t>7</t>
  </si>
  <si>
    <t>ONLINE-2024-12-22 15:18:35</t>
  </si>
  <si>
    <t>OFFLINE-2024-12-22 14:32:19-RESPONSE DARI EDC BLANK</t>
  </si>
  <si>
    <t>TDSO</t>
  </si>
  <si>
    <t>FRESH SIRKUIT SENTUL 2</t>
  </si>
  <si>
    <t>01</t>
  </si>
  <si>
    <t>10.42.14.66</t>
  </si>
  <si>
    <t>Microsoft Windows 10 Pro</t>
  </si>
  <si>
    <t>64-bit</t>
  </si>
  <si>
    <t>12th Gen Intel(R) Core(TM) i5-12400</t>
  </si>
  <si>
    <t>Windows(R), Professional edition:_x000D_
    Windows is in Notification mode</t>
  </si>
  <si>
    <t>93X9N-3W742-329RB-7JW7T-238GG</t>
  </si>
  <si>
    <t>OFFLINE-2024-12-23 09:18:29-THE PORT COM7 DOES NOT EXIST.</t>
  </si>
  <si>
    <t>18</t>
  </si>
  <si>
    <t>ONLINE-2024-12-23 11:15:47</t>
  </si>
  <si>
    <t>T8SC</t>
  </si>
  <si>
    <t>PAGELARAN</t>
  </si>
  <si>
    <t>10.42.10.67</t>
  </si>
  <si>
    <t>TOA1</t>
  </si>
  <si>
    <t>TAJUR</t>
  </si>
  <si>
    <t>10.42.181.35</t>
  </si>
  <si>
    <t>FXIB</t>
  </si>
  <si>
    <t>TAPOS TENJOLAYA</t>
  </si>
  <si>
    <t>10.42.142.99</t>
  </si>
  <si>
    <t>Intel(R) Pentium(R) Gold G6400 CPU @ 4.00GHz</t>
  </si>
  <si>
    <t>34</t>
  </si>
  <si>
    <t>Windows(R), Professional edition:_x000D_
    The machine is permanently activated.</t>
  </si>
  <si>
    <t>T65Y</t>
  </si>
  <si>
    <t>H. ABAS DRAMAGA</t>
  </si>
  <si>
    <t>10.42.112.21</t>
  </si>
  <si>
    <t>TYTM</t>
  </si>
  <si>
    <t>PARUNGSEAH</t>
  </si>
  <si>
    <t>10.42.15.162</t>
  </si>
  <si>
    <t>6</t>
  </si>
  <si>
    <t>TCMI</t>
  </si>
  <si>
    <t>SENTUL NIRWANA</t>
  </si>
  <si>
    <t>10.42.186.2</t>
  </si>
  <si>
    <t>32</t>
  </si>
  <si>
    <t>GQTYN-DBPRY-GMQY7-6YCM6-J2QW6</t>
  </si>
  <si>
    <t>ONLINE-2024-11-24 13:22:10</t>
  </si>
  <si>
    <t>OFFLINE-2024-11-24 11:19:28-TIDAK TERIMA RESPONSE DARI EDC</t>
  </si>
  <si>
    <t>TC8F</t>
  </si>
  <si>
    <t>SILIWANGI NO. 83</t>
  </si>
  <si>
    <t>10.42.142.35</t>
  </si>
  <si>
    <t>Intel(R) Pentium(R) Gold G6405 CPU @ 4.10GHz</t>
  </si>
  <si>
    <t>TDUG</t>
  </si>
  <si>
    <t>CISARUA</t>
  </si>
  <si>
    <t>03</t>
  </si>
  <si>
    <t>10.42.180.194</t>
  </si>
  <si>
    <t>Intel(R) Core(TM) i3-10105 CPU @ 3.70GHz</t>
  </si>
  <si>
    <t>T9L2</t>
  </si>
  <si>
    <t>RANCABUNGUR</t>
  </si>
  <si>
    <t>10.42.41.194</t>
  </si>
  <si>
    <t>Intel(R) Pentium(R) Gold G7400</t>
  </si>
  <si>
    <t>10.42.31.162</t>
  </si>
  <si>
    <t>QGN3X-2BRDB-HQHDP-VVDFR-R3K2P</t>
  </si>
  <si>
    <t>10</t>
  </si>
  <si>
    <t>ONLINE-2024-12-23 11:43:15</t>
  </si>
  <si>
    <t xml:space="preserve">OFFLINE-2024-12-21 15:23:11-THE DEVICE DOES NOT RECOGNIZE THE COMMAND._x000D_
</t>
  </si>
  <si>
    <t>TEHE</t>
  </si>
  <si>
    <t>MUWARDI 50</t>
  </si>
  <si>
    <t>10.42.16.194</t>
  </si>
  <si>
    <t>Intel(R) Core(TM) i3-10100 CPU @ 3.60GHz</t>
  </si>
  <si>
    <t>C73HN-V86CR-CH496-GTCRP-3YH22</t>
  </si>
  <si>
    <t>ONLINE-2024-12-22 23:55:15</t>
  </si>
  <si>
    <t xml:space="preserve">OFFLINE-2024-12-21 17:56:29-THE DEVICE DOES NOT RECOGNIZE THE COMMAND._x000D_
</t>
  </si>
  <si>
    <t>TTFN</t>
  </si>
  <si>
    <t>BOJONG PARI CIDAHU</t>
  </si>
  <si>
    <t>10.42.32.130</t>
  </si>
  <si>
    <t>6NFBW-4F8HK-XXDG7-V7F24-6Q722</t>
  </si>
  <si>
    <t>ONLINE-2024-12-23 09:40:58</t>
  </si>
  <si>
    <t>OFFLINE-2024-12-22 21:30:53-TIDAK TERIMA RESPONSE DARI EDC</t>
  </si>
  <si>
    <t>TXWA</t>
  </si>
  <si>
    <t>HASYIM ASHARI</t>
  </si>
  <si>
    <t>10.42.26.227</t>
  </si>
  <si>
    <t>ONLINE-2024-12-23 11:47:07</t>
  </si>
  <si>
    <t>TAPF</t>
  </si>
  <si>
    <t>RAYA ALTERNATIF SENTUL KM</t>
  </si>
  <si>
    <t>10.42.59.5</t>
  </si>
  <si>
    <t>FD2X</t>
  </si>
  <si>
    <t>UJUNG GENTENG</t>
  </si>
  <si>
    <t>10.42.53.35</t>
  </si>
  <si>
    <t>TJZK</t>
  </si>
  <si>
    <t>MANDE</t>
  </si>
  <si>
    <t>10.42.17.2</t>
  </si>
  <si>
    <t>T0OT</t>
  </si>
  <si>
    <t>HOS COKROAMINOTO</t>
  </si>
  <si>
    <t>10.42.22.99</t>
  </si>
  <si>
    <t>FY8V</t>
  </si>
  <si>
    <t>RAYA CIANJUR SUKIABUMI KM 5</t>
  </si>
  <si>
    <t>10.42.140.35</t>
  </si>
  <si>
    <t>CTNKB-QFH9J-CTB3W-BG4BX-BKMP4</t>
  </si>
  <si>
    <t>14</t>
  </si>
  <si>
    <t>ONLINE-2024-12-23 11:49:33</t>
  </si>
  <si>
    <t>OFFLINE-2024-12-20 20:19:24-TIDAK TERIMA RESPONSE DARI EDC</t>
  </si>
  <si>
    <t>T5XZ</t>
  </si>
  <si>
    <t>CITANGLAR SURADE</t>
  </si>
  <si>
    <t>10.42.23.131</t>
  </si>
  <si>
    <t>TFDU</t>
  </si>
  <si>
    <t>GRIYA BOGOR RAYA</t>
  </si>
  <si>
    <t>10.42.63.163</t>
  </si>
  <si>
    <t>FT5J</t>
  </si>
  <si>
    <t>DIDI SUKARDI 2</t>
  </si>
  <si>
    <t>10.42.17.194</t>
  </si>
  <si>
    <t>TTE8</t>
  </si>
  <si>
    <t>PASIR ANGIN GADOG</t>
  </si>
  <si>
    <t>10.42.88.130</t>
  </si>
  <si>
    <t>26</t>
  </si>
  <si>
    <t>T5X8</t>
  </si>
  <si>
    <t>CIAWI BENDUNGAN</t>
  </si>
  <si>
    <t>10.42.73.165</t>
  </si>
  <si>
    <t>F5D2</t>
  </si>
  <si>
    <t>RAYA CIBEBER 63</t>
  </si>
  <si>
    <t>10.42.140.163</t>
  </si>
  <si>
    <t>13</t>
  </si>
  <si>
    <t>FQ5N</t>
  </si>
  <si>
    <t>CANGKLEK</t>
  </si>
  <si>
    <t>10.42.19.195</t>
  </si>
  <si>
    <t>TS41</t>
  </si>
  <si>
    <t>JALUR SUKABUMI</t>
  </si>
  <si>
    <t>10.42.73.98</t>
  </si>
  <si>
    <t>27</t>
  </si>
  <si>
    <t>28</t>
  </si>
  <si>
    <t>NKWK8-BTP4T-9Q998-RYYCV-BDTBP:VK7JG-NPHTM-C97JM-9MPGT-3V66T</t>
  </si>
  <si>
    <t>OFFLINE-2024-12-23 07:57:17-THE PORT COM7 DOES NOT EXIST.</t>
  </si>
  <si>
    <t>OFFLINE-2024-12-23 10:23:52-RESPONSE DARI EDC BLANK</t>
  </si>
  <si>
    <t>10.42.73.228</t>
  </si>
  <si>
    <t>F6E5</t>
  </si>
  <si>
    <t>BTN Pasir sembung</t>
  </si>
  <si>
    <t>10.42.140.195</t>
  </si>
  <si>
    <t>10.42.73.227</t>
  </si>
  <si>
    <t>TJXE</t>
  </si>
  <si>
    <t>TEGAL LEGA SUKABUMI</t>
  </si>
  <si>
    <t>10.42.107.194</t>
  </si>
  <si>
    <t>N3PMD-32G9B-XKBRC-R6K4P-D69TR</t>
  </si>
  <si>
    <t>ONLINE-2024-12-22 20:52:11</t>
  </si>
  <si>
    <t>OFFLINE-2024-12-07 11:27:46-TIDAK TERIMA RESPONSE DARI EDC</t>
  </si>
  <si>
    <t>2024-12-23 12:41:26</t>
  </si>
  <si>
    <t>THNS</t>
  </si>
  <si>
    <t>LOJI BOGOR</t>
  </si>
  <si>
    <t>10.42.138.163</t>
  </si>
  <si>
    <t>N9P3K-FJRKJ-VGR2M-Y4QP7-QPFC4</t>
  </si>
  <si>
    <t>ONLINE-2024-12-23 12:02:14</t>
  </si>
  <si>
    <t>OFFLINE-2024-12-23 11:10:24-TIDAK TERIMA RESPONSE DARI EDC</t>
  </si>
  <si>
    <t>TU2J</t>
  </si>
  <si>
    <t>BAROS SUKABUMI/</t>
  </si>
  <si>
    <t>10.42.8.67</t>
  </si>
  <si>
    <t>F0HQ</t>
  </si>
  <si>
    <t>TAMAN YASMIN RUKO NO. 4</t>
  </si>
  <si>
    <t>10.42.140.99</t>
  </si>
  <si>
    <t>FTD5</t>
  </si>
  <si>
    <t>SHOLEH ISKANDAR 3</t>
  </si>
  <si>
    <t>10.42.116.2</t>
  </si>
  <si>
    <t>30</t>
  </si>
  <si>
    <t>T63Y</t>
  </si>
  <si>
    <t>ALTERNATIF SENTUL</t>
  </si>
  <si>
    <t>10.42.81.117</t>
  </si>
  <si>
    <t>T0RE</t>
  </si>
  <si>
    <t>SIMPANG PONDOK RANGON</t>
  </si>
  <si>
    <t>10.42.116.194</t>
  </si>
  <si>
    <t>TGOB</t>
  </si>
  <si>
    <t>RAYA SUKABUMI KM 20</t>
  </si>
  <si>
    <t>10.42.81.131</t>
  </si>
  <si>
    <t>TZWJ</t>
  </si>
  <si>
    <t>SPBU KIBODAS</t>
  </si>
  <si>
    <t>10.42.18.3</t>
  </si>
  <si>
    <t>9</t>
  </si>
  <si>
    <t>T4FE</t>
  </si>
  <si>
    <t>SAGARANTEN 5</t>
  </si>
  <si>
    <t>10.42.108.3</t>
  </si>
  <si>
    <t>TYKI</t>
  </si>
  <si>
    <t>TUMENGGUNG WIRADIREJA NO 140</t>
  </si>
  <si>
    <t>10.42.141.3</t>
  </si>
  <si>
    <t>TV95</t>
  </si>
  <si>
    <t>CANGEHGAR</t>
  </si>
  <si>
    <t>10.42.18.163</t>
  </si>
  <si>
    <t>T2UN</t>
  </si>
  <si>
    <t>SPBU SURADE</t>
  </si>
  <si>
    <t>10.42.21.226</t>
  </si>
  <si>
    <t>F31Z</t>
  </si>
  <si>
    <t>KADUDAMPIT RAYA</t>
  </si>
  <si>
    <t>10.42.140.2</t>
  </si>
  <si>
    <t>FFG1</t>
  </si>
  <si>
    <t>PANGERAN HIDAYATULLAH</t>
  </si>
  <si>
    <t>10.42.39.163</t>
  </si>
  <si>
    <t>T9I1</t>
  </si>
  <si>
    <t>PASIR HAYAM</t>
  </si>
  <si>
    <t>10.42.35.227</t>
  </si>
  <si>
    <t>T69B</t>
  </si>
  <si>
    <t>MEGA MENDUNG</t>
  </si>
  <si>
    <t>10.42.6.98</t>
  </si>
  <si>
    <t>10.42.53.98</t>
  </si>
  <si>
    <t>TY1A</t>
  </si>
  <si>
    <t>RAYA CIANJUR KM 7</t>
  </si>
  <si>
    <t>10.42.8.162</t>
  </si>
  <si>
    <t>FHU5</t>
  </si>
  <si>
    <t>BARU YASMIN</t>
  </si>
  <si>
    <t>10.42.139.3</t>
  </si>
  <si>
    <t>TJI8</t>
  </si>
  <si>
    <t>PAMOYANAN HIJAU</t>
  </si>
  <si>
    <t>10.42.37.67</t>
  </si>
  <si>
    <t>T760</t>
  </si>
  <si>
    <t>DURIAN RAYA</t>
  </si>
  <si>
    <t>10.42.73.131</t>
  </si>
  <si>
    <t>TMGL</t>
  </si>
  <si>
    <t>PEMUDA NO 39</t>
  </si>
  <si>
    <t>10.42.114.227</t>
  </si>
  <si>
    <t>TD65</t>
  </si>
  <si>
    <t>CISARUA 2</t>
  </si>
  <si>
    <t>10.42.74.68</t>
  </si>
  <si>
    <t>22</t>
  </si>
  <si>
    <t>10.42.180.202</t>
  </si>
  <si>
    <t>25</t>
  </si>
  <si>
    <t>T2SV</t>
  </si>
  <si>
    <t>CIPADUNG SUKARESMI</t>
  </si>
  <si>
    <t>10.42.27.2</t>
  </si>
  <si>
    <t>TP8F</t>
  </si>
  <si>
    <t>AIR MANCUR</t>
  </si>
  <si>
    <t>10.42.114.5</t>
  </si>
  <si>
    <t>Intel(R) Celeron(R) CPU G540 @ 2.50GHz</t>
  </si>
  <si>
    <t>BPXG4-6J3KJ-GYM8B-3BQYY-YG76R</t>
  </si>
  <si>
    <t>ONLINE-2024-12-22 14:19:09</t>
  </si>
  <si>
    <t>ONLINE-2024-12-21 14:57:18</t>
  </si>
  <si>
    <t>TFDR</t>
  </si>
  <si>
    <t>RUKO CILEBUT RESIDENCE</t>
  </si>
  <si>
    <t>10.42.40.162</t>
  </si>
  <si>
    <t>10.42.73.106</t>
  </si>
  <si>
    <t>CDN3M-JJBJY-2JY99-QWHJJ-33XCT</t>
  </si>
  <si>
    <t>T5YP</t>
  </si>
  <si>
    <t>GEGER BITUNG</t>
  </si>
  <si>
    <t>10.42.40.99</t>
  </si>
  <si>
    <t>10.42.139.2</t>
  </si>
  <si>
    <t>F46P</t>
  </si>
  <si>
    <t>MANGUNSARKORO NO 9-10</t>
  </si>
  <si>
    <t>10.42.144.130</t>
  </si>
  <si>
    <t>TS39</t>
  </si>
  <si>
    <t>REST AREA KM 35 A</t>
  </si>
  <si>
    <t>05</t>
  </si>
  <si>
    <t>10.42.99.34</t>
  </si>
  <si>
    <t>10.42.99.38</t>
  </si>
  <si>
    <t>TDAO</t>
  </si>
  <si>
    <t>ARWINDA SINDANG LAKA</t>
  </si>
  <si>
    <t>10.42.26.98</t>
  </si>
  <si>
    <t>NW63B-VQF96-9VG8F-8CXB6-FVV22</t>
  </si>
  <si>
    <t>ONLINE-2024-12-22 21:30:39</t>
  </si>
  <si>
    <t xml:space="preserve">OFFLINE-2024-12-23 09:48:56-THE DEVICE DOES NOT RECOGNIZE THE COMMAND._x000D_
</t>
  </si>
  <si>
    <t>TNF6</t>
  </si>
  <si>
    <t>PAHLAWAN NO 150</t>
  </si>
  <si>
    <t>10.42.103.195</t>
  </si>
  <si>
    <t>10.42.18.162</t>
  </si>
  <si>
    <t>10.42.140.194</t>
  </si>
  <si>
    <t>T00J</t>
  </si>
  <si>
    <t>TAMAN SAFARI</t>
  </si>
  <si>
    <t>10.42.84.37</t>
  </si>
  <si>
    <t>TVCQ</t>
  </si>
  <si>
    <t>CIPAYUNG 2</t>
  </si>
  <si>
    <t>10.42.113.34</t>
  </si>
  <si>
    <t>F46L</t>
  </si>
  <si>
    <t>SURADE</t>
  </si>
  <si>
    <t>10.42.20.226</t>
  </si>
  <si>
    <t>YBTHQ-H2NPC-X7JJT-G3KKM-92FC4</t>
  </si>
  <si>
    <t>OFFLINE-2024-12-21 19:12:02-THE PORT COM7 DOES NOT EXIST.</t>
  </si>
  <si>
    <t>ONLINE-2024-12-22 20:02:50</t>
  </si>
  <si>
    <t>F88L</t>
  </si>
  <si>
    <t>BAGBAGAN RAYA</t>
  </si>
  <si>
    <t>10.42.31.130</t>
  </si>
  <si>
    <t>10.42.140.3</t>
  </si>
  <si>
    <t>FQ2C</t>
  </si>
  <si>
    <t>PURI ARRAYA</t>
  </si>
  <si>
    <t>10.42.115.131</t>
  </si>
  <si>
    <t>TFME</t>
  </si>
  <si>
    <t>CIPENDAWA</t>
  </si>
  <si>
    <t>10.42.41.131</t>
  </si>
  <si>
    <t>10.42.114.228</t>
  </si>
  <si>
    <t>TCXH</t>
  </si>
  <si>
    <t>M TOHA CIAWI</t>
  </si>
  <si>
    <t>10.42.139.229</t>
  </si>
  <si>
    <t>FIB5</t>
  </si>
  <si>
    <t>CIKELAT</t>
  </si>
  <si>
    <t>10.42.50.131</t>
  </si>
  <si>
    <t>TBZO</t>
  </si>
  <si>
    <t>SETU CIPAYUNG 3</t>
  </si>
  <si>
    <t>10.42.84.99</t>
  </si>
  <si>
    <t>17</t>
  </si>
  <si>
    <t>10.42.99.35</t>
  </si>
  <si>
    <t>10.42.144.131</t>
  </si>
  <si>
    <t>TJQ3</t>
  </si>
  <si>
    <t>TUGU JAYA BENTENG</t>
  </si>
  <si>
    <t>10.42.25.98</t>
  </si>
  <si>
    <t>C4N4T-8JDV3-82M22-PYPYK-DYH22</t>
  </si>
  <si>
    <t>OFFLINE-2024-12-21 17:37:41-THE PORT COM7 DOES NOT EXIST.</t>
  </si>
  <si>
    <t>ONLINE-2024-12-23 11:06:36-(ACT VIRTUAL)CRC SALAH HARAP RESTART EDC</t>
  </si>
  <si>
    <t>F5BR</t>
  </si>
  <si>
    <t>RAYA DRAMAGA KM 8</t>
  </si>
  <si>
    <t>10.42.141.195</t>
  </si>
  <si>
    <t>TJGO</t>
  </si>
  <si>
    <t>SPBU PADJAJARAN</t>
  </si>
  <si>
    <t>10.42.10.163</t>
  </si>
  <si>
    <t>10.42.180.195</t>
  </si>
  <si>
    <t>21</t>
  </si>
  <si>
    <t>TR13</t>
  </si>
  <si>
    <t>RA.KOSASIH SUKABUMI</t>
  </si>
  <si>
    <t>10.42.84.229</t>
  </si>
  <si>
    <t>T5P3</t>
  </si>
  <si>
    <t>KENARI PELABUHAN RATU</t>
  </si>
  <si>
    <t>10.42.184.36</t>
  </si>
  <si>
    <t>PFJWV-6HN3W-MK32W-4H8J6-WXC2T</t>
  </si>
  <si>
    <t>OFFLINE-2024-12-19 08:29:46-THE PORT COM3 DOES NOT EXIST.</t>
  </si>
  <si>
    <t>ONLINE-2024-12-22 21:44:43-(ACT VIRTUAL)TIDAK TERIMA RESPONSE DARI HOST|50BANK BRI|72132185|000070410279113|BRI DEBIT|6013 01** **** 5624|DIP|SALE|000158|001714|22 DEC 24|21:44:27|222738760436||25000</t>
  </si>
  <si>
    <t>10.42.114.35</t>
  </si>
  <si>
    <t>10.42.141.194</t>
  </si>
  <si>
    <t>THHK</t>
  </si>
  <si>
    <t>SETU NO 55</t>
  </si>
  <si>
    <t>10.42.181.3</t>
  </si>
  <si>
    <t>T6J6</t>
  </si>
  <si>
    <t>MUTIARA INDAH RESIDENCE</t>
  </si>
  <si>
    <t>10.42.48.3</t>
  </si>
  <si>
    <t>TEFV</t>
  </si>
  <si>
    <t>CIKERETEG 2</t>
  </si>
  <si>
    <t>10.42.138.195</t>
  </si>
  <si>
    <t>10.42.23.2</t>
  </si>
  <si>
    <t>10.42.73.130</t>
  </si>
  <si>
    <t>TWKU</t>
  </si>
  <si>
    <t>BUMI TIRTA NIRWANA</t>
  </si>
  <si>
    <t>10.42.140.227</t>
  </si>
  <si>
    <t>TXMI</t>
  </si>
  <si>
    <t>CIBEBER 2</t>
  </si>
  <si>
    <t>10.42.108.98</t>
  </si>
  <si>
    <t>T88B</t>
  </si>
  <si>
    <t>DRAMAGA CENTER</t>
  </si>
  <si>
    <t>10.42.10.227</t>
  </si>
  <si>
    <t>F4XL</t>
  </si>
  <si>
    <t>PESONA CILEBUT 2</t>
  </si>
  <si>
    <t>10.42.95.130</t>
  </si>
  <si>
    <t>TZAT</t>
  </si>
  <si>
    <t>PADASUKA CIOMAS</t>
  </si>
  <si>
    <t>10.42.85.36</t>
  </si>
  <si>
    <t>TW6D</t>
  </si>
  <si>
    <t>PAKUAN REGENCY</t>
  </si>
  <si>
    <t>10.42.74.37</t>
  </si>
  <si>
    <t>10.42.73.226</t>
  </si>
  <si>
    <t>FAQ5</t>
  </si>
  <si>
    <t>BUKIT RANCAMAYA RESIDENCE</t>
  </si>
  <si>
    <t>10.42.138.226</t>
  </si>
  <si>
    <t>TFEK</t>
  </si>
  <si>
    <t>DRAMAGA IPB</t>
  </si>
  <si>
    <t>10.42.64.67</t>
  </si>
  <si>
    <t>10.42.41.195</t>
  </si>
  <si>
    <t>TGR9</t>
  </si>
  <si>
    <t>TAPOS CIAWI 2</t>
  </si>
  <si>
    <t>10.42.114.162</t>
  </si>
  <si>
    <t>W4B9F-NVQGC-96QCY-KK96J-Q69TP</t>
  </si>
  <si>
    <t>ONLINE-2024-12-23 12:12:41</t>
  </si>
  <si>
    <t>OFFLINE-2024-12-17 15:17:29-RESPONSE DARI EDC BLANK</t>
  </si>
  <si>
    <t>TL6T</t>
  </si>
  <si>
    <t>RE MARTADINATA NO.7</t>
  </si>
  <si>
    <t>10.42.147.194</t>
  </si>
  <si>
    <t>T2NY</t>
  </si>
  <si>
    <t>DIDI PRAWIRA 10</t>
  </si>
  <si>
    <t>10.42.13.35</t>
  </si>
  <si>
    <t>WNWBH-V6H3Y-FWW3X-J9QB4-HQWXC</t>
  </si>
  <si>
    <t>ONLINE-2024-12-23 09:45:14</t>
  </si>
  <si>
    <t>ONLINE-2024-12-22 10:16:29</t>
  </si>
  <si>
    <t>TSCZ</t>
  </si>
  <si>
    <t>PALASARI</t>
  </si>
  <si>
    <t>10.42.139.66</t>
  </si>
  <si>
    <t>TZKJ</t>
  </si>
  <si>
    <t>WARUNG KUPA CIJERUK</t>
  </si>
  <si>
    <t>10.42.104.227</t>
  </si>
  <si>
    <t>T704</t>
  </si>
  <si>
    <t>SURYA KENCANA</t>
  </si>
  <si>
    <t>10.42.12.226</t>
  </si>
  <si>
    <t>10.42.141.2</t>
  </si>
  <si>
    <t>TB91</t>
  </si>
  <si>
    <t>PERINTIS KEMERDEKAAN</t>
  </si>
  <si>
    <t>10.42.33.131</t>
  </si>
  <si>
    <t>CHN6J-V93RC-WXK4P-JG8R8-QDBP4</t>
  </si>
  <si>
    <t>ONLINE-2024-12-22 23:38:53</t>
  </si>
  <si>
    <t>OFFLINE-2024-12-21 13:52:14-RESPONSE DARI EDC BLANK</t>
  </si>
  <si>
    <t>10.42.23.130</t>
  </si>
  <si>
    <t>FDPM</t>
  </si>
  <si>
    <t>RAYA CIANJUR BANDUNG</t>
  </si>
  <si>
    <t>10.42.144.227</t>
  </si>
  <si>
    <t>KB6N9-GW8VD-RBJT6-FB9V7-B7WGG</t>
  </si>
  <si>
    <t>ONLINE-2024-12-23 07:44:12</t>
  </si>
  <si>
    <t>OFFLINE-2024-12-22 21:52:56-TIDAK TERIMA RESPONSE DARI EDC</t>
  </si>
  <si>
    <t>10.42.140.162</t>
  </si>
  <si>
    <t>10.42.180.196</t>
  </si>
  <si>
    <t>10.42.84.226</t>
  </si>
  <si>
    <t>T02W</t>
  </si>
  <si>
    <t>CIKEMBANG 2</t>
  </si>
  <si>
    <t>10.42.33.163</t>
  </si>
  <si>
    <t>10.42.53.34</t>
  </si>
  <si>
    <t>F2GZ</t>
  </si>
  <si>
    <t>SUKAHARJA WARUNG KIARA</t>
  </si>
  <si>
    <t>10.42.20.130</t>
  </si>
  <si>
    <t>FMTL</t>
  </si>
  <si>
    <t>SUKAMULYA CIANJUR</t>
  </si>
  <si>
    <t>10.42.31.194</t>
  </si>
  <si>
    <t>10.42.14.67</t>
  </si>
  <si>
    <t>BN7XP-RXRTY-96QHG-WQFTT-H8RTG</t>
  </si>
  <si>
    <t>ONLINE-2024-09-21 12:10:37</t>
  </si>
  <si>
    <t>F4PW</t>
  </si>
  <si>
    <t>CIWALEN</t>
  </si>
  <si>
    <t>10.42.14.226</t>
  </si>
  <si>
    <t>TQ6W</t>
  </si>
  <si>
    <t>CIAPUS 3</t>
  </si>
  <si>
    <t>10.42.10.3</t>
  </si>
  <si>
    <t>T2IC</t>
  </si>
  <si>
    <t>RAYA PARAKAN SALAK</t>
  </si>
  <si>
    <t>10.42.31.3</t>
  </si>
  <si>
    <t>H7P68-NJM6H-HPC8P-9YMF8-J8GPT</t>
  </si>
  <si>
    <t>ONLINE-2024-12-23 08:31:13</t>
  </si>
  <si>
    <t>OFFLINE-2024-12-23 11:58:39-TIDAK TERIMA RESPONSE DARI EDC</t>
  </si>
  <si>
    <t>10.42.114.245</t>
  </si>
  <si>
    <t>10.42.107.195</t>
  </si>
  <si>
    <t>PH2KY-N898B-PJ2HH-87RB2-3YH24</t>
  </si>
  <si>
    <t>ONLINE-2024-12-23 10:42:11</t>
  </si>
  <si>
    <t>OFFLINE-2024-11-13 18:28:57-TIDAK TERIMA RESPONSE DARI EDC</t>
  </si>
  <si>
    <t>FOVV</t>
  </si>
  <si>
    <t>RUKO THE PROMINENT</t>
  </si>
  <si>
    <t>10.42.143.67</t>
  </si>
  <si>
    <t>F894</t>
  </si>
  <si>
    <t>PADI CIHEULEUT</t>
  </si>
  <si>
    <t>10.42.35.98</t>
  </si>
  <si>
    <t>JF3BM-MNTG7-FC3HQ-FV49K-YDXCT</t>
  </si>
  <si>
    <t>OFFLINE-2024-11-20 19:33:03-THE PORT COM7 DOES NOT EXIST.</t>
  </si>
  <si>
    <t>ONLINE-2024-12-23 12:22:38</t>
  </si>
  <si>
    <t>10.42.107.226</t>
  </si>
  <si>
    <t>T33D</t>
  </si>
  <si>
    <t>SETU CIPAYUNG</t>
  </si>
  <si>
    <t>10.42.113.66</t>
  </si>
  <si>
    <t>10.42.139.227</t>
  </si>
  <si>
    <t>TQMC</t>
  </si>
  <si>
    <t>STASIUN BOGOR 2</t>
  </si>
  <si>
    <t>10.42.88.35</t>
  </si>
  <si>
    <t>FYES</t>
  </si>
  <si>
    <t>GRIYA SELARAS</t>
  </si>
  <si>
    <t>10.42.145.195</t>
  </si>
  <si>
    <t>TPYV</t>
  </si>
  <si>
    <t>RAWAHAUR SENTUL</t>
  </si>
  <si>
    <t>10.42.77.67</t>
  </si>
  <si>
    <t>FTWG</t>
  </si>
  <si>
    <t>TALAGASARI</t>
  </si>
  <si>
    <t>10.42.36.99</t>
  </si>
  <si>
    <t>10.42.73.99</t>
  </si>
  <si>
    <t>19</t>
  </si>
  <si>
    <t>N99YD-24CKM-R6FTP-GXG2T-MKM6G</t>
  </si>
  <si>
    <t>OFFLINE-2024-12-22 01:51:05-THE PORT COM7 DOES NOT EXIST.</t>
  </si>
  <si>
    <t>ONLINE-2024-12-23 03:57:15</t>
  </si>
  <si>
    <t>TXBB</t>
  </si>
  <si>
    <t>CINANGNENG</t>
  </si>
  <si>
    <t>10.42.42.66</t>
  </si>
  <si>
    <t>10.42.6.106</t>
  </si>
  <si>
    <t>F5NL</t>
  </si>
  <si>
    <t>BAMBU APUS 2</t>
  </si>
  <si>
    <t>10.42.52.66</t>
  </si>
  <si>
    <t>10.42.8.163</t>
  </si>
  <si>
    <t>FC8J</t>
  </si>
  <si>
    <t>CIKIDANG 2</t>
  </si>
  <si>
    <t>10.42.33.35</t>
  </si>
  <si>
    <t>T75O</t>
  </si>
  <si>
    <t>SIMPANG CIMAJA</t>
  </si>
  <si>
    <t>10.42.36.66</t>
  </si>
  <si>
    <t>T783</t>
  </si>
  <si>
    <t>VILLA BOUGENVILLE</t>
  </si>
  <si>
    <t>10.42.115.226</t>
  </si>
  <si>
    <t>10.42.186.4</t>
  </si>
  <si>
    <t>10.42.84.36</t>
  </si>
  <si>
    <t>TG91</t>
  </si>
  <si>
    <t>CIKAMPAK BOGOR</t>
  </si>
  <si>
    <t>10.42.24.67</t>
  </si>
  <si>
    <t>TNOW</t>
  </si>
  <si>
    <t>DC BOGOR 2</t>
  </si>
  <si>
    <t>10.42.78.98</t>
  </si>
  <si>
    <t>10.42.48.66</t>
  </si>
  <si>
    <t>TRDS</t>
  </si>
  <si>
    <t>RADEN SAMSUDIN SUKABUMI</t>
  </si>
  <si>
    <t>10.42.15.68</t>
  </si>
  <si>
    <t>10.42.138.194</t>
  </si>
  <si>
    <t>10.42.15.66</t>
  </si>
  <si>
    <t>10.42.114.34</t>
  </si>
  <si>
    <t>10.42.112.5</t>
  </si>
  <si>
    <t>TLS2</t>
  </si>
  <si>
    <t xml:space="preserve">SIMPANG WALURAN	</t>
  </si>
  <si>
    <t>10.42.139.163</t>
  </si>
  <si>
    <t>TJ7Q</t>
  </si>
  <si>
    <t>SAMOLO/</t>
  </si>
  <si>
    <t>10.42.31.227</t>
  </si>
  <si>
    <t>4N39T-6HY3R-39VTQ-7TXKY-XBVJ6:F7H3Q-4NFCW-6BMTY-B4D22-MP2KF</t>
  </si>
  <si>
    <t>ONLINE-2024-12-21 21:57:27</t>
  </si>
  <si>
    <t>OFFLINE-2024-12-23 08:55:59-RESPONSE DARI EDC BLANK</t>
  </si>
  <si>
    <t>TON7</t>
  </si>
  <si>
    <t>OTISTA SUKABUMI</t>
  </si>
  <si>
    <t>10.42.22.194</t>
  </si>
  <si>
    <t>T3JW</t>
  </si>
  <si>
    <t>PERMATA CILUAR</t>
  </si>
  <si>
    <t>10.42.47.194</t>
  </si>
  <si>
    <t>F3OF</t>
  </si>
  <si>
    <t>BENTENG</t>
  </si>
  <si>
    <t>10.42.50.195</t>
  </si>
  <si>
    <t>2WGJ3-9YHQT-QMH22-QYMMJ-7QKJF</t>
  </si>
  <si>
    <t>OFFLINE-2024-12-22 17:55:10-THE PORT COM7 DOES NOT EXIST.</t>
  </si>
  <si>
    <t>F1XZ</t>
  </si>
  <si>
    <t>SAGARANTEN 2</t>
  </si>
  <si>
    <t>10.42.95.66</t>
  </si>
  <si>
    <t>NOK Dll</t>
  </si>
  <si>
    <t>ONLINE-2024-12-23 11:54:22</t>
  </si>
  <si>
    <t>ONLINE-2024-12-23 08:42:23</t>
  </si>
  <si>
    <t>06</t>
  </si>
  <si>
    <t>10.42.99.39</t>
  </si>
  <si>
    <t>TSR9</t>
  </si>
  <si>
    <t>CIBEUREUM SUKABUMI</t>
  </si>
  <si>
    <t>10.42.181.227</t>
  </si>
  <si>
    <t>T5XJ</t>
  </si>
  <si>
    <t>RAYA BABAKAN MADANG</t>
  </si>
  <si>
    <t>10.42.47.35</t>
  </si>
  <si>
    <t>TI07</t>
  </si>
  <si>
    <t>TAIFUR YUSUF</t>
  </si>
  <si>
    <t>10.42.145.3</t>
  </si>
  <si>
    <t>TLKL</t>
  </si>
  <si>
    <t>KEBUN RAYA RESIDENCE</t>
  </si>
  <si>
    <t>10.42.84.4</t>
  </si>
  <si>
    <t>MYFNR-TQ9P2-CHRMQ-CD2JC-3YH24</t>
  </si>
  <si>
    <t>ONLINE-2024-12-22 19:59:39</t>
  </si>
  <si>
    <t>OFFLINE-2024-12-23 10:48:27-RESPONSE DARI EDC BLANK</t>
  </si>
  <si>
    <t>10.42.84.2</t>
  </si>
  <si>
    <t>TYOT</t>
  </si>
  <si>
    <t>RANCAMAYA</t>
  </si>
  <si>
    <t>10.42.113.130</t>
  </si>
  <si>
    <t>TV51</t>
  </si>
  <si>
    <t>PASAR BERSIH</t>
  </si>
  <si>
    <t>10.42.50.99</t>
  </si>
  <si>
    <t>TT78</t>
  </si>
  <si>
    <t>SILIWANGI NO. 52</t>
  </si>
  <si>
    <t>10.42.19.162</t>
  </si>
  <si>
    <t>TOVD</t>
  </si>
  <si>
    <t>CIBUNTU KAUM</t>
  </si>
  <si>
    <t>10.42.76.98</t>
  </si>
  <si>
    <t>TUMQ</t>
  </si>
  <si>
    <t>SUKAMAJU</t>
  </si>
  <si>
    <t>10.42.50.34</t>
  </si>
  <si>
    <t>FD27</t>
  </si>
  <si>
    <t>CURUG MEKAR</t>
  </si>
  <si>
    <t>10.42.42.130</t>
  </si>
  <si>
    <t>TNNZ</t>
  </si>
  <si>
    <t>JUNGLELAND</t>
  </si>
  <si>
    <t>10.42.140.131</t>
  </si>
  <si>
    <t>TZOQ</t>
  </si>
  <si>
    <t>KARANG HAWU</t>
  </si>
  <si>
    <t>10.42.64.227</t>
  </si>
  <si>
    <t>TKSJ</t>
  </si>
  <si>
    <t>CIHERANG KAUM</t>
  </si>
  <si>
    <t>10.42.24.194</t>
  </si>
  <si>
    <t>10.42.19.194</t>
  </si>
  <si>
    <t>10.42.145.2</t>
  </si>
  <si>
    <t>10.42.74.34</t>
  </si>
  <si>
    <t>F82Y</t>
  </si>
  <si>
    <t>REST AREA LINGKAR BOGOR</t>
  </si>
  <si>
    <t>10.42.145.67</t>
  </si>
  <si>
    <t>TODD</t>
  </si>
  <si>
    <t>RE MARTADINATA 2</t>
  </si>
  <si>
    <t>10.42.43.162</t>
  </si>
  <si>
    <t>10.42.113.85</t>
  </si>
  <si>
    <t>10.42.84.35</t>
  </si>
  <si>
    <t>TJ54</t>
  </si>
  <si>
    <t>WANGUN SINDANGSARI</t>
  </si>
  <si>
    <t>10.42.29.131</t>
  </si>
  <si>
    <t>10.42.85.37</t>
  </si>
  <si>
    <t>TJ73</t>
  </si>
  <si>
    <t>KENCANA PERMAI</t>
  </si>
  <si>
    <t>10.42.82.163</t>
  </si>
  <si>
    <t>10.42.14.69</t>
  </si>
  <si>
    <t>10.42.50.130</t>
  </si>
  <si>
    <t>10.42.33.34</t>
  </si>
  <si>
    <t>FTUN</t>
  </si>
  <si>
    <t>SIMPANG TILU</t>
  </si>
  <si>
    <t>10.42.144.195</t>
  </si>
  <si>
    <t>10.42.14.85</t>
  </si>
  <si>
    <t>TMGR</t>
  </si>
  <si>
    <t>LINGKAR BOGOR UTARA</t>
  </si>
  <si>
    <t>10.42.52.98</t>
  </si>
  <si>
    <t>FRJNW-M396J-THYYK-DY73C-PGYP4</t>
  </si>
  <si>
    <t>OFFLINE-2024-10-15 10:53:34-[ERROR] TIDAK DAPAT RESPONSE DARI EDC</t>
  </si>
  <si>
    <t>ONLINE-2024-12-04 12:07:40</t>
  </si>
  <si>
    <t>FAT3</t>
  </si>
  <si>
    <t>ARIA CIKONDANG</t>
  </si>
  <si>
    <t>10.42.13.195</t>
  </si>
  <si>
    <t>TO2H</t>
  </si>
  <si>
    <t>PAHLAWAN 10</t>
  </si>
  <si>
    <t>10.42.137.227</t>
  </si>
  <si>
    <t>TS70</t>
  </si>
  <si>
    <t>LETNAN SUKARNA CIAMPEA</t>
  </si>
  <si>
    <t>10.42.82.98</t>
  </si>
  <si>
    <t>TWNN</t>
  </si>
  <si>
    <t>PARAKAN MULYA</t>
  </si>
  <si>
    <t>10.42.44.130</t>
  </si>
  <si>
    <t>10.42.112.2</t>
  </si>
  <si>
    <t>F5NU</t>
  </si>
  <si>
    <t>PONDOK RANGON NO 6</t>
  </si>
  <si>
    <t>10.42.146.131</t>
  </si>
  <si>
    <t>TV48T-N7Y72-7RXT4-2Y8YT-XQB6G</t>
  </si>
  <si>
    <t>ONLINE-2024-12-23 10:55:59</t>
  </si>
  <si>
    <t>OFFLINE-2024-12-23 08:13:14-TIDAK TERIMA RESPONSE DARI EDC</t>
  </si>
  <si>
    <t>TU4J</t>
  </si>
  <si>
    <t>MUTIARA LIDO</t>
  </si>
  <si>
    <t>10.42.74.2</t>
  </si>
  <si>
    <t>TN3MV-QRJVF-DMFK8-6PCHB-MY6PT</t>
  </si>
  <si>
    <t>ONLINE-2024-11-30 09:26:45</t>
  </si>
  <si>
    <t>ONLINE-2024-11-08 22:40:38-(ACT VIRTUAL)CRC SALAH HARAP RESTART EDC</t>
  </si>
  <si>
    <t>10.42.24.66</t>
  </si>
  <si>
    <t>TAXX</t>
  </si>
  <si>
    <t>NYALINDUNG</t>
  </si>
  <si>
    <t>10.42.108.34</t>
  </si>
  <si>
    <t>10.42.142.98</t>
  </si>
  <si>
    <t>F0BV</t>
  </si>
  <si>
    <t>CIMACAN DSE</t>
  </si>
  <si>
    <t>10.42.143.35</t>
  </si>
  <si>
    <t>10.42.48.2</t>
  </si>
  <si>
    <t>10.42.112.3</t>
  </si>
  <si>
    <t>TDY0</t>
  </si>
  <si>
    <t>SINDANG BARANG RAYA</t>
  </si>
  <si>
    <t>10.42.181.163</t>
  </si>
  <si>
    <t>Intel(R) Pentium(R) CPU G4500 @ 3.50GHz</t>
  </si>
  <si>
    <t>ONLINE-2024-12-23 12:07:04</t>
  </si>
  <si>
    <t>TU5X</t>
  </si>
  <si>
    <t>MAWAR</t>
  </si>
  <si>
    <t>10.42.50.3</t>
  </si>
  <si>
    <t>10.42.73.132</t>
  </si>
  <si>
    <t>FNV8</t>
  </si>
  <si>
    <t>RAYA PUNCAK KM 80</t>
  </si>
  <si>
    <t>10.42.144.98</t>
  </si>
  <si>
    <t>FUIL</t>
  </si>
  <si>
    <t>KABANDUNGAN 3</t>
  </si>
  <si>
    <t>10.42.142.131</t>
  </si>
  <si>
    <t>TZ2R</t>
  </si>
  <si>
    <t>AMBAR BOGOR REGENCY</t>
  </si>
  <si>
    <t>10.42.85.162</t>
  </si>
  <si>
    <t>F01F</t>
  </si>
  <si>
    <t>KARAMAT</t>
  </si>
  <si>
    <t>10.42.17.163</t>
  </si>
  <si>
    <t>10.42.84.21</t>
  </si>
  <si>
    <t>T9PI</t>
  </si>
  <si>
    <t>WATERPARK CITEPUS</t>
  </si>
  <si>
    <t>10.42.65.194</t>
  </si>
  <si>
    <t>TGYT</t>
  </si>
  <si>
    <t>REST AREA KM 38 B</t>
  </si>
  <si>
    <t>10.42.36.5</t>
  </si>
  <si>
    <t>10.42.180.213</t>
  </si>
  <si>
    <t>10.42.115.130</t>
  </si>
  <si>
    <t>10.42.18.2</t>
  </si>
  <si>
    <t>TNL3</t>
  </si>
  <si>
    <t>Sentul Nirwana 2</t>
  </si>
  <si>
    <t>10.42.141.35</t>
  </si>
  <si>
    <t>10.42.138.162</t>
  </si>
  <si>
    <t>23WNX-VM8KP-R69BM-27J9W-PKCKF</t>
  </si>
  <si>
    <t>ONLINE-2024-12-22 21:39:21</t>
  </si>
  <si>
    <t>OFFLINE-2024-12-23 08:11:54-TIDAK TERIMA RESPONSE DARI EDC</t>
  </si>
  <si>
    <t>FSOQ</t>
  </si>
  <si>
    <t>SURYA KENCANA CIKOLE</t>
  </si>
  <si>
    <t>10.42.145.227</t>
  </si>
  <si>
    <t>F31J</t>
  </si>
  <si>
    <t>BANTAR MUNCANG CIBADAK</t>
  </si>
  <si>
    <t>10.42.146.34</t>
  </si>
  <si>
    <t>TONL</t>
  </si>
  <si>
    <t>SIMPANG CIBEREUM</t>
  </si>
  <si>
    <t>10.42.99.3</t>
  </si>
  <si>
    <t>TGOR</t>
  </si>
  <si>
    <t>CIBATU SUKABUMI</t>
  </si>
  <si>
    <t>10.42.22.67</t>
  </si>
  <si>
    <t>T9MN</t>
  </si>
  <si>
    <t>PASIR HALANG</t>
  </si>
  <si>
    <t>10.42.41.227</t>
  </si>
  <si>
    <t>PVTKG-KVQCB-JP3VK-722F4-DKB7B</t>
  </si>
  <si>
    <t xml:space="preserve">OFFLINE-2024-12-23 09:45:15-THE DEVICE IS NOT CONNECTED._x000D_
</t>
  </si>
  <si>
    <t>ONLINE-2024-12-23 11:32:19</t>
  </si>
  <si>
    <t>10.42.99.36</t>
  </si>
  <si>
    <t>TJ09</t>
  </si>
  <si>
    <t>PELDA RE SURYANTA</t>
  </si>
  <si>
    <t>10.42.15.99</t>
  </si>
  <si>
    <t>FGRM</t>
  </si>
  <si>
    <t>BOJONG LOPANG</t>
  </si>
  <si>
    <t>10.42.24.98</t>
  </si>
  <si>
    <t>TPP9</t>
  </si>
  <si>
    <t>SINARSARI DRAMAGA</t>
  </si>
  <si>
    <t>10.42.137.194</t>
  </si>
  <si>
    <t>Intel(R) Core(TM) i3-7100 CPU @ 3.90GHz</t>
  </si>
  <si>
    <t>2YK7B-RNK2M-6TMMR-KP66W-DGPKF</t>
  </si>
  <si>
    <t>OFFLINE-2024-12-23 12:17:35-[ERROR] TIDAK DAPAT RESPONSE DARI EDC</t>
  </si>
  <si>
    <t>ONLINE-2024-12-23 11:58:00</t>
  </si>
  <si>
    <t>TNXD</t>
  </si>
  <si>
    <t>CIPANAS 3</t>
  </si>
  <si>
    <t>10.42.36.35</t>
  </si>
  <si>
    <t>TGZ7</t>
  </si>
  <si>
    <t>CIBURIAL GUNUNG GURUH</t>
  </si>
  <si>
    <t>10.42.39.67</t>
  </si>
  <si>
    <t>10.42.84.34</t>
  </si>
  <si>
    <t>T1DJ</t>
  </si>
  <si>
    <t>CIBANTENG 2</t>
  </si>
  <si>
    <t>10.42.36.195</t>
  </si>
  <si>
    <t>T81T</t>
  </si>
  <si>
    <t>CIBEDUG</t>
  </si>
  <si>
    <t>10.42.114.196</t>
  </si>
  <si>
    <t>T9UT</t>
  </si>
  <si>
    <t>PONDOK GEDE RAYA</t>
  </si>
  <si>
    <t>10.42.84.163</t>
  </si>
  <si>
    <t>TWXV</t>
  </si>
  <si>
    <t>PARAKAN SALAK 3</t>
  </si>
  <si>
    <t>10.42.116.35</t>
  </si>
  <si>
    <t>TXCJ</t>
  </si>
  <si>
    <t>RAYA CIPANAS 25</t>
  </si>
  <si>
    <t>10.42.139.196</t>
  </si>
  <si>
    <t>NVQP8-F3K4W-7KRKB-X3K68-TQ724</t>
  </si>
  <si>
    <t>2024-12-23 12:41:27</t>
  </si>
  <si>
    <t>10.42.84.3</t>
  </si>
  <si>
    <t>T790</t>
  </si>
  <si>
    <t>CIPANAS 2</t>
  </si>
  <si>
    <t>10.42.115.68</t>
  </si>
  <si>
    <t>F1VK</t>
  </si>
  <si>
    <t>IR H JUANDA</t>
  </si>
  <si>
    <t>10.42.34.131</t>
  </si>
  <si>
    <t>10.42.114.229</t>
  </si>
  <si>
    <t>TJXKN-TF2RX-BV6TF-9FDGJ-CPQW6</t>
  </si>
  <si>
    <t>ONLINE-2024-12-23 08:31:01</t>
  </si>
  <si>
    <t>10.42.81.101</t>
  </si>
  <si>
    <t>FL46</t>
  </si>
  <si>
    <t>CIBANTENG</t>
  </si>
  <si>
    <t>10.42.44.227</t>
  </si>
  <si>
    <t>TYXY</t>
  </si>
  <si>
    <t>SUKAMANAH CIANJUR</t>
  </si>
  <si>
    <t>10.42.49.99</t>
  </si>
  <si>
    <t>10.42.144.99</t>
  </si>
  <si>
    <t>F66N</t>
  </si>
  <si>
    <t>NAGRAK CIANJUR</t>
  </si>
  <si>
    <t>10.42.134.3</t>
  </si>
  <si>
    <t>10.42.17.3</t>
  </si>
  <si>
    <t>FOVQ</t>
  </si>
  <si>
    <t>KADUMANGGU SENTUL</t>
  </si>
  <si>
    <t>10.42.47.2</t>
  </si>
  <si>
    <t>TQMZ</t>
  </si>
  <si>
    <t>SPBU CIHIDEUNG</t>
  </si>
  <si>
    <t>10.42.134.98</t>
  </si>
  <si>
    <t>FJGI</t>
  </si>
  <si>
    <t>H KARIM NO 80</t>
  </si>
  <si>
    <t>10.42.145.163</t>
  </si>
  <si>
    <t>10.42.99.37</t>
  </si>
  <si>
    <t>FTEO</t>
  </si>
  <si>
    <t>GIRLI</t>
  </si>
  <si>
    <t>10.42.145.99</t>
  </si>
  <si>
    <t>FVH8</t>
  </si>
  <si>
    <t>ARIAWIRATANUDATAR</t>
  </si>
  <si>
    <t>10.42.33.99</t>
  </si>
  <si>
    <t>10.42.138.227</t>
  </si>
  <si>
    <t>F99C</t>
  </si>
  <si>
    <t>WARUNG KIARA</t>
  </si>
  <si>
    <t>10.42.135.163</t>
  </si>
  <si>
    <t>TVDM</t>
  </si>
  <si>
    <t>DRIVE THRU PAJAJARAN NO. 5</t>
  </si>
  <si>
    <t>10.42.108.194</t>
  </si>
  <si>
    <t>F3IN</t>
  </si>
  <si>
    <t>ALAYA BOULEVARD SENTUL</t>
  </si>
  <si>
    <t>10.42.143.162</t>
  </si>
  <si>
    <t>T48K</t>
  </si>
  <si>
    <t>MANUNGGAL TMII</t>
  </si>
  <si>
    <t>10.42.74.99</t>
  </si>
  <si>
    <t>F1VU</t>
  </si>
  <si>
    <t>PALEDANG NO 36</t>
  </si>
  <si>
    <t>10.42.143.195</t>
  </si>
  <si>
    <t>GYPJP-NRYTG-XCBTD-2HQW2-9QB6G</t>
  </si>
  <si>
    <t>ONLINE-2024-12-23 10:46:34</t>
  </si>
  <si>
    <t>OFFLINE-2024-12-17 16:59:09-TIDAK TERIMA RESPONSE DARI EDC</t>
  </si>
  <si>
    <t>10.42.144.106</t>
  </si>
  <si>
    <t>10.42.88.34</t>
  </si>
  <si>
    <t>TVVN</t>
  </si>
  <si>
    <t>POINT STASIUN BOGOR</t>
  </si>
  <si>
    <t>10.42.142.4</t>
  </si>
  <si>
    <t>10.42.181.226</t>
  </si>
  <si>
    <t>TFSI</t>
  </si>
  <si>
    <t>VILLA BOGOR INDAH BLOK AB</t>
  </si>
  <si>
    <t>10.42.191.181</t>
  </si>
  <si>
    <t>09</t>
  </si>
  <si>
    <t>10.42.99.42</t>
  </si>
  <si>
    <t>TB6O</t>
  </si>
  <si>
    <t>RANGGA MEKAR</t>
  </si>
  <si>
    <t>10.42.134.67</t>
  </si>
  <si>
    <t>TUGQ</t>
  </si>
  <si>
    <t>RAYA SUKABUMI KM 22</t>
  </si>
  <si>
    <t>10.42.84.130</t>
  </si>
  <si>
    <t>10.42.142.130</t>
  </si>
  <si>
    <t>TQRGG-GN8HH-7HDHJ-7XF47-DRTPT</t>
  </si>
  <si>
    <t>OFFLINE-2024-12-23 12:05:09-THE PORT COM4 DOES NOT EXIST.</t>
  </si>
  <si>
    <t>ONLINE-2024-12-23 09:27:06</t>
  </si>
  <si>
    <t>10.42.15.69</t>
  </si>
  <si>
    <t>10.42.113.53</t>
  </si>
  <si>
    <t>10.42.88.53</t>
  </si>
  <si>
    <t>FPZD</t>
  </si>
  <si>
    <t>PASAR PAGELARAN</t>
  </si>
  <si>
    <t>10.42.138.99</t>
  </si>
  <si>
    <t>8G8D7-2NC82-Y8DWY-K73K4-PPQGR</t>
  </si>
  <si>
    <t>OFFLINE-2024-12-18 14:39:43-THE PORT COM7 DOES NOT EXIST.</t>
  </si>
  <si>
    <t>OFFLINE-2024-12-21 07:04:00-RESPONSE DARI EDC BLANK</t>
  </si>
  <si>
    <t>TXXJ</t>
  </si>
  <si>
    <t>NAGRAK</t>
  </si>
  <si>
    <t>10.42.21.99</t>
  </si>
  <si>
    <t>F6MO</t>
  </si>
  <si>
    <t>CILAKU CIUNDER</t>
  </si>
  <si>
    <t>10.42.34.99</t>
  </si>
  <si>
    <t>2NBTW-FG4P3-9QPJB-B8VDH-CYT6R</t>
  </si>
  <si>
    <t>OFFLINE-2024-12-19 07:28:57-THE PORT COM3 DOES NOT EXIST.</t>
  </si>
  <si>
    <t>ONLINE-2024-12-21 11:48:15</t>
  </si>
  <si>
    <t>10.42.48.67</t>
  </si>
  <si>
    <t>TQIG</t>
  </si>
  <si>
    <t>GURU MUCHTAR</t>
  </si>
  <si>
    <t>10.42.146.98</t>
  </si>
  <si>
    <t>FOWZ</t>
  </si>
  <si>
    <t>BOJONG MALEBER</t>
  </si>
  <si>
    <t>10.42.35.195</t>
  </si>
  <si>
    <t>F7C3</t>
  </si>
  <si>
    <t>CIKIDANG 1</t>
  </si>
  <si>
    <t>10.42.19.227</t>
  </si>
  <si>
    <t xml:space="preserve">STASIUN BOGOR 3	</t>
  </si>
  <si>
    <t>10.42.48.68</t>
  </si>
  <si>
    <t>FWAM</t>
  </si>
  <si>
    <t>BOJONG HERANG</t>
  </si>
  <si>
    <t>10.42.45.227</t>
  </si>
  <si>
    <t>F585</t>
  </si>
  <si>
    <t>BUKIT CIMANGGU VILLA</t>
  </si>
  <si>
    <t>10.42.42.4</t>
  </si>
  <si>
    <t>10.42.88.37</t>
  </si>
  <si>
    <t>T68N</t>
  </si>
  <si>
    <t>SKY WORLD</t>
  </si>
  <si>
    <t>10.42.96.163</t>
  </si>
  <si>
    <t>R0K1</t>
  </si>
  <si>
    <t>VENESIA SENTUL CITY</t>
  </si>
  <si>
    <t>10.42.113.194</t>
  </si>
  <si>
    <t>T39B</t>
  </si>
  <si>
    <t>BOJONG SAMPORA</t>
  </si>
  <si>
    <t>10.42.19.67</t>
  </si>
  <si>
    <t>ONLINE-2024-12-23 11:59:53</t>
  </si>
  <si>
    <t>T7IR</t>
  </si>
  <si>
    <t>FRESH BOGOR NIRWANA 2</t>
  </si>
  <si>
    <t>10.42.97.229</t>
  </si>
  <si>
    <t>TCRV</t>
  </si>
  <si>
    <t>CIKUJANG</t>
  </si>
  <si>
    <t>10.42.51.98</t>
  </si>
  <si>
    <t>TTKN</t>
  </si>
  <si>
    <t>TAMAN JAYA CIEMAS</t>
  </si>
  <si>
    <t>10.42.108.66</t>
  </si>
  <si>
    <t>F8H2</t>
  </si>
  <si>
    <t>SUDIRMAN</t>
  </si>
  <si>
    <t>10.42.72.34</t>
  </si>
  <si>
    <t>2XF77-J32KG-Q88MX-RY6CY-K849Y</t>
  </si>
  <si>
    <t>ONLINE-2024-12-23 07:49:54</t>
  </si>
  <si>
    <t>OFFLINE-2024-12-11 17:55:59-TIDAK TERIMA RESPONSE DARI EDC</t>
  </si>
  <si>
    <t>10.42.20.227</t>
  </si>
  <si>
    <t>TVJG</t>
  </si>
  <si>
    <t>TAKOKAK</t>
  </si>
  <si>
    <t>10.42.17.35</t>
  </si>
  <si>
    <t>TOC5</t>
  </si>
  <si>
    <t>KOLONEL BUSTOMI</t>
  </si>
  <si>
    <t>10.42.30.2</t>
  </si>
  <si>
    <t>FD80</t>
  </si>
  <si>
    <t>UBRUG</t>
  </si>
  <si>
    <t>10.42.96.3</t>
  </si>
  <si>
    <t>FEIR</t>
  </si>
  <si>
    <t>TERMINAL SUKARAJA</t>
  </si>
  <si>
    <t>10.42.21.130</t>
  </si>
  <si>
    <t>Intel(R) Core(TM) i5-4460  CPU @ 3.20GHz</t>
  </si>
  <si>
    <t>TR2Q</t>
  </si>
  <si>
    <t>PRIMER BOGOR</t>
  </si>
  <si>
    <t>10.42.45.2</t>
  </si>
  <si>
    <t>T7VK</t>
  </si>
  <si>
    <t>RAYA CISOLOK</t>
  </si>
  <si>
    <t>10.42.17.98</t>
  </si>
  <si>
    <t>10.42.19.226</t>
  </si>
  <si>
    <t>10.42.96.162</t>
  </si>
  <si>
    <t>T1FM</t>
  </si>
  <si>
    <t>Johar Baru No.2</t>
  </si>
  <si>
    <t>10.42.20.34</t>
  </si>
  <si>
    <t>T95K</t>
  </si>
  <si>
    <t>PASAR CIKRETEG</t>
  </si>
  <si>
    <t>10.42.39.194</t>
  </si>
  <si>
    <t>10.42.36.4</t>
  </si>
  <si>
    <t>F4YF</t>
  </si>
  <si>
    <t>F4YF - SWADAYA PAGELARANG</t>
  </si>
  <si>
    <t>10.42.138.131</t>
  </si>
  <si>
    <t>TPPW</t>
  </si>
  <si>
    <t>RAYA BAROS KM 7</t>
  </si>
  <si>
    <t>10.42.8.3</t>
  </si>
  <si>
    <t>FWMS</t>
  </si>
  <si>
    <t>GUNUNG BATU CIRACAP</t>
  </si>
  <si>
    <t>10.42.40.131</t>
  </si>
  <si>
    <t>TTT9</t>
  </si>
  <si>
    <t>SILIWANGI CICURUG 3</t>
  </si>
  <si>
    <t>10.42.31.35</t>
  </si>
  <si>
    <t>TJ79</t>
  </si>
  <si>
    <t>SEGOG</t>
  </si>
  <si>
    <t>10.42.113.3</t>
  </si>
  <si>
    <t>TNWG</t>
  </si>
  <si>
    <t>SUKAMANAH</t>
  </si>
  <si>
    <t>10.42.35.163</t>
  </si>
  <si>
    <t>THBK</t>
  </si>
  <si>
    <t>ARYA SURYALAGA</t>
  </si>
  <si>
    <t>10.42.98.132</t>
  </si>
  <si>
    <t>TAPY</t>
  </si>
  <si>
    <t>CIMANGGU</t>
  </si>
  <si>
    <t>10.42.107.35</t>
  </si>
  <si>
    <t>TH9T</t>
  </si>
  <si>
    <t>SPBU CISARUA</t>
  </si>
  <si>
    <t>10.42.38.227</t>
  </si>
  <si>
    <t>10.42.97.245</t>
  </si>
  <si>
    <t>TL2J</t>
  </si>
  <si>
    <t>FRESH AIR MANCUR NO 3C</t>
  </si>
  <si>
    <t>10.42.112.68</t>
  </si>
  <si>
    <t>RGNVW-376HK-D4W29-H3Y7T-HFTPT</t>
  </si>
  <si>
    <t>ONLINE-2024-12-22 17:28:38</t>
  </si>
  <si>
    <t>ONLINE-2024-12-19 20:56:57</t>
  </si>
  <si>
    <t>10.42.20.35</t>
  </si>
  <si>
    <t>FPQU</t>
  </si>
  <si>
    <t>MEKARSARI NYALINDUNG</t>
  </si>
  <si>
    <t>10.42.16.35</t>
  </si>
  <si>
    <t>10.42.97.228</t>
  </si>
  <si>
    <t>FEE8</t>
  </si>
  <si>
    <t>MALEBER</t>
  </si>
  <si>
    <t>10.42.16.163</t>
  </si>
  <si>
    <t>10.42.17.99</t>
  </si>
  <si>
    <t>T9LT</t>
  </si>
  <si>
    <t>RAYA SIRKUIT SENTUL</t>
  </si>
  <si>
    <t>10.42.46.194</t>
  </si>
  <si>
    <t>T2SY</t>
  </si>
  <si>
    <t>PAMOYANAN 3</t>
  </si>
  <si>
    <t>10.42.53.194</t>
  </si>
  <si>
    <t>10.42.36.3</t>
  </si>
  <si>
    <t>TYMK</t>
  </si>
  <si>
    <t>SPBU CIKRETEG</t>
  </si>
  <si>
    <t>10.42.61.36</t>
  </si>
  <si>
    <t>T5SX</t>
  </si>
  <si>
    <t>PASIR KUDA</t>
  </si>
  <si>
    <t>10.42.28.162</t>
  </si>
  <si>
    <t>10.42.108.2</t>
  </si>
  <si>
    <t>10.42.99.44</t>
  </si>
  <si>
    <t>10.42.139.226</t>
  </si>
  <si>
    <t xml:space="preserve">PAMOYANAN 3	</t>
  </si>
  <si>
    <t>10.42.53.195</t>
  </si>
  <si>
    <t>T53M</t>
  </si>
  <si>
    <t>SIMLIO</t>
  </si>
  <si>
    <t>10.42.18.34</t>
  </si>
  <si>
    <t>DRIVE THRU PAJAJARAN NO 5</t>
  </si>
  <si>
    <t>10.42.108.196</t>
  </si>
  <si>
    <t>TSJT</t>
  </si>
  <si>
    <t>ABDULLAH BIN NUH NAGRAK</t>
  </si>
  <si>
    <t>10.42.26.194</t>
  </si>
  <si>
    <t>27KYT-N292X-CP9PB-QT8RV-RGDGP</t>
  </si>
  <si>
    <t>OFFLINE-2024-12-23 08:02:21-[ERROR] TIDAK DAPAT RESPONSE DARI EDC</t>
  </si>
  <si>
    <t>ONLINE-2024-12-22 22:35:43</t>
  </si>
  <si>
    <t>THXR</t>
  </si>
  <si>
    <t>CIBEREUM SUKARAJA</t>
  </si>
  <si>
    <t>10.42.6.194</t>
  </si>
  <si>
    <t>10.42.97.226</t>
  </si>
  <si>
    <t>10.42.76.99</t>
  </si>
  <si>
    <t>10.42.6.195</t>
  </si>
  <si>
    <t>FT12</t>
  </si>
  <si>
    <t>CINAGEN 2</t>
  </si>
  <si>
    <t>10.42.21.195</t>
  </si>
  <si>
    <t>F34A</t>
  </si>
  <si>
    <t>TEGAL LEGA</t>
  </si>
  <si>
    <t>10.42.37.3</t>
  </si>
  <si>
    <t>F6MN</t>
  </si>
  <si>
    <t>CIJUJUNG SUGIH/005</t>
  </si>
  <si>
    <t>10.42.139.34</t>
  </si>
  <si>
    <t>T2IY</t>
  </si>
  <si>
    <t>SETU PAGELARANG</t>
  </si>
  <si>
    <t>10.42.46.3</t>
  </si>
  <si>
    <t>TEZN</t>
  </si>
  <si>
    <t>CIREUNGHAS</t>
  </si>
  <si>
    <t>10.42.39.226</t>
  </si>
  <si>
    <t>10.42.108.198</t>
  </si>
  <si>
    <t>10.42.22.195</t>
  </si>
  <si>
    <t>N9WK8-QDXTQ-FQPX9-B2T8C-76DGR</t>
  </si>
  <si>
    <t>OFFLINE-2024-12-22 19:12:12-THE PORT COM7 DOES NOT EXIST.</t>
  </si>
  <si>
    <t>ONLINE-2024-12-23 12:36:57</t>
  </si>
  <si>
    <t>FD17</t>
  </si>
  <si>
    <t>PANCASAN</t>
  </si>
  <si>
    <t>10.42.13.226</t>
  </si>
  <si>
    <t>10.42.139.162</t>
  </si>
  <si>
    <t>TC1F</t>
  </si>
  <si>
    <t>WATES JAYA</t>
  </si>
  <si>
    <t>10.42.113.98</t>
  </si>
  <si>
    <t>10.42.14.68</t>
  </si>
  <si>
    <t>10.42.74.98</t>
  </si>
  <si>
    <t>TWUZ</t>
  </si>
  <si>
    <t>CIAPUS 2</t>
  </si>
  <si>
    <t>10.42.26.35</t>
  </si>
  <si>
    <t>FJL2</t>
  </si>
  <si>
    <t>IDF BENTENG WARUDOYONG</t>
  </si>
  <si>
    <t>10.42.148.35</t>
  </si>
  <si>
    <t>KY423-BNJ4Q-TM4JC-JTFJQ-WQK86</t>
  </si>
  <si>
    <t>ONLINE-2024-12-23 09:50:14</t>
  </si>
  <si>
    <t>OFFLINE-2024-12-23 12:10:47-TIDAK TERIMA RESPONSE DARI EDC</t>
  </si>
  <si>
    <t>FICQ</t>
  </si>
  <si>
    <t>BATU GEDE</t>
  </si>
  <si>
    <t>10.42.96.35</t>
  </si>
  <si>
    <t>10.42.28.163</t>
  </si>
  <si>
    <t>T3V2</t>
  </si>
  <si>
    <t>LIMBANGAN SARI 136</t>
  </si>
  <si>
    <t>10.42.14.34</t>
  </si>
  <si>
    <t>TDZR</t>
  </si>
  <si>
    <t>GOR PELABUHAN RATU</t>
  </si>
  <si>
    <t>10.42.16.227</t>
  </si>
  <si>
    <t>10.42.97.227</t>
  </si>
  <si>
    <t>T997</t>
  </si>
  <si>
    <t>KEBON PEDES</t>
  </si>
  <si>
    <t>10.42.62.99</t>
  </si>
  <si>
    <t>T09K</t>
  </si>
  <si>
    <t>CIPANENGAH</t>
  </si>
  <si>
    <t>10.42.15.194</t>
  </si>
  <si>
    <t>DNFM6-K6XKC-V6TD8-2P44C-27J6C</t>
  </si>
  <si>
    <t>OFFLINE-2024-12-23 09:28:43-THE PORT COM7 DOES NOT EXIST.</t>
  </si>
  <si>
    <t>ONLINE-2024-12-21 18:14:44</t>
  </si>
  <si>
    <t>FGHE</t>
  </si>
  <si>
    <t>GOALPARA SUKARAJA</t>
  </si>
  <si>
    <t>10.42.135.195</t>
  </si>
  <si>
    <t>FIV2</t>
  </si>
  <si>
    <t>SIMPANG CIRACAP</t>
  </si>
  <si>
    <t>10.42.138.35</t>
  </si>
  <si>
    <t>JNHRP-WTKX2-V69RY-QB684-VMH24</t>
  </si>
  <si>
    <t>ONLINE-2024-12-17 19:01:07-(ACT VIRTUAL)CRC SALAH HARAP RESTART EDC</t>
  </si>
  <si>
    <t>OFFLINE-2024-11-30 20:52:21-TIDAK TERIMA RESPONSE DARI EDC</t>
  </si>
  <si>
    <t>TKD5</t>
  </si>
  <si>
    <t>MAYJEN ISHAK DJUARSA NO 9</t>
  </si>
  <si>
    <t>10.42.28.3</t>
  </si>
  <si>
    <t>FSCP</t>
  </si>
  <si>
    <t>RAYA BANDUNG 111</t>
  </si>
  <si>
    <t>10.42.137.67</t>
  </si>
  <si>
    <t>TBL7</t>
  </si>
  <si>
    <t>GUNUNG MULYA</t>
  </si>
  <si>
    <t>10.42.6.35</t>
  </si>
  <si>
    <t>TZ7W</t>
  </si>
  <si>
    <t>MARIWATI</t>
  </si>
  <si>
    <t>10.42.11.163</t>
  </si>
  <si>
    <t>NW2DD-TT3XP-2VVGY-8PY3X-WTYP4</t>
  </si>
  <si>
    <t>OFFLINE-2024-12-22 18:34:37-THE PORT COM8 DOES NOT EXIST.</t>
  </si>
  <si>
    <t>ONLINE-2024-12-23 12:28:06</t>
  </si>
  <si>
    <t>TKTA</t>
  </si>
  <si>
    <t>SUKANAGARA</t>
  </si>
  <si>
    <t>10.42.183.195</t>
  </si>
  <si>
    <t>TQYPN-Y74M7-JC9RR-6JKFQ-KKX86</t>
  </si>
  <si>
    <t>ONLINE-2024-12-23 08:44:30</t>
  </si>
  <si>
    <t>ONLINE-2024-12-15 09:28:03-(ACT VIRTUAL)TIDAK TERIMA RESPONSE DARI HOST|ERBANK MANDIRI|72100741|000070407357122||||000043|000000|15 DEC 24|09:27:59|||0000000000000000000000||0|0|0|0|0</t>
  </si>
  <si>
    <t>TLLZ</t>
  </si>
  <si>
    <t>CIBEBER</t>
  </si>
  <si>
    <t>10.42.25.163</t>
  </si>
  <si>
    <t>TMB7</t>
  </si>
  <si>
    <t>TERMINAL NAGRAK</t>
  </si>
  <si>
    <t>10.42.16.67</t>
  </si>
  <si>
    <t>HDGM6-N6DCR-4CQBK-Q82B8-TQ722</t>
  </si>
  <si>
    <t>ONLINE-2024-12-22 18:14:43</t>
  </si>
  <si>
    <t>ONLINE-2024-12-23 10:51:09</t>
  </si>
  <si>
    <t>FWI5</t>
  </si>
  <si>
    <t>MARIWATI KM 05</t>
  </si>
  <si>
    <t>10.42.39.99</t>
  </si>
  <si>
    <t>TCVQ</t>
  </si>
  <si>
    <t>BUNIWANGI</t>
  </si>
  <si>
    <t>10.42.65.164</t>
  </si>
  <si>
    <t>10.42.39.196</t>
  </si>
  <si>
    <t>10.42.108.99</t>
  </si>
  <si>
    <t>10.42.82.99</t>
  </si>
  <si>
    <t>TZDU</t>
  </si>
  <si>
    <t>AHMAD YANI SUKABUMI</t>
  </si>
  <si>
    <t>10.42.34.226</t>
  </si>
  <si>
    <t>TWUG</t>
  </si>
  <si>
    <t>CIPENDAWA VILLA ESTATE</t>
  </si>
  <si>
    <t>10.42.38.194</t>
  </si>
  <si>
    <t>10.42.108.67</t>
  </si>
  <si>
    <t>10.42.108.195</t>
  </si>
  <si>
    <t>TSW4</t>
  </si>
  <si>
    <t>CIOMAS PERMAI</t>
  </si>
  <si>
    <t>10.42.106.163</t>
  </si>
  <si>
    <t>FNX8</t>
  </si>
  <si>
    <t>CIAPUS BUNIAGA</t>
  </si>
  <si>
    <t>10.42.34.163</t>
  </si>
  <si>
    <t>10.42.113.67</t>
  </si>
  <si>
    <t xml:space="preserve">PURI ARRAYA	</t>
  </si>
  <si>
    <t>10.42.115.132</t>
  </si>
  <si>
    <t>TD6Q</t>
  </si>
  <si>
    <t>PADABEUNGHAR</t>
  </si>
  <si>
    <t>10.42.59.35</t>
  </si>
  <si>
    <t>D34HD-RRNYW-MRFTV-KT3Y7-MBH24</t>
  </si>
  <si>
    <t>ONLINE-2024-12-21 18:04:29</t>
  </si>
  <si>
    <t>OFFLINE-2024-12-20 16:04:52-RESPONSE DARI EDC BLANK</t>
  </si>
  <si>
    <t>TG65</t>
  </si>
  <si>
    <t>CIBULUH 2</t>
  </si>
  <si>
    <t>10.42.141.163</t>
  </si>
  <si>
    <t>T2K1</t>
  </si>
  <si>
    <t>GANDASOLI</t>
  </si>
  <si>
    <t>10.42.34.66</t>
  </si>
  <si>
    <t>T8PP</t>
  </si>
  <si>
    <t>PAKUWON PARUNG KUDA</t>
  </si>
  <si>
    <t>10.42.38.67</t>
  </si>
  <si>
    <t>10.42.73.181</t>
  </si>
  <si>
    <t>10.42.145.4</t>
  </si>
  <si>
    <t>KC73M-CGNCC-7HHGQ-4XT7D-MDXCT</t>
  </si>
  <si>
    <t>OFFLINE-2024-12-19 13:22:49-THE PORT COM7 DOES NOT EXIST.</t>
  </si>
  <si>
    <t>ONLINE-2024-12-22 14:46:20</t>
  </si>
  <si>
    <t>10.42.113.99</t>
  </si>
  <si>
    <t>TGZQ</t>
  </si>
  <si>
    <t>RAYA SATELIT RANCA BUNGUR</t>
  </si>
  <si>
    <t>10.42.64.196</t>
  </si>
  <si>
    <t>T7PO</t>
  </si>
  <si>
    <t>MUNJUL 3</t>
  </si>
  <si>
    <t>10.42.82.2</t>
  </si>
  <si>
    <t>PCNVH-HY2VP-QT6CG-PTPHY-88F9F</t>
  </si>
  <si>
    <t>OFFLINE-2024-11-25 19:38:55-THE PORT COM7 DOES NOT EXIST.</t>
  </si>
  <si>
    <t>ONLINE-2024-12-22 22:30:07</t>
  </si>
  <si>
    <t>TIRD</t>
  </si>
  <si>
    <t>SILIWANGI CIBADAK</t>
  </si>
  <si>
    <t>10.42.97.99</t>
  </si>
  <si>
    <t>10.42.138.34</t>
  </si>
  <si>
    <t>TWPR7-BTNQ3-7P7D9-9CHJV-DRR9F</t>
  </si>
  <si>
    <t>ONLINE-2024-12-22 12:14:49</t>
  </si>
  <si>
    <t>OFFLINE-2024-12-11 13:30:06-TIDAK TERIMA RESPONSE DARI EDC</t>
  </si>
  <si>
    <t>TQJ0</t>
  </si>
  <si>
    <t>BABAKAN PARI CIDAHU</t>
  </si>
  <si>
    <t>10.42.23.227</t>
  </si>
  <si>
    <t>FZ9X</t>
  </si>
  <si>
    <t>GEKBRONG</t>
  </si>
  <si>
    <t>10.42.25.226</t>
  </si>
  <si>
    <t>10.42.35.162</t>
  </si>
  <si>
    <t>10.42.35.99</t>
  </si>
  <si>
    <t>N9WX6-4837R-3B94X-CWPJ2-2DK86</t>
  </si>
  <si>
    <t>OFFLINE-2024-11-20 20:17:48-THE PORT COM7 DOES NOT EXIST.</t>
  </si>
  <si>
    <t>ONLINE-2024-12-23 09:57:20</t>
  </si>
  <si>
    <t>10.42.140.226</t>
  </si>
  <si>
    <t>TFBA</t>
  </si>
  <si>
    <t>CILENDEK BOGOR</t>
  </si>
  <si>
    <t>10.42.30.194</t>
  </si>
  <si>
    <t>TUWS</t>
  </si>
  <si>
    <t>SOLEH ISKANDAR KM.2</t>
  </si>
  <si>
    <t>10.42.113.165</t>
  </si>
  <si>
    <t>TW17</t>
  </si>
  <si>
    <t>PARUNG KUDA</t>
  </si>
  <si>
    <t>10.42.18.227</t>
  </si>
  <si>
    <t>10.42.115.227</t>
  </si>
  <si>
    <t>BNMR2-JXQHW-J6YJQ-HC93C-D69TR</t>
  </si>
  <si>
    <t>ONLINE-2024-12-23 02:11:53</t>
  </si>
  <si>
    <t>ONLINE-2024-12-23 06:16:32</t>
  </si>
  <si>
    <t>TX4A</t>
  </si>
  <si>
    <t>TENJOAYU</t>
  </si>
  <si>
    <t>10.42.21.67</t>
  </si>
  <si>
    <t>10.42.39.162</t>
  </si>
  <si>
    <t>10.42.74.67</t>
  </si>
  <si>
    <t>THMD</t>
  </si>
  <si>
    <t>SPBU SENTUL CITY</t>
  </si>
  <si>
    <t>10.42.117.3</t>
  </si>
  <si>
    <t>TZHH</t>
  </si>
  <si>
    <t>HANJAWAR 31</t>
  </si>
  <si>
    <t>10.42.8.131</t>
  </si>
  <si>
    <t>T3NT</t>
  </si>
  <si>
    <t>DRAMAGA CANTIK</t>
  </si>
  <si>
    <t>10.42.50.67</t>
  </si>
  <si>
    <t>TSEQ</t>
  </si>
  <si>
    <t>BARANANGSIANG INDAH</t>
  </si>
  <si>
    <t>10.42.44.3</t>
  </si>
  <si>
    <t>TRA7</t>
  </si>
  <si>
    <t>MUARA RAYA</t>
  </si>
  <si>
    <t>10.42.7.133</t>
  </si>
  <si>
    <t>2WCJK-R8B4Y-CWRF2-TRJKB-PV9HW</t>
  </si>
  <si>
    <t>T0BB</t>
  </si>
  <si>
    <t>CILANGKAP CIPAYUNG</t>
  </si>
  <si>
    <t>10.42.73.67</t>
  </si>
  <si>
    <t>10.42.114.53</t>
  </si>
  <si>
    <t>HXBBJ-XGXK8-T9H8P-QPRFP-DB6FJ</t>
  </si>
  <si>
    <t>TJFI</t>
  </si>
  <si>
    <t>CIPAYUNG PUNCAK</t>
  </si>
  <si>
    <t>10.42.45.98</t>
  </si>
  <si>
    <t>FH1U</t>
  </si>
  <si>
    <t>TEGAL PANJANG</t>
  </si>
  <si>
    <t>10.42.25.3</t>
  </si>
  <si>
    <t>FUN7</t>
  </si>
  <si>
    <t>BUKITCIMANGGU CITY 2</t>
  </si>
  <si>
    <t>10.42.54.163</t>
  </si>
  <si>
    <t>T8G5</t>
  </si>
  <si>
    <t>CIDAUN KERTAJADI</t>
  </si>
  <si>
    <t>10.42.109.2</t>
  </si>
  <si>
    <t>10.42.143.34</t>
  </si>
  <si>
    <t>T3BZ</t>
  </si>
  <si>
    <t>CILUAR</t>
  </si>
  <si>
    <t>10.42.41.163</t>
  </si>
  <si>
    <t>10.42.36.7</t>
  </si>
  <si>
    <t>FXVS</t>
  </si>
  <si>
    <t>PINTU 2 TMII</t>
  </si>
  <si>
    <t>10.42.38.35</t>
  </si>
  <si>
    <t>10.42.13.99</t>
  </si>
  <si>
    <t>T8ZI</t>
  </si>
  <si>
    <t>SILIWANGI CIKALONG</t>
  </si>
  <si>
    <t>10.42.7.227</t>
  </si>
  <si>
    <t>T4QT</t>
  </si>
  <si>
    <t>SPBU CIBOGO</t>
  </si>
  <si>
    <t>10.42.9.99</t>
  </si>
  <si>
    <t>T8QI</t>
  </si>
  <si>
    <t>CIPANAS V</t>
  </si>
  <si>
    <t>10.42.190.99</t>
  </si>
  <si>
    <t>10.42.135.194</t>
  </si>
  <si>
    <t>10.42.36.34</t>
  </si>
  <si>
    <t>TRRV</t>
  </si>
  <si>
    <t>KOTA BATU 1</t>
  </si>
  <si>
    <t>10.42.106.131</t>
  </si>
  <si>
    <t>10.42.109.3</t>
  </si>
  <si>
    <t>10.42.186.21</t>
  </si>
  <si>
    <t>10.42.112.67</t>
  </si>
  <si>
    <t>10.42.138.98</t>
  </si>
  <si>
    <t>6BRN2-KKCKK-B23B2-YMQBV-B7V24</t>
  </si>
  <si>
    <t>OFFLINE-2024-12-20 14:49:59-THE PORT COM7 DOES NOT EXIST.</t>
  </si>
  <si>
    <t>ONLINE-2024-12-22 21:50:28</t>
  </si>
  <si>
    <t>TYSA</t>
  </si>
  <si>
    <t xml:space="preserve">CIBOGO 2	</t>
  </si>
  <si>
    <t>10.42.112.38</t>
  </si>
  <si>
    <t>FUU1</t>
  </si>
  <si>
    <t>SIMPANG CIKIDANG</t>
  </si>
  <si>
    <t>10.42.18.99</t>
  </si>
  <si>
    <t>TEXE</t>
  </si>
  <si>
    <t>RAVENIA PAKUAN HILLS</t>
  </si>
  <si>
    <t>10.42.82.138</t>
  </si>
  <si>
    <t>FFHW</t>
  </si>
  <si>
    <t>CAMPAKA SUKANAGARA</t>
  </si>
  <si>
    <t>10.42.14.2</t>
  </si>
  <si>
    <t>KNJ87-3R4P8-9TH3J-PFGM6-YG986:MWCD2-RNG9M-28WTY-DY7G8-33XCT</t>
  </si>
  <si>
    <t>ONLINE-2024-12-22 19:19:18</t>
  </si>
  <si>
    <t>ONLINE-2024-12-23 10:51:17</t>
  </si>
  <si>
    <t>TMWZ</t>
  </si>
  <si>
    <t>CIKEMBAR</t>
  </si>
  <si>
    <t>10.42.32.227</t>
  </si>
  <si>
    <t>10.42.108.199</t>
  </si>
  <si>
    <t>TMI1</t>
  </si>
  <si>
    <t>KH.SHOLEH ISKANDAR 2</t>
  </si>
  <si>
    <t>10.42.38.2</t>
  </si>
  <si>
    <t>FQMG</t>
  </si>
  <si>
    <t>RANCAGOONG</t>
  </si>
  <si>
    <t>10.42.15.2</t>
  </si>
  <si>
    <t>NHKGQ-98CJQ-3CR3C-PFM8F-HQWXF</t>
  </si>
  <si>
    <t>ONLINE-2024-12-23 11:20:52</t>
  </si>
  <si>
    <t>ONLINE-2024-12-23 10:31:34</t>
  </si>
  <si>
    <t>F1H2</t>
  </si>
  <si>
    <t>SAGANTEN SINDANG BARANG</t>
  </si>
  <si>
    <t>10.42.134.131</t>
  </si>
  <si>
    <t>10.42.54.162</t>
  </si>
  <si>
    <t>TD2D</t>
  </si>
  <si>
    <t>MULYAHARJA</t>
  </si>
  <si>
    <t>10.42.42.99</t>
  </si>
  <si>
    <t>F6TU</t>
  </si>
  <si>
    <t>RAYA KALAPANUNGGAL</t>
  </si>
  <si>
    <t>10.42.23.34</t>
  </si>
  <si>
    <t>Y8XFC-GDNXP-CY3VV-GXPQH-6XXTR</t>
  </si>
  <si>
    <t>ONLINE-2024-12-23 10:18:54</t>
  </si>
  <si>
    <t>OFFLINE-2024-12-23 07:52:12-RESPONSE DARI EDC BLANK</t>
  </si>
  <si>
    <t>TY7I</t>
  </si>
  <si>
    <t>KADEMANGAN MANDE</t>
  </si>
  <si>
    <t>10.42.16.98</t>
  </si>
  <si>
    <t>Error: product key not found.</t>
  </si>
  <si>
    <t>ONLINE-2024-12-21 17:55:57</t>
  </si>
  <si>
    <t>ONLINE-2024-12-22 08:43:26</t>
  </si>
  <si>
    <t>10.42.45.226</t>
  </si>
  <si>
    <t>10.42.41.130</t>
  </si>
  <si>
    <t>FK0R</t>
  </si>
  <si>
    <t>PURABAYA 2</t>
  </si>
  <si>
    <t>10.42.77.2</t>
  </si>
  <si>
    <t>TK1D</t>
  </si>
  <si>
    <t>CIKALONG KULON</t>
  </si>
  <si>
    <t>10.42.24.131</t>
  </si>
  <si>
    <t>10.42.30.3</t>
  </si>
  <si>
    <t>10.42.82.149</t>
  </si>
  <si>
    <t>FKP3</t>
  </si>
  <si>
    <t>YON POMAD 2</t>
  </si>
  <si>
    <t>10.42.41.68</t>
  </si>
  <si>
    <t>F5RS</t>
  </si>
  <si>
    <t>SUKAMANTRI KARANG TENGAH</t>
  </si>
  <si>
    <t>10.42.35.35</t>
  </si>
  <si>
    <t>10.42.112.85</t>
  </si>
  <si>
    <t>TYF8</t>
  </si>
  <si>
    <t>CIAPUS TAMANSARI</t>
  </si>
  <si>
    <t>10.42.48.35</t>
  </si>
  <si>
    <t>10.42.25.162</t>
  </si>
  <si>
    <t>10.42.24.99</t>
  </si>
  <si>
    <t>10.42.31.226</t>
  </si>
  <si>
    <t>TNMV</t>
  </si>
  <si>
    <t>BOJONG PARI</t>
  </si>
  <si>
    <t>10.42.11.67</t>
  </si>
  <si>
    <t>10.42.191.163</t>
  </si>
  <si>
    <t>10.42.18.98</t>
  </si>
  <si>
    <t>10.42.144.226</t>
  </si>
  <si>
    <t>TXI8</t>
  </si>
  <si>
    <t>BOJONG PICUNG 2</t>
  </si>
  <si>
    <t>10.42.183.99</t>
  </si>
  <si>
    <t>F59L</t>
  </si>
  <si>
    <t>JAMPANGKULON</t>
  </si>
  <si>
    <t>10.42.20.162</t>
  </si>
  <si>
    <t>10.42.134.130</t>
  </si>
  <si>
    <t>10.42.25.99</t>
  </si>
  <si>
    <t>NF6HC-QH89W-F8WYV-WWXV4-WFG6P</t>
  </si>
  <si>
    <t>OFFLINE-2024-12-21 16:57:59-THE PORT COM7 DOES NOT EXIST.</t>
  </si>
  <si>
    <t>ONLINE-2024-12-23 11:05:49-(ACT VIRTUAL)CRC SALAH HARAP RESTART EDC</t>
  </si>
  <si>
    <t>10.42.181.2</t>
  </si>
  <si>
    <t>T8Q9</t>
  </si>
  <si>
    <t>SALABINTANA</t>
  </si>
  <si>
    <t>10.42.9.35</t>
  </si>
  <si>
    <t>KNJTF-RRB9P-QD2VV-3V9P4-9W3W6</t>
  </si>
  <si>
    <t>OFFLINE-2024-12-22 15:50:46-THE PORT COM7 DOES NOT EXIST.</t>
  </si>
  <si>
    <t>ONLINE-2024-12-21 18:52:40</t>
  </si>
  <si>
    <t>TFZ8</t>
  </si>
  <si>
    <t>SILIWANGI NO 1 A-C</t>
  </si>
  <si>
    <t>10.42.141.226</t>
  </si>
  <si>
    <t>TIDL</t>
  </si>
  <si>
    <t>TERAPI RAYA</t>
  </si>
  <si>
    <t>10.42.44.195</t>
  </si>
  <si>
    <t>SPBU CIKERETEG</t>
  </si>
  <si>
    <t>10.42.61.35</t>
  </si>
  <si>
    <t>10.42.31.2</t>
  </si>
  <si>
    <t>QXNTQ-MRG4Q-HCMTR-8DCDV-R9CKC</t>
  </si>
  <si>
    <t>ONLINE-2024-12-22 21:06:50</t>
  </si>
  <si>
    <t>OFFLINE-2024-12-23 08:52:34-TIDAK TERIMA RESPONSE DARI EDC</t>
  </si>
  <si>
    <t>TPN6</t>
  </si>
  <si>
    <t>RAYA DANAU BOGOR</t>
  </si>
  <si>
    <t>10.42.134.35</t>
  </si>
  <si>
    <t>TFHD</t>
  </si>
  <si>
    <t>SAWO JAJAR</t>
  </si>
  <si>
    <t>10.42.44.35</t>
  </si>
  <si>
    <t>FPGN</t>
  </si>
  <si>
    <t>PARAKAN SALAK</t>
  </si>
  <si>
    <t>10.42.46.163</t>
  </si>
  <si>
    <t>9YJWQ-NJGGK-P2VC9-RRT7G-V6DGR</t>
  </si>
  <si>
    <t>OFFLINE-2024-12-21 17:48:11-THE PORT COM7 DOES NOT EXIST.</t>
  </si>
  <si>
    <t>ONLINE-2024-12-23 11:45:29</t>
  </si>
  <si>
    <t>10.42.186.3</t>
  </si>
  <si>
    <t>4XJ27-VNQVY-CTWQT-8GGRT-YG986</t>
  </si>
  <si>
    <t>ONLINE-2024-12-23 12:36:58</t>
  </si>
  <si>
    <t>ONLINE-2024-12-23 11:56:18</t>
  </si>
  <si>
    <t>FA42</t>
  </si>
  <si>
    <t>IDF GRAHA METROPOLIS</t>
  </si>
  <si>
    <t>10.42.134.226</t>
  </si>
  <si>
    <t>TI5O</t>
  </si>
  <si>
    <t>CIMANGKOK</t>
  </si>
  <si>
    <t>10.42.8.99</t>
  </si>
  <si>
    <t>Intel(R) Core(TM) i3-4130 CPU @ 3.40GHz</t>
  </si>
  <si>
    <t>3VFHV-N36W4-7WXWH-GGWVD-63BP2</t>
  </si>
  <si>
    <t>ONLINE-2024-12-22 12:41:18</t>
  </si>
  <si>
    <t>ONLINE-2024-12-22 20:59:17</t>
  </si>
  <si>
    <t>T9D3</t>
  </si>
  <si>
    <t>CIHIDEUNG</t>
  </si>
  <si>
    <t>10.42.27.99</t>
  </si>
  <si>
    <t>10.42.20.163</t>
  </si>
  <si>
    <t>10.42.41.67</t>
  </si>
  <si>
    <t>FX9W</t>
  </si>
  <si>
    <t>GRIYA SOKA</t>
  </si>
  <si>
    <t>10.42.46.98</t>
  </si>
  <si>
    <t>TCWI</t>
  </si>
  <si>
    <t>SELAKOPI</t>
  </si>
  <si>
    <t>10.42.55.194</t>
  </si>
  <si>
    <t>FQ09</t>
  </si>
  <si>
    <t>CIDAHU</t>
  </si>
  <si>
    <t>10.42.20.195</t>
  </si>
  <si>
    <t>68NRB-VK27H-VMB8Q-H872Y-VQWXC</t>
  </si>
  <si>
    <t>ONLINE-2024-12-23 09:05:48</t>
  </si>
  <si>
    <t>ONLINE-2024-12-23 12:14:08</t>
  </si>
  <si>
    <t>TXHT</t>
  </si>
  <si>
    <t>BOGOR PARK RESIDENCE</t>
  </si>
  <si>
    <t>10.42.27.227</t>
  </si>
  <si>
    <t>10.42.139.68</t>
  </si>
  <si>
    <t>2DNPB-PPBBT-FYWVG-XKG94-8B49F</t>
  </si>
  <si>
    <t>OFFLINE-2024-11-15 18:15:38-[ERROR] TIDAK DAPAT RESPONSE DARI EDC</t>
  </si>
  <si>
    <t>F5HN</t>
  </si>
  <si>
    <t>CIJEDIL</t>
  </si>
  <si>
    <t>10.42.14.194</t>
  </si>
  <si>
    <t>TDQ8</t>
  </si>
  <si>
    <t>SPBU DR. SEMERU</t>
  </si>
  <si>
    <t>10.42.28.227</t>
  </si>
  <si>
    <t>TNS2</t>
  </si>
  <si>
    <t>ABDUL FATAH CINANGKA</t>
  </si>
  <si>
    <t>10.42.42.195</t>
  </si>
  <si>
    <t>GPYTH-NBJQ6-WHK7H-XDTK7-HXMP4</t>
  </si>
  <si>
    <t>ONLINE-2024-12-22 18:47:05</t>
  </si>
  <si>
    <t>OFFLINE-2024-12-21 06:48:52-TIDAK TERIMA RESPONSE DARI EDC</t>
  </si>
  <si>
    <t>FFVV</t>
  </si>
  <si>
    <t>CIKIDANG 3</t>
  </si>
  <si>
    <t>10.42.65.130</t>
  </si>
  <si>
    <t>10.42.115.74</t>
  </si>
  <si>
    <t>TECF</t>
  </si>
  <si>
    <t>LAWANG GINTUNG</t>
  </si>
  <si>
    <t>10.42.43.194</t>
  </si>
  <si>
    <t>FC54</t>
  </si>
  <si>
    <t>CIPEYEUM</t>
  </si>
  <si>
    <t>10.42.8.194</t>
  </si>
  <si>
    <t>10.42.38.3</t>
  </si>
  <si>
    <t>10.42.7.226</t>
  </si>
  <si>
    <t>10.42.14.195</t>
  </si>
  <si>
    <t>TTZH</t>
  </si>
  <si>
    <t>PUNCAK RAYA NO 99</t>
  </si>
  <si>
    <t>10.42.104.2</t>
  </si>
  <si>
    <t>10.42.21.194</t>
  </si>
  <si>
    <t>10.42.34.98</t>
  </si>
  <si>
    <t>T3QI</t>
  </si>
  <si>
    <t>JANGARI</t>
  </si>
  <si>
    <t>10.42.30.226</t>
  </si>
  <si>
    <t>F863</t>
  </si>
  <si>
    <t>MALAKA</t>
  </si>
  <si>
    <t>10.42.85.195</t>
  </si>
  <si>
    <t>10.42.14.35</t>
  </si>
  <si>
    <t>10.42.183.98</t>
  </si>
  <si>
    <t>10.42.45.3</t>
  </si>
  <si>
    <t>T03O</t>
  </si>
  <si>
    <t>PELABUHAN RATU 2</t>
  </si>
  <si>
    <t>10.42.67.35</t>
  </si>
  <si>
    <t>FT4C</t>
  </si>
  <si>
    <t>HOTEL PUNCAK RAYA</t>
  </si>
  <si>
    <t>10.42.45.194</t>
  </si>
  <si>
    <t>TNYF</t>
  </si>
  <si>
    <t>MUTIARA BOGOR RAYA</t>
  </si>
  <si>
    <t>10.42.12.131</t>
  </si>
  <si>
    <t>10.42.23.226</t>
  </si>
  <si>
    <t>10.42.24.130</t>
  </si>
  <si>
    <t>FXJZ</t>
  </si>
  <si>
    <t>PURA TAMAN SARI</t>
  </si>
  <si>
    <t>10.42.114.99</t>
  </si>
  <si>
    <t>10.42.142.34</t>
  </si>
  <si>
    <t>FFJL</t>
  </si>
  <si>
    <t>SUKARESMI</t>
  </si>
  <si>
    <t>10.42.69.130</t>
  </si>
  <si>
    <t>TJMQN-VP463-BY84C-BKQPY-YWRC2:8DN9Y-WM26J-R96GX-F9GHW-2GYP2</t>
  </si>
  <si>
    <t>ONLINE-2024-12-23 11:36:46</t>
  </si>
  <si>
    <t>ONLINE-2024-12-23 11:54:42</t>
  </si>
  <si>
    <t>10.42.31.195</t>
  </si>
  <si>
    <t>T8VM</t>
  </si>
  <si>
    <t>GUNUNG PANCAR</t>
  </si>
  <si>
    <t>10.42.73.34</t>
  </si>
  <si>
    <t>PJNVH-3KRRQ-TYRBW-K26PG-QYJGG</t>
  </si>
  <si>
    <t>ONLINE-2024-12-22 16:46:53</t>
  </si>
  <si>
    <t>OFFLINE-2024-12-22 15:35:10-TIDAK TERIMA RESPONSE DARI EDC</t>
  </si>
  <si>
    <t>TXCC</t>
  </si>
  <si>
    <t>VILLA BOGOR INDAH BLOK E</t>
  </si>
  <si>
    <t>10.42.26.163</t>
  </si>
  <si>
    <t>FAA3</t>
  </si>
  <si>
    <t>SPBU BAMBU APUS</t>
  </si>
  <si>
    <t>10.42.40.67</t>
  </si>
  <si>
    <t>10.42.16.162</t>
  </si>
  <si>
    <t>3NVRF-YF94W-V3BVH-H8DCY-KD722</t>
  </si>
  <si>
    <t>ONLINE-2024-12-22 14:49:34</t>
  </si>
  <si>
    <t>ONLINE-2024-12-21 10:13:30-(ACT VIRTUAL)TIDAK TERIMA RESPONSE DARI HOST|ERBANK |72101153|000070407398391|||||000045|000000|21 DEC 24|10:13:27|||0</t>
  </si>
  <si>
    <t>10.42.43.195</t>
  </si>
  <si>
    <t>TJ45</t>
  </si>
  <si>
    <t>PEREMPATAN BOJONG</t>
  </si>
  <si>
    <t>10.42.114.138</t>
  </si>
  <si>
    <t>XRDGR-NQHXB-D4TVP-XYJRF-9W3GR</t>
  </si>
  <si>
    <t>OFFLINE-2024-11-06 16:37:58-THE PORT COM7 DOES NOT EXIST.</t>
  </si>
  <si>
    <t>ONLINE-2024-10-23 16:16:21</t>
  </si>
  <si>
    <t>FT41</t>
  </si>
  <si>
    <t>CIDAHU KAUTSAR</t>
  </si>
  <si>
    <t>10.42.22.34</t>
  </si>
  <si>
    <t>10.42.114.194</t>
  </si>
  <si>
    <t>4WH69-NYT6B-X7VJ7-HGRPB-R6Y6G</t>
  </si>
  <si>
    <t>OFFLINE-2024-12-22 15:01:50-THE PORT COM7 DOES NOT EXIST.</t>
  </si>
  <si>
    <t>OFFLINE-2024-12-22 16:50:13-TIDAK TERIMA RESPONSE DARI EDC</t>
  </si>
  <si>
    <t>10.42.73.163</t>
  </si>
  <si>
    <t>FKF0</t>
  </si>
  <si>
    <t>VILA INDAH CIOMAS</t>
  </si>
  <si>
    <t>10.42.143.99</t>
  </si>
  <si>
    <t>TBHB</t>
  </si>
  <si>
    <t>VIMALA HILLS</t>
  </si>
  <si>
    <t>10.42.55.66</t>
  </si>
  <si>
    <t>F670</t>
  </si>
  <si>
    <t>YASMIN</t>
  </si>
  <si>
    <t>10.42.45.67</t>
  </si>
  <si>
    <t>TJ64</t>
  </si>
  <si>
    <t>TAMAN CIMANGGU 2</t>
  </si>
  <si>
    <t>10.42.63.227</t>
  </si>
  <si>
    <t>FR80</t>
  </si>
  <si>
    <t>LENGKONG</t>
  </si>
  <si>
    <t>10.42.183.226</t>
  </si>
  <si>
    <t>D82N7-23HYH-RK6F4-GTKGC-9QBP4</t>
  </si>
  <si>
    <t>OFFLINE-2024-11-19 15:03:49-THE PORT COM7 DOES NOT EXIST.</t>
  </si>
  <si>
    <t>ONLINE-2024-12-19 16:50:55</t>
  </si>
  <si>
    <t>10.42.65.131</t>
  </si>
  <si>
    <t>TPE5</t>
  </si>
  <si>
    <t>CILANGKAP BARU</t>
  </si>
  <si>
    <t>10.42.82.85</t>
  </si>
  <si>
    <t>TFN0</t>
  </si>
  <si>
    <t>SINDANG BARANG 3</t>
  </si>
  <si>
    <t>10.42.29.67</t>
  </si>
  <si>
    <t>10.42.8.98</t>
  </si>
  <si>
    <t>FYA8</t>
  </si>
  <si>
    <t>CIPETIR CIANJUR</t>
  </si>
  <si>
    <t>10.42.143.2</t>
  </si>
  <si>
    <t>10.42.30.195</t>
  </si>
  <si>
    <t>2024-12-23 12:41:28</t>
  </si>
  <si>
    <t>10.42.15.3</t>
  </si>
  <si>
    <t>F1Z7</t>
  </si>
  <si>
    <t>KARANG TENGAH 3</t>
  </si>
  <si>
    <t>10.42.71.194</t>
  </si>
  <si>
    <t>F3CG</t>
  </si>
  <si>
    <t>CIPANGGULAAN</t>
  </si>
  <si>
    <t>10.42.9.2</t>
  </si>
  <si>
    <t>TH2T</t>
  </si>
  <si>
    <t>TAJUR 5</t>
  </si>
  <si>
    <t>10.42.82.202</t>
  </si>
  <si>
    <t>10.42.35.226</t>
  </si>
  <si>
    <t>10.42.82.195</t>
  </si>
  <si>
    <t>TJF2</t>
  </si>
  <si>
    <t>TALANG CIMANDE 2</t>
  </si>
  <si>
    <t>10.42.23.163</t>
  </si>
  <si>
    <t>TT8J</t>
  </si>
  <si>
    <t>GEMILANG CIGOMBONG</t>
  </si>
  <si>
    <t>10.42.115.2</t>
  </si>
  <si>
    <t>VNBGQ-BJFCY-W2YV3-9FWXV-WK9CT</t>
  </si>
  <si>
    <t>ONLINE-2024-12-23 11:50:07</t>
  </si>
  <si>
    <t>OFFLINE-2024-12-23 10:42:29-TIDAK TERIMA RESPONSE DARI EDC</t>
  </si>
  <si>
    <t>THL8</t>
  </si>
  <si>
    <t>PANEMBONG</t>
  </si>
  <si>
    <t>10.42.190.194</t>
  </si>
  <si>
    <t>87BN8-BK99J-JRDX8-GV73F-R3K86</t>
  </si>
  <si>
    <t>OFFLINE-2024-12-20 17:21:50-THE PORT COM7 DOES NOT EXIST.</t>
  </si>
  <si>
    <t>ONLINE-2024-12-22 22:42:04</t>
  </si>
  <si>
    <t>TWIU</t>
  </si>
  <si>
    <t>RANJI KEBON PEDES</t>
  </si>
  <si>
    <t>10.42.33.227</t>
  </si>
  <si>
    <t>F7KR</t>
  </si>
  <si>
    <t>SUKALUYU BARU - CIANJUR</t>
  </si>
  <si>
    <t>10.42.142.227</t>
  </si>
  <si>
    <t>TVLJ</t>
  </si>
  <si>
    <t>GUGUNUNG CIAWI</t>
  </si>
  <si>
    <t>10.42.135.3</t>
  </si>
  <si>
    <t>F44C</t>
  </si>
  <si>
    <t>CIBUNGUR</t>
  </si>
  <si>
    <t>10.42.20.3</t>
  </si>
  <si>
    <t>T8ZV</t>
  </si>
  <si>
    <t>RAWA TAMAN</t>
  </si>
  <si>
    <t>10.42.88.2</t>
  </si>
  <si>
    <t>10.42.9.34</t>
  </si>
  <si>
    <t>10.42.16.99</t>
  </si>
  <si>
    <t>10.42.17.195</t>
  </si>
  <si>
    <t>TTEG</t>
  </si>
  <si>
    <t>10.42.135.227</t>
  </si>
  <si>
    <t>RN3C4-HXH8W-QKQCB-DJH72-HH7J6</t>
  </si>
  <si>
    <t>ONLINE-2024-12-23 12:34:45</t>
  </si>
  <si>
    <t>OFFLINE-2024-12-17 17:40:02-TIDAK TERIMA RESPONSE DARI EDC</t>
  </si>
  <si>
    <t>10.42.114.131</t>
  </si>
  <si>
    <t>C6NFX-P6FJ7-G4KGY-8TMDW-QDB6G</t>
  </si>
  <si>
    <t>OFFLINE-2024-11-16 17:36:50-THE PORT COM7 DOES NOT EXIST.</t>
  </si>
  <si>
    <t>ONLINE-2024-12-13 06:01:36-(ACT VIRTUAL)TIDAK TERIMA RESPONSE DARI HOST|ERBANK BNI|73129394|000070407345979|||||000032|000000|13 DEC 24|06:01:32|||0</t>
  </si>
  <si>
    <t>TT61</t>
  </si>
  <si>
    <t>RAYA PUNCAK KM 85</t>
  </si>
  <si>
    <t>10.42.49.195</t>
  </si>
  <si>
    <t>10.42.144.194</t>
  </si>
  <si>
    <t xml:space="preserve">VILLA BOGOR INDAH 2	</t>
  </si>
  <si>
    <t>10.42.28.100</t>
  </si>
  <si>
    <t>T9AX</t>
  </si>
  <si>
    <t>RS MULIA</t>
  </si>
  <si>
    <t>10.42.137.131</t>
  </si>
  <si>
    <t>10.42.116.195</t>
  </si>
  <si>
    <t>TUI9</t>
  </si>
  <si>
    <t>WARUNG KONDANG 28</t>
  </si>
  <si>
    <t>10.42.148.66</t>
  </si>
  <si>
    <t>TBDL</t>
  </si>
  <si>
    <t>KRAMAT CIPAYUNG</t>
  </si>
  <si>
    <t>10.42.81.67</t>
  </si>
  <si>
    <t>TNPFJ-XQFGX-QY9T9-48D9W-TQ724</t>
  </si>
  <si>
    <t>OFFLINE-2024-12-23 10:36:59-THE PORT COM3 DOES NOT EXIST.</t>
  </si>
  <si>
    <t>ONLINE-2024-12-23 11:12:08-(ACT VIRTUAL)TIDAK TERIMA RESPONSE DARI HOST|ERBANK MANDIRI|72100553|000070407338309||||000075|000000|23 DEC 24|11:11:47|||0000000000000000000000||0|0|0|0|0</t>
  </si>
  <si>
    <t>10.42.10.162</t>
  </si>
  <si>
    <t>10.42.26.99</t>
  </si>
  <si>
    <t>10.42.77.66</t>
  </si>
  <si>
    <t>F667</t>
  </si>
  <si>
    <t>WARUNG KONDANG</t>
  </si>
  <si>
    <t>10.42.25.195</t>
  </si>
  <si>
    <t>10.42.6.34</t>
  </si>
  <si>
    <t>T24A</t>
  </si>
  <si>
    <t>RAYA CIHERANG CIPANAS</t>
  </si>
  <si>
    <t>10.42.52.35</t>
  </si>
  <si>
    <t>FR89</t>
  </si>
  <si>
    <t>REST AREA KM 45A</t>
  </si>
  <si>
    <t>10.42.47.98</t>
  </si>
  <si>
    <t>TYB8</t>
  </si>
  <si>
    <t>LALADON 2</t>
  </si>
  <si>
    <t>10.42.113.227</t>
  </si>
  <si>
    <t>10.42.74.36</t>
  </si>
  <si>
    <t>F4S8</t>
  </si>
  <si>
    <t>SPBU CIPEUYEUM</t>
  </si>
  <si>
    <t>10.42.137.163</t>
  </si>
  <si>
    <t>TVGP</t>
  </si>
  <si>
    <t>DR SEMERU</t>
  </si>
  <si>
    <t>10.42.37.227</t>
  </si>
  <si>
    <t>TYAT</t>
  </si>
  <si>
    <t>SINDANG JAYA CIPANAS</t>
  </si>
  <si>
    <t>10.42.137.99</t>
  </si>
  <si>
    <t>TGER</t>
  </si>
  <si>
    <t>SINDANG BARANG</t>
  </si>
  <si>
    <t>10.42.13.163</t>
  </si>
  <si>
    <t>10.42.82.131</t>
  </si>
  <si>
    <t>10.42.9.98</t>
  </si>
  <si>
    <t>10.42.82.196</t>
  </si>
  <si>
    <t>T0II</t>
  </si>
  <si>
    <t>SPBU ALTERNATIF SENTUL</t>
  </si>
  <si>
    <t>10.42.51.67</t>
  </si>
  <si>
    <t>TK8S</t>
  </si>
  <si>
    <t>CIGOMBONG</t>
  </si>
  <si>
    <t>10.42.97.194</t>
  </si>
  <si>
    <t>T3EN</t>
  </si>
  <si>
    <t>SPBU CILENDEK</t>
  </si>
  <si>
    <t>10.42.17.227</t>
  </si>
  <si>
    <t>FNL7</t>
  </si>
  <si>
    <t>PERMATA BOGOR RESIDENCE</t>
  </si>
  <si>
    <t>10.42.144.3</t>
  </si>
  <si>
    <t>10.42.112.4</t>
  </si>
  <si>
    <t>ONLINE-2024-12-23 12:36:17</t>
  </si>
  <si>
    <t>TM59</t>
  </si>
  <si>
    <t>KARANG TENGAH</t>
  </si>
  <si>
    <t>10.42.32.99</t>
  </si>
  <si>
    <t>2G66Q-GNKBX-42RRF-TMDVB-HT9TR</t>
  </si>
  <si>
    <t>ONLINE-2024-12-23 11:07:22</t>
  </si>
  <si>
    <t>ONLINE-2024-12-23 12:25:31</t>
  </si>
  <si>
    <t>TD32</t>
  </si>
  <si>
    <t>CIGUNUNG</t>
  </si>
  <si>
    <t>10.42.19.2</t>
  </si>
  <si>
    <t>10.42.46.195</t>
  </si>
  <si>
    <t>10.42.84.131</t>
  </si>
  <si>
    <t>10.42.139.194</t>
  </si>
  <si>
    <t>TQ9I</t>
  </si>
  <si>
    <t>CENGKEH TAMAN CIMANGGU</t>
  </si>
  <si>
    <t>10.42.191.35</t>
  </si>
  <si>
    <t>FIR1</t>
  </si>
  <si>
    <t>SPBU BRIGHT BY IDF GUNUNG JAYA</t>
  </si>
  <si>
    <t>10.42.144.35</t>
  </si>
  <si>
    <t>10.42.139.67</t>
  </si>
  <si>
    <t>T9O4</t>
  </si>
  <si>
    <t>CIMANDALA</t>
  </si>
  <si>
    <t>10.42.82.35</t>
  </si>
  <si>
    <t>10.42.26.201</t>
  </si>
  <si>
    <t>ONLINE-2024-12-23 08:43:54</t>
  </si>
  <si>
    <t>OFFLINE-2024-12-22 22:05:19-RESPONSE DARI EDC BLANK</t>
  </si>
  <si>
    <t>T0H8</t>
  </si>
  <si>
    <t>JALUR SUKARAJA</t>
  </si>
  <si>
    <t>10.42.23.98</t>
  </si>
  <si>
    <t>TB40</t>
  </si>
  <si>
    <t>REST AREA KM 10A</t>
  </si>
  <si>
    <t>10.42.117.68</t>
  </si>
  <si>
    <t>TTHJ</t>
  </si>
  <si>
    <t>KATULAMPA</t>
  </si>
  <si>
    <t>10.42.106.66</t>
  </si>
  <si>
    <t>T6ZE</t>
  </si>
  <si>
    <t>SPBU TUGU</t>
  </si>
  <si>
    <t>10.42.52.130</t>
  </si>
  <si>
    <t>10.42.26.195</t>
  </si>
  <si>
    <t>NV3DD-9WC4M-3D77R-C3TRY-3GPKF</t>
  </si>
  <si>
    <t>OFFLINE-2024-12-23 10:50:07-[ERROR] TIDAK DAPAT RESPONSE DARI EDC</t>
  </si>
  <si>
    <t>ONLINE-2024-12-23 06:24:11</t>
  </si>
  <si>
    <t>10.42.191.34</t>
  </si>
  <si>
    <t>FDAY</t>
  </si>
  <si>
    <t>GRIYA BENDA ASR</t>
  </si>
  <si>
    <t>10.42.51.2</t>
  </si>
  <si>
    <t>10.42.13.194</t>
  </si>
  <si>
    <t>TZG6</t>
  </si>
  <si>
    <t>SUKAJAYA</t>
  </si>
  <si>
    <t>10.42.23.67</t>
  </si>
  <si>
    <t>VNKGQ-FP7FY-6YCRM-T7WXX-V22KF</t>
  </si>
  <si>
    <t>ONLINE-2024-12-22 15:36:07</t>
  </si>
  <si>
    <t>OFFLINE-2024-12-07 19:57:51-TIDAK TERIMA RESPONSE DARI EDC</t>
  </si>
  <si>
    <t>10.42.143.66</t>
  </si>
  <si>
    <t>10.42.73.162</t>
  </si>
  <si>
    <t>10.42.114.195</t>
  </si>
  <si>
    <t>10.42.11.162</t>
  </si>
  <si>
    <t>TR98</t>
  </si>
  <si>
    <t>RAYA CILEBUT</t>
  </si>
  <si>
    <t>10.42.30.67</t>
  </si>
  <si>
    <t>10.42.42.194</t>
  </si>
  <si>
    <t>NBQC3-632F8-DWY8K-84RDP-YKM6G</t>
  </si>
  <si>
    <t>ONLINE-2024-12-22 16:22:37</t>
  </si>
  <si>
    <t>OFFLINE-2024-12-23 08:33:39-TIDAK TERIMA RESPONSE DARI EDC</t>
  </si>
  <si>
    <t>TJSS</t>
  </si>
  <si>
    <t>BABAKAN DRAMAGA</t>
  </si>
  <si>
    <t>10.42.39.35</t>
  </si>
  <si>
    <t>10.42.117.67</t>
  </si>
  <si>
    <t>10.42.65.195</t>
  </si>
  <si>
    <t>TK62</t>
  </si>
  <si>
    <t>PONDOK GEDE 3</t>
  </si>
  <si>
    <t>10.42.81.163</t>
  </si>
  <si>
    <t>10.42.134.227</t>
  </si>
  <si>
    <t>10.42.51.3</t>
  </si>
  <si>
    <t>10.42.140.34</t>
  </si>
  <si>
    <t>10.42.8.195</t>
  </si>
  <si>
    <t>10.42.82.67</t>
  </si>
  <si>
    <t>VKHN7-W9FYD-V3X8J-D4XD3-3PFJ2</t>
  </si>
  <si>
    <t>OFFLINE-2024-12-23 09:41:52-THE PORT COM7 DOES NOT EXIST.</t>
  </si>
  <si>
    <t>ONLINE-2024-12-23 10:23:36</t>
  </si>
  <si>
    <t>T1OJ</t>
  </si>
  <si>
    <t>KEBON PEDES 2</t>
  </si>
  <si>
    <t>10.42.28.35</t>
  </si>
  <si>
    <t>TZFX</t>
  </si>
  <si>
    <t>RAYA PUNCAK KM 86</t>
  </si>
  <si>
    <t>10.42.37.194</t>
  </si>
  <si>
    <t>TJ1I</t>
  </si>
  <si>
    <t>SPBU PASIR KUDA</t>
  </si>
  <si>
    <t>10.42.94.35</t>
  </si>
  <si>
    <t>27J98-6CMQT-YRM3T-VWT8B-DVFMM</t>
  </si>
  <si>
    <t xml:space="preserve">OFFLINE-2024-12-23 10:27:11-THE DEVICE IS NOT CONNECTED._x000D_
</t>
  </si>
  <si>
    <t>ONLINE-2024-12-23 12:30:29</t>
  </si>
  <si>
    <t>10.42.30.4</t>
  </si>
  <si>
    <t>10.42.37.66</t>
  </si>
  <si>
    <t>FRDH</t>
  </si>
  <si>
    <t>KAPTEN YUSUF 3</t>
  </si>
  <si>
    <t>10.42.43.227</t>
  </si>
  <si>
    <t>T2Y7</t>
  </si>
  <si>
    <t>CILAKU MAYAK/005</t>
  </si>
  <si>
    <t>10.42.135.98</t>
  </si>
  <si>
    <t>PR6TN-8PBCB-7XKCJ-38298-VH66R</t>
  </si>
  <si>
    <t>ONLINE-2024-12-23 11:49:09</t>
  </si>
  <si>
    <t>10.42.44.34</t>
  </si>
  <si>
    <t>10.42.114.3</t>
  </si>
  <si>
    <t>FR24</t>
  </si>
  <si>
    <t>PESONA PANGRANGO</t>
  </si>
  <si>
    <t>10.42.18.66</t>
  </si>
  <si>
    <t>TZRA</t>
  </si>
  <si>
    <t>CIMAHI CICANTAYAN</t>
  </si>
  <si>
    <t>10.42.40.227</t>
  </si>
  <si>
    <t>YQDJV-6C78V-TQRPC-7DFVC-72WBQ</t>
  </si>
  <si>
    <t>ONLINE-2024-12-22 19:56:44</t>
  </si>
  <si>
    <t>OFFLINE-2024-12-22 20:24:31-TIDAK TERIMA RESPONSE DARI EDC</t>
  </si>
  <si>
    <t>TTB4</t>
  </si>
  <si>
    <t>SITI JENAB</t>
  </si>
  <si>
    <t>10.42.13.3</t>
  </si>
  <si>
    <t>63MJR-VN6WG-XQ32M-4BJPB-MY6GC:V6H86-NRHCH-MYG48-DMG73-BG92P</t>
  </si>
  <si>
    <t>ONLINE-2024-12-23 09:57:02</t>
  </si>
  <si>
    <t>OFFLINE-2024-12-23 09:55:48-TIDAK TERIMA RESPONSE DARI EDC</t>
  </si>
  <si>
    <t>10.42.85.35</t>
  </si>
  <si>
    <t>10.42.8.130</t>
  </si>
  <si>
    <t>10.42.82.34</t>
  </si>
  <si>
    <t>10.42.142.3</t>
  </si>
  <si>
    <t>TDRN</t>
  </si>
  <si>
    <t>TAPOS CIAWI 3</t>
  </si>
  <si>
    <t>10.42.51.130</t>
  </si>
  <si>
    <t>10.42.114.36</t>
  </si>
  <si>
    <t>YYMDM-G7NQW-2DV9C-KHP2K-C7JXF</t>
  </si>
  <si>
    <t>OFFLINE-2024-12-23 02:03:13-[ERROR] TIDAK DAPAT RESPONSE DARI EDC</t>
  </si>
  <si>
    <t>OFFLINE-2024-12-22 14:54:27-TIDAK TERIMA RESPONSE DARI EDC</t>
  </si>
  <si>
    <t>10.42.74.3</t>
  </si>
  <si>
    <t>10.42.26.226</t>
  </si>
  <si>
    <t>10.42.39.195</t>
  </si>
  <si>
    <t>10.42.112.66</t>
  </si>
  <si>
    <t>10.42.44.2</t>
  </si>
  <si>
    <t>10.42.84.228</t>
  </si>
  <si>
    <t>TDPN</t>
  </si>
  <si>
    <t>PRIMER CIBADAK</t>
  </si>
  <si>
    <t>10.42.33.3</t>
  </si>
  <si>
    <t>FB1F</t>
  </si>
  <si>
    <t>GUNUNG GEULIS</t>
  </si>
  <si>
    <t>10.42.85.2</t>
  </si>
  <si>
    <t>F03L</t>
  </si>
  <si>
    <t>KIDANG KENCANA</t>
  </si>
  <si>
    <t>10.42.76.227</t>
  </si>
  <si>
    <t>10.42.144.2</t>
  </si>
  <si>
    <t>TW2C</t>
  </si>
  <si>
    <t>TENJOLAYA</t>
  </si>
  <si>
    <t>10.42.115.163</t>
  </si>
  <si>
    <t>10.42.115.162</t>
  </si>
  <si>
    <t>10.42.141.34</t>
  </si>
  <si>
    <t>10.42.7.130</t>
  </si>
  <si>
    <t>TO26</t>
  </si>
  <si>
    <t>CIDAHU KM 2</t>
  </si>
  <si>
    <t>10.42.104.195</t>
  </si>
  <si>
    <t>10.42.45.66</t>
  </si>
  <si>
    <t>FYF6</t>
  </si>
  <si>
    <t>BUKIT CIMANGGU CITY</t>
  </si>
  <si>
    <t>10.42.116.100</t>
  </si>
  <si>
    <t>F765</t>
  </si>
  <si>
    <t>TAJUR 2</t>
  </si>
  <si>
    <t>10.42.45.35</t>
  </si>
  <si>
    <t>10.42.36.67</t>
  </si>
  <si>
    <t>TEBW</t>
  </si>
  <si>
    <t>CIBADAK</t>
  </si>
  <si>
    <t>10.42.98.163</t>
  </si>
  <si>
    <t>7WBG9-9N7GD-79974-XPP47-R9CKF</t>
  </si>
  <si>
    <t>ONLINE-2024-12-23 10:29:23</t>
  </si>
  <si>
    <t>ONLINE-2024-12-23 11:21:43</t>
  </si>
  <si>
    <t>10.42.184.35</t>
  </si>
  <si>
    <t>F5B0</t>
  </si>
  <si>
    <t>KH SALEH</t>
  </si>
  <si>
    <t>10.42.7.35</t>
  </si>
  <si>
    <t>10.42.143.163</t>
  </si>
  <si>
    <t>10.42.113.164</t>
  </si>
  <si>
    <t>NCVHG-3HYP6-8MMJF-HCHK4-PPQGR</t>
  </si>
  <si>
    <t>ONLINE-2024-12-23 11:54:51</t>
  </si>
  <si>
    <t>ONLINE-2024-12-23 11:55:59</t>
  </si>
  <si>
    <t>T37Y</t>
  </si>
  <si>
    <t>SPBU CIBOLANG</t>
  </si>
  <si>
    <t>10.42.55.3</t>
  </si>
  <si>
    <t>TL5O</t>
  </si>
  <si>
    <t>SUMUR BATU</t>
  </si>
  <si>
    <t>10.42.87.130</t>
  </si>
  <si>
    <t>10.42.85.164</t>
  </si>
  <si>
    <t>FN5U</t>
  </si>
  <si>
    <t>IDF GRAHA LARAS SENTUL</t>
  </si>
  <si>
    <t>10.42.144.163</t>
  </si>
  <si>
    <t>F846</t>
  </si>
  <si>
    <t>CISOLOK</t>
  </si>
  <si>
    <t>10.42.65.66</t>
  </si>
  <si>
    <t>10.42.114.163</t>
  </si>
  <si>
    <t>T341</t>
  </si>
  <si>
    <t>CISAAT</t>
  </si>
  <si>
    <t>10.42.35.130</t>
  </si>
  <si>
    <t>F733</t>
  </si>
  <si>
    <t>BAMBU APUS</t>
  </si>
  <si>
    <t>10.42.106.4</t>
  </si>
  <si>
    <t>TRD7</t>
  </si>
  <si>
    <t>GRAND CIANJUR</t>
  </si>
  <si>
    <t>10.42.6.130</t>
  </si>
  <si>
    <t>RWCHR-2NFP7-J3KFD-BG4G3-QRR9F</t>
  </si>
  <si>
    <t>ONLINE-2024-12-23 09:59:54</t>
  </si>
  <si>
    <t>ONLINE-2024-12-23 09:10:26</t>
  </si>
  <si>
    <t>TSQX</t>
  </si>
  <si>
    <t>CIMANGGU PERIKANAN</t>
  </si>
  <si>
    <t>10.42.60.99</t>
  </si>
  <si>
    <t>FISO</t>
  </si>
  <si>
    <t>ABDULLAH BIN NUH</t>
  </si>
  <si>
    <t>10.42.14.99</t>
  </si>
  <si>
    <t>HMGWN-PG8J7-VPC8W-HF66B-TXXTR</t>
  </si>
  <si>
    <t>ONLINE-2024-12-23 10:40:45</t>
  </si>
  <si>
    <t>OFFLINE-2024-12-22 08:42:36-TIDAK TERIMA RESPONSE DARI EDC</t>
  </si>
  <si>
    <t>THIW</t>
  </si>
  <si>
    <t>10.42.77.35</t>
  </si>
  <si>
    <t>10.42.64.195</t>
  </si>
  <si>
    <t>F92E</t>
  </si>
  <si>
    <t>SPBU BRIGHT BY BINAMARGA</t>
  </si>
  <si>
    <t>10.42.143.227</t>
  </si>
  <si>
    <t>10.42.46.2</t>
  </si>
  <si>
    <t>10.42.144.34</t>
  </si>
  <si>
    <t>10.42.18.226</t>
  </si>
  <si>
    <t>10.42.30.227</t>
  </si>
  <si>
    <t>10.42.18.35</t>
  </si>
  <si>
    <t>RHN7P-9F27T-KMKGD-6WM9V-CYT6R</t>
  </si>
  <si>
    <t>ONLINE-2024-12-23 12:36:43</t>
  </si>
  <si>
    <t>10.42.52.100</t>
  </si>
  <si>
    <t>TA9D</t>
  </si>
  <si>
    <t>PALM HILL STL</t>
  </si>
  <si>
    <t>10.42.47.131</t>
  </si>
  <si>
    <t>10.42.77.3</t>
  </si>
  <si>
    <t>10.42.17.34</t>
  </si>
  <si>
    <t>TNFZ</t>
  </si>
  <si>
    <t>SINDANG BARANG PILAR</t>
  </si>
  <si>
    <t>10.42.47.227</t>
  </si>
  <si>
    <t>10.42.43.163</t>
  </si>
  <si>
    <t>10.42.34.67</t>
  </si>
  <si>
    <t>TRO4</t>
  </si>
  <si>
    <t>ISCALTON CICURUG</t>
  </si>
  <si>
    <t>10.42.54.227</t>
  </si>
  <si>
    <t>10.42.104.3</t>
  </si>
  <si>
    <t>3P7MB-NXBPP-37JGD-W7PGT-722TC</t>
  </si>
  <si>
    <t xml:space="preserve">OFFLINE-2024-12-23 11:16:35-THE DEVICE DOES NOT RECOGNIZE THE COMMAND._x000D_
</t>
  </si>
  <si>
    <t>ONLINE-2024-12-23 12:37:06</t>
  </si>
  <si>
    <t>TJ92</t>
  </si>
  <si>
    <t>BOHLAM</t>
  </si>
  <si>
    <t>10.42.116.130</t>
  </si>
  <si>
    <t>F880</t>
  </si>
  <si>
    <t>PESONA CILEBUT</t>
  </si>
  <si>
    <t>10.42.37.163</t>
  </si>
  <si>
    <t>10.42.114.2</t>
  </si>
  <si>
    <t>TGOA</t>
  </si>
  <si>
    <t>RAYA SUKABUMI KM 16</t>
  </si>
  <si>
    <t>10.42.53.130</t>
  </si>
  <si>
    <t>TZFU</t>
  </si>
  <si>
    <t>LEMBAH NYIUR</t>
  </si>
  <si>
    <t>10.42.104.35</t>
  </si>
  <si>
    <t>XY79M-CNR96-BGF4P-2H8R7-DRTGC</t>
  </si>
  <si>
    <t>ONLINE-2024-12-22 15:02:37</t>
  </si>
  <si>
    <t>ONLINE-2024-12-22 14:40:10</t>
  </si>
  <si>
    <t>10.42.7.132</t>
  </si>
  <si>
    <t>10.42.78.99</t>
  </si>
  <si>
    <t>F84F</t>
  </si>
  <si>
    <t>TEGAL BULEUD</t>
  </si>
  <si>
    <t>10.42.116.226</t>
  </si>
  <si>
    <t>CBPVD-NYDT8-RVCTP-BBC7V-T3BP4</t>
  </si>
  <si>
    <t>OFFLINE-2024-12-20 17:08:26-THE PORT COM7 DOES NOT EXIST.</t>
  </si>
  <si>
    <t>ONLINE-2024-12-18 12:43:12-(ACT VIRTUAL)TIDAK TERIMA RESPONSE DARI HOST|ERBANK BRI|72101087|000070407391798|||||000036|000000|18 DEC 24|12:43:07|||0</t>
  </si>
  <si>
    <t>10.42.48.34</t>
  </si>
  <si>
    <t>10.42.82.68</t>
  </si>
  <si>
    <t>10.42.23.35</t>
  </si>
  <si>
    <t>TPIL</t>
  </si>
  <si>
    <t>TALAGA MURNI</t>
  </si>
  <si>
    <t>10.42.107.131</t>
  </si>
  <si>
    <t>FMBJ</t>
  </si>
  <si>
    <t>PARUNG BANTENG</t>
  </si>
  <si>
    <t>10.42.145.35</t>
  </si>
  <si>
    <t>FHX1</t>
  </si>
  <si>
    <t>CINANGSI</t>
  </si>
  <si>
    <t>10.42.33.66</t>
  </si>
  <si>
    <t>FD59</t>
  </si>
  <si>
    <t>KABANDUNGAN</t>
  </si>
  <si>
    <t>10.42.68.99</t>
  </si>
  <si>
    <t>FVLF</t>
  </si>
  <si>
    <t>CIOMAS HARAPAN</t>
  </si>
  <si>
    <t>10.42.75.67</t>
  </si>
  <si>
    <t>10.42.145.34</t>
  </si>
  <si>
    <t>10.42.52.34</t>
  </si>
  <si>
    <t>T6LH</t>
  </si>
  <si>
    <t>CIMACAN</t>
  </si>
  <si>
    <t>10.42.69.99</t>
  </si>
  <si>
    <t>CIBOGO 2</t>
  </si>
  <si>
    <t>10.42.112.35</t>
  </si>
  <si>
    <t>TR72</t>
  </si>
  <si>
    <t>DC BOGOR</t>
  </si>
  <si>
    <t>10.42.81.198</t>
  </si>
  <si>
    <t>GXNTM-TWJV7-9422H-WT76Y-92FC4</t>
  </si>
  <si>
    <t>ONLINE-2024-12-23 09:59:57</t>
  </si>
  <si>
    <t>ONLINE-2024-12-23 09:51:40</t>
  </si>
  <si>
    <t>TVNR</t>
  </si>
  <si>
    <t>BABAKAN TENGAH</t>
  </si>
  <si>
    <t>10.42.90.98</t>
  </si>
  <si>
    <t>10.42.34.227</t>
  </si>
  <si>
    <t>10.42.113.2</t>
  </si>
  <si>
    <t>THQG</t>
  </si>
  <si>
    <t>KOLONEL AHMAD SYAM</t>
  </si>
  <si>
    <t>10.42.29.163</t>
  </si>
  <si>
    <t>10.42.19.163</t>
  </si>
  <si>
    <t>10.42.106.3</t>
  </si>
  <si>
    <t>TSOO</t>
  </si>
  <si>
    <t>CIBAREGBEG</t>
  </si>
  <si>
    <t>10.42.68.227</t>
  </si>
  <si>
    <t>T9VL</t>
  </si>
  <si>
    <t>CIMANDE HILIR</t>
  </si>
  <si>
    <t>10.42.52.3</t>
  </si>
  <si>
    <t>10.42.142.226</t>
  </si>
  <si>
    <t>TQB1</t>
  </si>
  <si>
    <t>BOJONG CIANJUR</t>
  </si>
  <si>
    <t>10.42.49.35</t>
  </si>
  <si>
    <t>RB4NF-H3RYD-7QCFJ-PXP97-R9CKC</t>
  </si>
  <si>
    <t>ONLINE-2024-12-22 20:29:17</t>
  </si>
  <si>
    <t xml:space="preserve">OFFLINE-2024-12-22 08:55:40-THE DEVICE DOES NOT RECOGNIZE THE COMMAND._x000D_
</t>
  </si>
  <si>
    <t>10.42.145.66</t>
  </si>
  <si>
    <t>10.42.49.98</t>
  </si>
  <si>
    <t>CNHP6-7YVBV-KV6RP-WRX8X-HCFC4</t>
  </si>
  <si>
    <t>ONLINE-2024-12-22 17:25:45</t>
  </si>
  <si>
    <t>ONLINE-2024-12-22 10:19:21</t>
  </si>
  <si>
    <t>10.42.112.69</t>
  </si>
  <si>
    <t>10.42.65.163</t>
  </si>
  <si>
    <t>PYM6Y-V6NFP-TV2CY-D324W-XW3GP</t>
  </si>
  <si>
    <t>ONLINE-2024-12-22 12:47:39</t>
  </si>
  <si>
    <t>OFFLINE-2024-12-22 15:14:32-TIDAK TERIMA RESPONSE DARI EDC</t>
  </si>
  <si>
    <t>TLOM</t>
  </si>
  <si>
    <t>DR. SEMERU NO. 25</t>
  </si>
  <si>
    <t>10.42.16.131</t>
  </si>
  <si>
    <t>10.42.23.162</t>
  </si>
  <si>
    <t>10.42.29.66</t>
  </si>
  <si>
    <t>10.42.47.99</t>
  </si>
  <si>
    <t>10.42.141.227</t>
  </si>
  <si>
    <t>10.42.85.34</t>
  </si>
  <si>
    <t>7R6BH-N32MC-RY66J-PYWBD-H222T</t>
  </si>
  <si>
    <t>ONLINE-2024-12-15 14:16:14</t>
  </si>
  <si>
    <t>OFFLINE-2024-12-15 21:11:50-RESPONSE DARI EDC BLANK</t>
  </si>
  <si>
    <t>10.42.39.66</t>
  </si>
  <si>
    <t>F879</t>
  </si>
  <si>
    <t>BANGBARUNG</t>
  </si>
  <si>
    <t>10.42.37.131</t>
  </si>
  <si>
    <t>10.42.82.132</t>
  </si>
  <si>
    <t>10.42.63.226</t>
  </si>
  <si>
    <t>10.42.35.34</t>
  </si>
  <si>
    <t>6NVK2-28D29-9RDH7-W6XKK-BKMP4</t>
  </si>
  <si>
    <t>ONLINE-2024-12-22 18:13:33</t>
  </si>
  <si>
    <t>ONLINE-2024-12-22 18:23:40</t>
  </si>
  <si>
    <t>10.42.117.72</t>
  </si>
  <si>
    <t>TBVW</t>
  </si>
  <si>
    <t>CIPAKU</t>
  </si>
  <si>
    <t>10.42.54.194</t>
  </si>
  <si>
    <t>GK69G-NP3CQ-KMV8W-9VK2F-TVJ6C</t>
  </si>
  <si>
    <t>ONLINE-2024-12-23 10:32:56</t>
  </si>
  <si>
    <t>OFFLINE-2024-12-23 07:21:09-RESPONSE DARI EDC BLANK</t>
  </si>
  <si>
    <t>F840</t>
  </si>
  <si>
    <t>RE ABDULLAH CIOMAS</t>
  </si>
  <si>
    <t>10.42.43.98</t>
  </si>
  <si>
    <t>10.42.115.67</t>
  </si>
  <si>
    <t>F9NM7-F4BJY-WTKY4-VVB44-X2FC4</t>
  </si>
  <si>
    <t>ONLINE-2024-12-23 09:53:49</t>
  </si>
  <si>
    <t>ONLINE-2024-12-23 11:50:21-(ACT VIRTUAL)TIDAK TERIMA RESPONSE DARI HOST|ERBANK MANDIRI|72559789|000070422889008||||000044|000000|23 DEC 24|11:50:06|||0000000000000000000000||0|0|0|0|0</t>
  </si>
  <si>
    <t>TKVA</t>
  </si>
  <si>
    <t>10.42.54.67</t>
  </si>
  <si>
    <t>FJK9</t>
  </si>
  <si>
    <t>TEGAL BULEUD 2</t>
  </si>
  <si>
    <t>10.42.66.131</t>
  </si>
  <si>
    <t>T8R1</t>
  </si>
  <si>
    <t>SPBU SETU PAGELARANG</t>
  </si>
  <si>
    <t>10.42.12.35</t>
  </si>
  <si>
    <t>TB0G</t>
  </si>
  <si>
    <t>SUKAMEKAR SUKARAJA</t>
  </si>
  <si>
    <t>10.42.47.163</t>
  </si>
  <si>
    <t>MFN7R-Y28XC-FMR8F-V2932-6JGGC</t>
  </si>
  <si>
    <t>ONLINE-2024-12-23 11:58:04</t>
  </si>
  <si>
    <t>ONLINE-2024-12-23 10:44:11</t>
  </si>
  <si>
    <t>TS0B</t>
  </si>
  <si>
    <t>EXIT TOL SENTUL</t>
  </si>
  <si>
    <t>10.42.58.131</t>
  </si>
  <si>
    <t>10.42.31.34</t>
  </si>
  <si>
    <t>2FNRB-8VKDJ-YRFT7-XFWKJ-W44C4</t>
  </si>
  <si>
    <t>ONLINE-2024-12-23 10:53:19</t>
  </si>
  <si>
    <t>ONLINE-2024-12-23 09:34:17</t>
  </si>
  <si>
    <t>T9QB</t>
  </si>
  <si>
    <t>RAYA SUKABUMI KM 23</t>
  </si>
  <si>
    <t>10.42.29.99</t>
  </si>
  <si>
    <t>10.42.81.98</t>
  </si>
  <si>
    <t>T19J</t>
  </si>
  <si>
    <t>CIJERUK</t>
  </si>
  <si>
    <t>10.42.27.130</t>
  </si>
  <si>
    <t>F8XS</t>
  </si>
  <si>
    <t>EXIT TOL CIAWI</t>
  </si>
  <si>
    <t>10.42.138.2</t>
  </si>
  <si>
    <t>T6SP</t>
  </si>
  <si>
    <t>MANGKALAYA CISAAT</t>
  </si>
  <si>
    <t>10.42.31.99</t>
  </si>
  <si>
    <t>TF7D</t>
  </si>
  <si>
    <t>BABAKAN MADANG</t>
  </si>
  <si>
    <t>10.42.81.2</t>
  </si>
  <si>
    <t>FPHB</t>
  </si>
  <si>
    <t>SILIWANGI</t>
  </si>
  <si>
    <t>10.42.32.3</t>
  </si>
  <si>
    <t>10.42.51.162</t>
  </si>
  <si>
    <t>TEZ3</t>
  </si>
  <si>
    <t>BATUNUNGGAL CIBADAK</t>
  </si>
  <si>
    <t>10.42.51.34</t>
  </si>
  <si>
    <t>10.42.51.35</t>
  </si>
  <si>
    <t>TTXFP-X9N6K-6KT79-G28KQ-9D724</t>
  </si>
  <si>
    <t>ONLINE-2024-12-23 09:23:22</t>
  </si>
  <si>
    <t>ONLINE-2024-12-23 11:49:39</t>
  </si>
  <si>
    <t>10.42.6.131</t>
  </si>
  <si>
    <t>TFSB</t>
  </si>
  <si>
    <t>CIJALINGAN</t>
  </si>
  <si>
    <t>10.42.40.195</t>
  </si>
  <si>
    <t>10.42.40.130</t>
  </si>
  <si>
    <t>TZTX</t>
  </si>
  <si>
    <t>VILLA MUTIARA</t>
  </si>
  <si>
    <t>10.42.97.130</t>
  </si>
  <si>
    <t>JHN9Y-TFGJB-DB8PY-P3BFG-H8RC4</t>
  </si>
  <si>
    <t>OFFLINE-2024-12-22 20:55:04-THE PORT COM7 DOES NOT EXIST.</t>
  </si>
  <si>
    <t>ONLINE-2024-12-23 11:29:39</t>
  </si>
  <si>
    <t>10.42.141.162</t>
  </si>
  <si>
    <t>T038</t>
  </si>
  <si>
    <t>BANTARJAYA NO.8D</t>
  </si>
  <si>
    <t>10.42.76.131</t>
  </si>
  <si>
    <t>2024-12-23 12:41:29</t>
  </si>
  <si>
    <t>T4O2</t>
  </si>
  <si>
    <t>SEMPLAK RAYA</t>
  </si>
  <si>
    <t>10.42.11.35</t>
  </si>
  <si>
    <t>T47I</t>
  </si>
  <si>
    <t>PRIMER CIKEMBANG</t>
  </si>
  <si>
    <t>10.42.13.66</t>
  </si>
  <si>
    <t>TX2M</t>
  </si>
  <si>
    <t>BOJONGASIH</t>
  </si>
  <si>
    <t>10.42.34.3</t>
  </si>
  <si>
    <t>10.42.98.162</t>
  </si>
  <si>
    <t>FBJU</t>
  </si>
  <si>
    <t>CIBANTENG 3</t>
  </si>
  <si>
    <t>10.42.44.98</t>
  </si>
  <si>
    <t>CIBOGO2</t>
  </si>
  <si>
    <t>10.42.112.40</t>
  </si>
  <si>
    <t>FJAA</t>
  </si>
  <si>
    <t>GUNUNG PADANG</t>
  </si>
  <si>
    <t>10.42.19.130</t>
  </si>
  <si>
    <t>ONLINE-2024-12-23 09:33:12</t>
  </si>
  <si>
    <t>OFFLINE-2024-12-22 13:52:55-TIDAK TERIMA RESPONSE DARI EDC</t>
  </si>
  <si>
    <t>10.42.103.194</t>
  </si>
  <si>
    <t>10.42.59.34</t>
  </si>
  <si>
    <t>10.42.74.4</t>
  </si>
  <si>
    <t>TGGW</t>
  </si>
  <si>
    <t>BINAMARGA 5</t>
  </si>
  <si>
    <t>10.42.107.163</t>
  </si>
  <si>
    <t>T1YI</t>
  </si>
  <si>
    <t>MERDEKA NO.139</t>
  </si>
  <si>
    <t>10.42.30.98</t>
  </si>
  <si>
    <t>22N42-XCX9Q-C6D89-DY88C-PGYP4</t>
  </si>
  <si>
    <t>ONLINE-2024-12-23 08:21:53</t>
  </si>
  <si>
    <t xml:space="preserve">OFFLINE-2024-11-23 15:16:55-THE DEVICE DOES NOT RECOGNIZE THE COMMAND._x000D_
</t>
  </si>
  <si>
    <t>T7AJ</t>
  </si>
  <si>
    <t>CIOMAS SUKAMAKMUR</t>
  </si>
  <si>
    <t>10.42.92.226</t>
  </si>
  <si>
    <t>10.42.115.66</t>
  </si>
  <si>
    <t>10.42.21.66</t>
  </si>
  <si>
    <t>HPW7B-4YN4C-VMCY2-8W3WD-Y4G6R</t>
  </si>
  <si>
    <t>ONLINE-2024-12-23 12:07:42</t>
  </si>
  <si>
    <t>ONLINE-2024-12-23 09:22:43-(ACT VIRTUAL)TIDAK TERIMA RESPONSE DARI HOST|ERBANK |10155735|000001987164709|||||000077|000000|23 DEC 24|09:22:41|||0|0|0</t>
  </si>
  <si>
    <t>10.42.46.162</t>
  </si>
  <si>
    <t>FP6GN-68274-X6JPY-MTYCW-CPQGR</t>
  </si>
  <si>
    <t>OFFLINE-2024-12-23 07:47:43-THE PORT COM7 DOES NOT EXIST.</t>
  </si>
  <si>
    <t>ONLINE-2024-12-22 21:26:31</t>
  </si>
  <si>
    <t>10.42.82.213</t>
  </si>
  <si>
    <t>10.42.41.226</t>
  </si>
  <si>
    <t>T3RP</t>
  </si>
  <si>
    <t>HAURWANGI</t>
  </si>
  <si>
    <t>10.42.107.3</t>
  </si>
  <si>
    <t>10.42.13.34</t>
  </si>
  <si>
    <t>10.42.139.195</t>
  </si>
  <si>
    <t>10.42.43.99</t>
  </si>
  <si>
    <t>TYPL</t>
  </si>
  <si>
    <t>TAMAN VICTORIA</t>
  </si>
  <si>
    <t>10.42.96.228</t>
  </si>
  <si>
    <t>TG2Y</t>
  </si>
  <si>
    <t>JENDRAL SUDIRMAN NO 15</t>
  </si>
  <si>
    <t>10.42.11.227</t>
  </si>
  <si>
    <t>Y3RH8-VNK84-FH7MH-TWQ6T-D3WXF</t>
  </si>
  <si>
    <t>ONLINE-2024-12-23 10:57:16</t>
  </si>
  <si>
    <t>ONLINE-2024-12-23 11:29:46</t>
  </si>
  <si>
    <t>10.42.73.66</t>
  </si>
  <si>
    <t>FHGV</t>
  </si>
  <si>
    <t>RAYA CIBADAK</t>
  </si>
  <si>
    <t>10.42.143.131</t>
  </si>
  <si>
    <t>10.42.11.66</t>
  </si>
  <si>
    <t>TD7VR-W9PYQ-W37VG-B376H-QDYR6</t>
  </si>
  <si>
    <t>ONLINE-2024-12-22 19:09:28</t>
  </si>
  <si>
    <t>OFFLINE-2024-12-22 12:56:30-TIDAK TERIMA RESPONSE DARI EDC</t>
  </si>
  <si>
    <t>TEAE</t>
  </si>
  <si>
    <t>VILLA BOGOR INDAH</t>
  </si>
  <si>
    <t>10.42.7.2</t>
  </si>
  <si>
    <t>TFWI</t>
  </si>
  <si>
    <t>GUNUNG BULEUD</t>
  </si>
  <si>
    <t>10.42.66.35</t>
  </si>
  <si>
    <t>10.42.38.195</t>
  </si>
  <si>
    <t>10.42.30.99</t>
  </si>
  <si>
    <t>KCYNQ-4HQXH-2M4X7-79Y2G-QYH24</t>
  </si>
  <si>
    <t>ONLINE-2024-12-23 11:58:31</t>
  </si>
  <si>
    <t>OFFLINE-2024-12-14 10:28:30-TIDAK TERIMA RESPONSE DARI EDC</t>
  </si>
  <si>
    <t>TCWO</t>
  </si>
  <si>
    <t>TAMAN SARI PARK RESIDENCE</t>
  </si>
  <si>
    <t>10.42.98.194</t>
  </si>
  <si>
    <t>10.42.31.131</t>
  </si>
  <si>
    <t>TP9I</t>
  </si>
  <si>
    <t>PAHLAWAN BONDONGAN 3</t>
  </si>
  <si>
    <t>10.42.80.195</t>
  </si>
  <si>
    <t>F44A</t>
  </si>
  <si>
    <t>SAGARENTEN</t>
  </si>
  <si>
    <t>10.42.95.226</t>
  </si>
  <si>
    <t>4C9GH-NQ2P3-X9QXY-4Y4PQ-H222T</t>
  </si>
  <si>
    <t>ONLINE-2024-12-18 20:25:51</t>
  </si>
  <si>
    <t>OFFLINE-2024-11-26 10:47:17-TIDAK TERIMA RESPONSE DARI EDC</t>
  </si>
  <si>
    <t>TQO7</t>
  </si>
  <si>
    <t>IDM KANTOR POS SUKABUMI</t>
  </si>
  <si>
    <t>10.42.146.227</t>
  </si>
  <si>
    <t>10.42.53.131</t>
  </si>
  <si>
    <t>10.42.113.195</t>
  </si>
  <si>
    <t>TBQE</t>
  </si>
  <si>
    <t>GADOG 2</t>
  </si>
  <si>
    <t>10.42.88.98</t>
  </si>
  <si>
    <t>10.42.12.229</t>
  </si>
  <si>
    <t>TM4O</t>
  </si>
  <si>
    <t>SEKARWANGI CIBADAK</t>
  </si>
  <si>
    <t>10.42.85.227</t>
  </si>
  <si>
    <t>TFDF</t>
  </si>
  <si>
    <t>SIMPANG CIKASO</t>
  </si>
  <si>
    <t>10.42.108.131</t>
  </si>
  <si>
    <t>10.42.84.98</t>
  </si>
  <si>
    <t>T4IL</t>
  </si>
  <si>
    <t>ALTERNATIF CIBADAK</t>
  </si>
  <si>
    <t>10.42.51.195</t>
  </si>
  <si>
    <t>10.42.54.195</t>
  </si>
  <si>
    <t>F370</t>
  </si>
  <si>
    <t>PAHLAWAN BONDONGAN 2</t>
  </si>
  <si>
    <t>10.42.40.35</t>
  </si>
  <si>
    <t>F9IA</t>
  </si>
  <si>
    <t>AL-BAIDHO</t>
  </si>
  <si>
    <t>10.42.139.99</t>
  </si>
  <si>
    <t>10.42.96.2</t>
  </si>
  <si>
    <t>10.42.137.98</t>
  </si>
  <si>
    <t>10.42.8.2</t>
  </si>
  <si>
    <t>TLVE</t>
  </si>
  <si>
    <t>RAYA SUKABUMI KM 21</t>
  </si>
  <si>
    <t>10.42.52.195</t>
  </si>
  <si>
    <t>10.42.55.67</t>
  </si>
  <si>
    <t>F62A</t>
  </si>
  <si>
    <t>YON POMAD BOGOR</t>
  </si>
  <si>
    <t>10.42.41.2</t>
  </si>
  <si>
    <t>10.42.60.101</t>
  </si>
  <si>
    <t>JD6TV-6PNM7-WQGBV-XGWRG-TJF9F</t>
  </si>
  <si>
    <t>ONLINE-2024-12-23 09:25:14</t>
  </si>
  <si>
    <t>OFFLINE-2024-12-22 17:54:39-RESPONSE DARI EDC BLANK</t>
  </si>
  <si>
    <t>10.42.117.70</t>
  </si>
  <si>
    <t>10.42.27.226</t>
  </si>
  <si>
    <t>10.42.23.99</t>
  </si>
  <si>
    <t>FCP0</t>
  </si>
  <si>
    <t>AGRABINTA CIANJUR</t>
  </si>
  <si>
    <t>10.42.183.163</t>
  </si>
  <si>
    <t>10.42.137.195</t>
  </si>
  <si>
    <t>TXOU</t>
  </si>
  <si>
    <t>RAYA SAGARANTEN</t>
  </si>
  <si>
    <t>10.42.77.195</t>
  </si>
  <si>
    <t>10.42.49.34</t>
  </si>
  <si>
    <t>QN7D9-Y8VJ2-GRKFR-PVQBC-V8RC2</t>
  </si>
  <si>
    <t>ONLINE-2024-12-23 12:09:08</t>
  </si>
  <si>
    <t>OFFLINE-2024-12-22 19:40:46-TIDAK TERIMA RESPONSE DARI EDC</t>
  </si>
  <si>
    <t>TWHF</t>
  </si>
  <si>
    <t>CIRACAP</t>
  </si>
  <si>
    <t>10.42.92.195</t>
  </si>
  <si>
    <t>JYNTT-PPX4Y-RQCQG-C6TGF-VMH22</t>
  </si>
  <si>
    <t>ONLINE-2024-12-22 13:16:55</t>
  </si>
  <si>
    <t>OFFLINE-2024-12-22 20:29:40-TIDAK TERIMA RESPONSE DARI EDC</t>
  </si>
  <si>
    <t>FC28</t>
  </si>
  <si>
    <t>BOGOR NIRWANA</t>
  </si>
  <si>
    <t>10.42.94.98</t>
  </si>
  <si>
    <t>TCVU</t>
  </si>
  <si>
    <t>GRIYA ALAM SENTUL 2</t>
  </si>
  <si>
    <t>10.42.141.98</t>
  </si>
  <si>
    <t>10.42.66.130</t>
  </si>
  <si>
    <t>M64YY-BPN6H-KHYBT-TTBTM-88GPT</t>
  </si>
  <si>
    <t>ONLINE-2024-12-20 11:12:47</t>
  </si>
  <si>
    <t>ONLINE-2024-12-23 11:48:55</t>
  </si>
  <si>
    <t>TYW8</t>
  </si>
  <si>
    <t>ALTERNATIF JALUR SELATAN</t>
  </si>
  <si>
    <t>10.42.71.34</t>
  </si>
  <si>
    <t>F4UX</t>
  </si>
  <si>
    <t>PABUARAN SAGARANTEN</t>
  </si>
  <si>
    <t>10.42.77.130</t>
  </si>
  <si>
    <t>WRK73-RNV66-FG96X-J6M66-8TYP4</t>
  </si>
  <si>
    <t>ONLINE-2024-12-21 16:34:22</t>
  </si>
  <si>
    <t>OFFLINE-2024-12-17 11:18:25-TIDAK TERIMA RESPONSE DARI EDC</t>
  </si>
  <si>
    <t>10.42.59.7</t>
  </si>
  <si>
    <t>10.42.15.195</t>
  </si>
  <si>
    <t>Intel(R) Pentium(R) CPU G3240T @ 2.70GHz</t>
  </si>
  <si>
    <t>NV3H4-Q9QMM-J974R-MKTJQ-C3782</t>
  </si>
  <si>
    <t>OFFLINE-2024-12-23 12:19:37-THE PORT COM7 DOES NOT EXIST.</t>
  </si>
  <si>
    <t>ONLINE-2024-12-23 11:21:26</t>
  </si>
  <si>
    <t>FT17</t>
  </si>
  <si>
    <t>CIWARU</t>
  </si>
  <si>
    <t>10.42.92.99</t>
  </si>
  <si>
    <t>TERL</t>
  </si>
  <si>
    <t>RAYA BANDUNG KM 23</t>
  </si>
  <si>
    <t>10.42.53.67</t>
  </si>
  <si>
    <t>10.42.14.227</t>
  </si>
  <si>
    <t>Intel(R) Pentium(R) CPU G3220 @ 3.00GHz</t>
  </si>
  <si>
    <t>ONLINE-2024-12-22 19:49:45</t>
  </si>
  <si>
    <t>ONLINE-2024-12-22 18:59:06</t>
  </si>
  <si>
    <t>TWHP</t>
  </si>
  <si>
    <t>KERTAMAYA</t>
  </si>
  <si>
    <t>10.42.84.67</t>
  </si>
  <si>
    <t>10.42.76.130</t>
  </si>
  <si>
    <t>10.42.54.226</t>
  </si>
  <si>
    <t>TG1J</t>
  </si>
  <si>
    <t>SILIWANGI NO 60C</t>
  </si>
  <si>
    <t>10.42.48.131</t>
  </si>
  <si>
    <t>Intel(R) Pentium(R) CPU G3460T @ 3.00GHz</t>
  </si>
  <si>
    <t>TI6Y</t>
  </si>
  <si>
    <t>TAMAN TOPI SQUARE</t>
  </si>
  <si>
    <t>10.42.6.2</t>
  </si>
  <si>
    <t>10.42.113.226</t>
  </si>
  <si>
    <t>10.42.142.2</t>
  </si>
  <si>
    <t>T20H</t>
  </si>
  <si>
    <t>HANJAWAR</t>
  </si>
  <si>
    <t>10.42.11.194</t>
  </si>
  <si>
    <t>10.42.81.3</t>
  </si>
  <si>
    <t>THKX</t>
  </si>
  <si>
    <t>KADUPUGUR</t>
  </si>
  <si>
    <t>10.42.70.194</t>
  </si>
  <si>
    <t>10.42.24.195</t>
  </si>
  <si>
    <t>TZGV</t>
  </si>
  <si>
    <t>TAMAN TIRTA CIMANGGU</t>
  </si>
  <si>
    <t>10.42.105.3</t>
  </si>
  <si>
    <t>FGJ5</t>
  </si>
  <si>
    <t>CISARUA 3</t>
  </si>
  <si>
    <t>10.42.6.162</t>
  </si>
  <si>
    <t>YB8TN-D2F4T-D276X-T872B-R6YW2</t>
  </si>
  <si>
    <t>ONLINE-2024-12-14 14:40:48</t>
  </si>
  <si>
    <t>OFFLINE-2024-12-14 20:45:05-TIDAK TERIMA RESPONSE DARI EDC</t>
  </si>
  <si>
    <t>10.42.27.3</t>
  </si>
  <si>
    <t>TPTG</t>
  </si>
  <si>
    <t>SENTUL SELATAN</t>
  </si>
  <si>
    <t>10.42.74.130</t>
  </si>
  <si>
    <t>10.42.50.66</t>
  </si>
  <si>
    <t>T2GV</t>
  </si>
  <si>
    <t>MUNJUL</t>
  </si>
  <si>
    <t>10.42.115.194</t>
  </si>
  <si>
    <t>10.42.33.98</t>
  </si>
  <si>
    <t>FUEM</t>
  </si>
  <si>
    <t>SUKAJADI CIANJUR</t>
  </si>
  <si>
    <t>10.42.55.162</t>
  </si>
  <si>
    <t>TOZ7</t>
  </si>
  <si>
    <t>CIJAYANTI</t>
  </si>
  <si>
    <t>10.42.98.67</t>
  </si>
  <si>
    <t>10.42.60.98</t>
  </si>
  <si>
    <t>F06Q</t>
  </si>
  <si>
    <t>GEMPOL</t>
  </si>
  <si>
    <t>10.42.48.195</t>
  </si>
  <si>
    <t>10.42.85.226</t>
  </si>
  <si>
    <t>TS18</t>
  </si>
  <si>
    <t>SILIWANGI CICURUG</t>
  </si>
  <si>
    <t>10.42.24.2</t>
  </si>
  <si>
    <t>10.42.55.163</t>
  </si>
  <si>
    <t>TGNW</t>
  </si>
  <si>
    <t>PANDAWA</t>
  </si>
  <si>
    <t>10.42.12.2</t>
  </si>
  <si>
    <t>FD02</t>
  </si>
  <si>
    <t>MABES HANKAM</t>
  </si>
  <si>
    <t>10.42.80.67</t>
  </si>
  <si>
    <t>10.42.18.4</t>
  </si>
  <si>
    <t>10.42.45.99</t>
  </si>
  <si>
    <t>10.42.92.227</t>
  </si>
  <si>
    <t>10.42.71.35</t>
  </si>
  <si>
    <t>TN98</t>
  </si>
  <si>
    <t>SPBU RANCABUNGUR</t>
  </si>
  <si>
    <t>10.42.89.131</t>
  </si>
  <si>
    <t>TW2L</t>
  </si>
  <si>
    <t>TELAGA CARINGIN</t>
  </si>
  <si>
    <t>10.42.71.3</t>
  </si>
  <si>
    <t>2024-12-23 12:41:30</t>
  </si>
  <si>
    <t>10.42.51.99</t>
  </si>
  <si>
    <t>10.42.33.130</t>
  </si>
  <si>
    <t>10.42.53.66</t>
  </si>
  <si>
    <t>POINT RS MULIA/005</t>
  </si>
  <si>
    <t>10.42.137.130</t>
  </si>
  <si>
    <t>F5EW</t>
  </si>
  <si>
    <t>BOJONG HAUR</t>
  </si>
  <si>
    <t>10.42.21.3</t>
  </si>
  <si>
    <t>10.42.108.130</t>
  </si>
  <si>
    <t>8JPMG-N372X-3BKP6-HMJ3V-XD722</t>
  </si>
  <si>
    <t>ONLINE-2024-12-17 19:38:10</t>
  </si>
  <si>
    <t>ONLINE-2024-12-20 20:32:22</t>
  </si>
  <si>
    <t>10.42.55.195</t>
  </si>
  <si>
    <t>10.42.33.67</t>
  </si>
  <si>
    <t>F6VS</t>
  </si>
  <si>
    <t>BALI RESORT</t>
  </si>
  <si>
    <t>10.42.139.131</t>
  </si>
  <si>
    <t>VP4BY-3NKQT-PGJMX-DQHQP-VFTGC</t>
  </si>
  <si>
    <t>ONLINE-2024-12-23 12:13:04</t>
  </si>
  <si>
    <t>10.42.135.226</t>
  </si>
  <si>
    <t>DMBNG-JXR8D-MHTMT-7JFDQ-G83GR</t>
  </si>
  <si>
    <t>ONLINE-2024-12-23 12:04:42</t>
  </si>
  <si>
    <t>OFFLINE-2024-12-23 07:55:15-TIDAK TERIMA RESPONSE DARI EDC</t>
  </si>
  <si>
    <t>T9SV</t>
  </si>
  <si>
    <t>SUKALARANG</t>
  </si>
  <si>
    <t>10.42.24.163</t>
  </si>
  <si>
    <t>FFSH</t>
  </si>
  <si>
    <t>MOUNTAIN PARK RESIDENCE</t>
  </si>
  <si>
    <t>10.42.54.99</t>
  </si>
  <si>
    <t>10.42.6.100</t>
  </si>
  <si>
    <t>10.42.116.3</t>
  </si>
  <si>
    <t>TIJL</t>
  </si>
  <si>
    <t>CIAMPEA UDIK</t>
  </si>
  <si>
    <t>10.42.77.227</t>
  </si>
  <si>
    <t>FZTI</t>
  </si>
  <si>
    <t>SINDANG BARANG 2</t>
  </si>
  <si>
    <t>10.42.42.227</t>
  </si>
  <si>
    <t>10.42.94.99</t>
  </si>
  <si>
    <t>T49NG-T6WYQ-RKVKB-HBWC9-YDWXF</t>
  </si>
  <si>
    <t>ONLINE-2024-12-23 07:43:49</t>
  </si>
  <si>
    <t>TPE1</t>
  </si>
  <si>
    <t>PASIR MUNCANG</t>
  </si>
  <si>
    <t>10.42.30.34</t>
  </si>
  <si>
    <t>T4D5</t>
  </si>
  <si>
    <t>BADAK PUTIH CIAPUS 2</t>
  </si>
  <si>
    <t>10.42.99.195</t>
  </si>
  <si>
    <t>10.42.190.98</t>
  </si>
  <si>
    <t>10.42.116.227</t>
  </si>
  <si>
    <t>HVDPN-BH446-84YQP-K3RKT-BP2KF</t>
  </si>
  <si>
    <t>OFFLINE-2024-12-02 07:29:10-THE PORT COM7 DOES NOT EXIST.</t>
  </si>
  <si>
    <t>ONLINE-2024-12-22 20:40:34-(ACT VIRTUAL)TIDAK TERIMA RESPONSE DARI HOST|ICBANK BRI|72101087|000070407391798|||||000039|000000|22 DEC 24|20:40:14|||0</t>
  </si>
  <si>
    <t>10.42.92.194</t>
  </si>
  <si>
    <t>TOLI</t>
  </si>
  <si>
    <t>HANJAWAR PACET</t>
  </si>
  <si>
    <t>10.42.147.66</t>
  </si>
  <si>
    <t>10.42.37.195</t>
  </si>
  <si>
    <t>TJ9Z</t>
  </si>
  <si>
    <t>TAJUR TIMUR</t>
  </si>
  <si>
    <t>10.42.94.227</t>
  </si>
  <si>
    <t>10.42.28.98</t>
  </si>
  <si>
    <t>THJ8</t>
  </si>
  <si>
    <t>SUKABUMI KM 26</t>
  </si>
  <si>
    <t>10.42.136.34</t>
  </si>
  <si>
    <t>10.42.16.195</t>
  </si>
  <si>
    <t>HRCXR-NRMCM-WMB6R-Y9KBH-8HV24</t>
  </si>
  <si>
    <t>ONLINE-2024-12-23 10:23:19</t>
  </si>
  <si>
    <t>OFFLINE-2024-12-21 18:14:17-TIDAK TERIMA RESPONSE DARI EDC</t>
  </si>
  <si>
    <t>TW41</t>
  </si>
  <si>
    <t>KABANDUNGAN 2</t>
  </si>
  <si>
    <t>10.42.72.162</t>
  </si>
  <si>
    <t>T9NO</t>
  </si>
  <si>
    <t>SALABINTANA RAYA</t>
  </si>
  <si>
    <t>10.42.43.34</t>
  </si>
  <si>
    <t>10.42.81.68</t>
  </si>
  <si>
    <t>10.42.37.132</t>
  </si>
  <si>
    <t>10.42.15.70</t>
  </si>
  <si>
    <t>10.42.7.34</t>
  </si>
  <si>
    <t>10.42.40.194</t>
  </si>
  <si>
    <t>10.42.12.34</t>
  </si>
  <si>
    <t>TJT7</t>
  </si>
  <si>
    <t>SINDANG BARANG NO 74</t>
  </si>
  <si>
    <t>10.42.105.67</t>
  </si>
  <si>
    <t>6WHKN-VJF44-VHKKT-HG9XX-6CQPP</t>
  </si>
  <si>
    <t>ONLINE-2024-12-23 09:45:49</t>
  </si>
  <si>
    <t>OFFLINE-2024-12-23 07:49:58-TIDAK TERIMA RESPONSE DARI EDC</t>
  </si>
  <si>
    <t>TJPQ</t>
  </si>
  <si>
    <t>TAJUR SINDANGSARI</t>
  </si>
  <si>
    <t>10.42.95.35</t>
  </si>
  <si>
    <t>10.42.39.98</t>
  </si>
  <si>
    <t>10.42.26.34</t>
  </si>
  <si>
    <t>TW8V</t>
  </si>
  <si>
    <t>YASMIN SEKTOR 2</t>
  </si>
  <si>
    <t>10.42.78.34</t>
  </si>
  <si>
    <t>FPW5</t>
  </si>
  <si>
    <t>BUNIWANGI SURADE</t>
  </si>
  <si>
    <t>10.42.79.35</t>
  </si>
  <si>
    <t>TQP0</t>
  </si>
  <si>
    <t>NYOMPLONG</t>
  </si>
  <si>
    <t>10.42.20.67</t>
  </si>
  <si>
    <t>HVJQN-X84XT-DBH23-R6GDV-HXMW2</t>
  </si>
  <si>
    <t>ONLINE-2024-12-23 11:57:38</t>
  </si>
  <si>
    <t>ONLINE-2024-12-22 19:00:13</t>
  </si>
  <si>
    <t>TXG8</t>
  </si>
  <si>
    <t>KOLONEL BUSTOMI 2</t>
  </si>
  <si>
    <t>10.42.92.130</t>
  </si>
  <si>
    <t>10.42.137.162</t>
  </si>
  <si>
    <t>DKXNY-CXWTK-D6F9W-XJYT9-KQBP4</t>
  </si>
  <si>
    <t>ONLINE-2024-12-22 21:12:36</t>
  </si>
  <si>
    <t>ONLINE-2024-12-23 07:26:48</t>
  </si>
  <si>
    <t>T1AN</t>
  </si>
  <si>
    <t>ROYAL TAJUR RESIDENCE</t>
  </si>
  <si>
    <t>10.42.76.194</t>
  </si>
  <si>
    <t>10.42.107.130</t>
  </si>
  <si>
    <t>ONLINE-2024-12-22 20:33:29</t>
  </si>
  <si>
    <t>ONLINE-2024-12-23 09:56:11</t>
  </si>
  <si>
    <t>F20Q</t>
  </si>
  <si>
    <t>PARAKAN SALAK 2</t>
  </si>
  <si>
    <t>10.42.99.99</t>
  </si>
  <si>
    <t>10.42.98.195</t>
  </si>
  <si>
    <t>FTZI</t>
  </si>
  <si>
    <t>KLAPANUNGGAL 2</t>
  </si>
  <si>
    <t>10.42.23.195</t>
  </si>
  <si>
    <t>10.42.183.162</t>
  </si>
  <si>
    <t>10.42.49.194</t>
  </si>
  <si>
    <t>10.42.72.163</t>
  </si>
  <si>
    <t>10.42.72.35</t>
  </si>
  <si>
    <t>6KTVY-RWBTF-34KW4-PRTQT-3YFTB</t>
  </si>
  <si>
    <t>ONLINE-2024-12-23 12:07:00</t>
  </si>
  <si>
    <t>OFFLINE-2024-12-12 16:13:25-TIDAK TERIMA RESPONSE DARI EDC</t>
  </si>
  <si>
    <t>TK3T</t>
  </si>
  <si>
    <t>SPBU DRAMAGA</t>
  </si>
  <si>
    <t>10.42.92.35</t>
  </si>
  <si>
    <t>T6J1</t>
  </si>
  <si>
    <t>10.42.75.226</t>
  </si>
  <si>
    <t>6H96N-DFXCQ-7YP3V-9QYK2-FX9CT</t>
  </si>
  <si>
    <t>OFFLINE-2024-11-11 15:23:18-THE PORT COM7 DOES NOT EXIST.</t>
  </si>
  <si>
    <t>ONLINE-2024-12-22 19:26:06</t>
  </si>
  <si>
    <t>10.42.71.195</t>
  </si>
  <si>
    <t>10.42.113.132</t>
  </si>
  <si>
    <t>10.42.105.2</t>
  </si>
  <si>
    <t>10.42.43.226</t>
  </si>
  <si>
    <t>10.42.54.98</t>
  </si>
  <si>
    <t>ONLINE-2024-12-23 09:51:12</t>
  </si>
  <si>
    <t>OFFLINE-2024-12-23 09:22:52-DITOLAK, ERROR HOST|05BANK MANDIRI|72108635|000070408145136|MDBPL|6032 98** **** 1928|DIP|SALE|000049|001016|23 DEC 24|09:22:49|435809267572||15800</t>
  </si>
  <si>
    <t>10.42.32.2</t>
  </si>
  <si>
    <t>TYNJ</t>
  </si>
  <si>
    <t>CIBITUNG</t>
  </si>
  <si>
    <t>10.42.66.227</t>
  </si>
  <si>
    <t>3C92P-NPJ3T-J2W4W-K6DPD-9766P:GNRFW-P788Q-D32XB-BG6QW-4VV22</t>
  </si>
  <si>
    <t>ONLINE-2024-12-23 10:39:40</t>
  </si>
  <si>
    <t>ONLINE-2024-12-23 10:45:58-(ACT VIRTUAL)TIDAK TERIMA RESPONSE DARI HOST|ERBANK |72101292|000070407412251|||||000126|000000|23 DEC 24|10:44:55|||0|0|0</t>
  </si>
  <si>
    <t>TUZI</t>
  </si>
  <si>
    <t>ALT JALUR SELATAN</t>
  </si>
  <si>
    <t>10.42.71.67</t>
  </si>
  <si>
    <t>T9EV</t>
  </si>
  <si>
    <t>PANGERAN SOGIRI NO. 128</t>
  </si>
  <si>
    <t>10.42.27.194</t>
  </si>
  <si>
    <t>TMVNY-H7YR7-BY939-HMB4R-HQXCT</t>
  </si>
  <si>
    <t>ONLINE-2024-12-23 11:05:49</t>
  </si>
  <si>
    <t>ONLINE-2024-12-23 12:03:01</t>
  </si>
  <si>
    <t>TYJC</t>
  </si>
  <si>
    <t>PAJAJARAN NO. 29D</t>
  </si>
  <si>
    <t>10.42.79.3</t>
  </si>
  <si>
    <t>10.42.28.99</t>
  </si>
  <si>
    <t>10.42.65.67</t>
  </si>
  <si>
    <t>10.42.77.34</t>
  </si>
  <si>
    <t>2024-12-23 12:41:31</t>
  </si>
  <si>
    <t>FGNK</t>
  </si>
  <si>
    <t>PONDOK BITUNG</t>
  </si>
  <si>
    <t>10.42.91.35</t>
  </si>
  <si>
    <t>2WDBB-JFXR6-GHRHD-26WT6-R84BT</t>
  </si>
  <si>
    <t>ONLINE-2024-12-23 12:28:23</t>
  </si>
  <si>
    <t>ONLINE-2024-12-23 11:50:20</t>
  </si>
  <si>
    <t>T35O</t>
  </si>
  <si>
    <t>TAMAN YASMIN NO.122</t>
  </si>
  <si>
    <t>10.42.11.131</t>
  </si>
  <si>
    <t>RC4BQ-N3CWX-MY2V2-YHYRH-KHJ6C</t>
  </si>
  <si>
    <t>ONLINE-2024-12-23 12:30:05</t>
  </si>
  <si>
    <t>ONLINE-2024-12-23 11:28:34</t>
  </si>
  <si>
    <t>10.42.77.131</t>
  </si>
  <si>
    <t>TJ868-DNKWJ-B88BM-CP7GC-GQ724</t>
  </si>
  <si>
    <t>ONLINE-2024-12-23 10:40:07</t>
  </si>
  <si>
    <t>OFFLINE-2024-08-26 21:04:48-RESPONSE DARI EDC BLANK</t>
  </si>
  <si>
    <t>10.42.141.99</t>
  </si>
  <si>
    <t>10.42.90.99</t>
  </si>
  <si>
    <t>TWVF</t>
  </si>
  <si>
    <t>CILANGKAP BARU 2</t>
  </si>
  <si>
    <t>10.42.73.195</t>
  </si>
  <si>
    <t>F8HJ</t>
  </si>
  <si>
    <t>SUKANAGALIH</t>
  </si>
  <si>
    <t>10.42.70.4</t>
  </si>
  <si>
    <t>10.42.75.68</t>
  </si>
  <si>
    <t>T5UH</t>
  </si>
  <si>
    <t>BATU TULIS</t>
  </si>
  <si>
    <t>10.42.93.131</t>
  </si>
  <si>
    <t>FR92</t>
  </si>
  <si>
    <t>CIDOLOG</t>
  </si>
  <si>
    <t>10.42.73.2</t>
  </si>
  <si>
    <t>TCAA</t>
  </si>
  <si>
    <t>PAMOYANAN</t>
  </si>
  <si>
    <t>10.42.96.131</t>
  </si>
  <si>
    <t>TAVJ</t>
  </si>
  <si>
    <t>BANTAR JAYA</t>
  </si>
  <si>
    <t>10.42.42.35</t>
  </si>
  <si>
    <t>TSN8</t>
  </si>
  <si>
    <t>PASIR JAYA CIGOMBONG</t>
  </si>
  <si>
    <t>10.42.46.130</t>
  </si>
  <si>
    <t>BCM2T-PC84R-R6GTX-MQ2RP-H3XTF</t>
  </si>
  <si>
    <t>OFFLINE-2024-12-23 10:53:00-THE PORT COM7 DOES NOT EXIST.</t>
  </si>
  <si>
    <t>ONLINE-2024-12-22 13:41:12</t>
  </si>
  <si>
    <t>TJ69</t>
  </si>
  <si>
    <t>10.42.18.195</t>
  </si>
  <si>
    <t>TR26</t>
  </si>
  <si>
    <t>PLAZA NIAGA</t>
  </si>
  <si>
    <t>10.42.81.246</t>
  </si>
  <si>
    <t>TX1R</t>
  </si>
  <si>
    <t>AHMAD YANI</t>
  </si>
  <si>
    <t>10.42.43.67</t>
  </si>
  <si>
    <t>10.42.51.194</t>
  </si>
  <si>
    <t>VTHFF-G8BG7-XXX79-242RX-4KXG8</t>
  </si>
  <si>
    <t>OFFLINE-2024-12-23 08:39:30-THE PORT COM7 DOES NOT EXIST.</t>
  </si>
  <si>
    <t>ONLINE-2024-12-23 09:59:16</t>
  </si>
  <si>
    <t>10.42.25.194</t>
  </si>
  <si>
    <t>10.42.11.130</t>
  </si>
  <si>
    <t>TO2K</t>
  </si>
  <si>
    <t>SHOLEH ISKANDAR KM 1 5</t>
  </si>
  <si>
    <t>10.42.89.194</t>
  </si>
  <si>
    <t>10.42.137.66</t>
  </si>
  <si>
    <t>T7S5</t>
  </si>
  <si>
    <t>BANGBARUNG NO.44</t>
  </si>
  <si>
    <t>10.42.76.3</t>
  </si>
  <si>
    <t>42Y8W-NHR2K-2T8HJ-6336Q-YBH22</t>
  </si>
  <si>
    <t>OFFLINE-2024-12-22 15:28:03-THE PORT COM7 DOES NOT EXIST.</t>
  </si>
  <si>
    <t>ONLINE-2024-12-23 10:51:51</t>
  </si>
  <si>
    <t>F57A</t>
  </si>
  <si>
    <t>PURABAYA</t>
  </si>
  <si>
    <t>10.42.66.67</t>
  </si>
  <si>
    <t>10.42.61.38</t>
  </si>
  <si>
    <t>10.42.28.2</t>
  </si>
  <si>
    <t>10.42.52.194</t>
  </si>
  <si>
    <t>TGIL</t>
  </si>
  <si>
    <t>ALTERNATIF NAGRAK</t>
  </si>
  <si>
    <t>10.42.54.35</t>
  </si>
  <si>
    <t>P3K7J-VGCPD-M8H3C-WJJGG-4W7WX</t>
  </si>
  <si>
    <t>ONLINE-2024-12-22 18:52:03</t>
  </si>
  <si>
    <t>ONLINE-2024-12-23 11:43:58</t>
  </si>
  <si>
    <t>TPHT</t>
  </si>
  <si>
    <t>CILANGKAP NO.48</t>
  </si>
  <si>
    <t>10.42.29.35</t>
  </si>
  <si>
    <t>10.42.76.195</t>
  </si>
  <si>
    <t>10.42.43.66</t>
  </si>
  <si>
    <t>10.42.116.131</t>
  </si>
  <si>
    <t>TWHD</t>
  </si>
  <si>
    <t>SILIWANGI NO. 30</t>
  </si>
  <si>
    <t>10.42.12.195</t>
  </si>
  <si>
    <t>10.42.115.195</t>
  </si>
  <si>
    <t>F736K-NC8PP-9JCXH-GGFCT-683W6</t>
  </si>
  <si>
    <t>ONLINE-2024-12-23 12:08:39</t>
  </si>
  <si>
    <t>ONLINE-2024-12-23 09:15:36</t>
  </si>
  <si>
    <t>10.42.22.35</t>
  </si>
  <si>
    <t>ONLINE-2024-12-22 16:22:05</t>
  </si>
  <si>
    <t>TTRL</t>
  </si>
  <si>
    <t>SINDANG BARANG CIANJUR</t>
  </si>
  <si>
    <t>10.42.183.66</t>
  </si>
  <si>
    <t>TCHDH-KNF3V-JHBM8-BHBMK-M98XC</t>
  </si>
  <si>
    <t>ONLINE-2024-12-21 08:48:28</t>
  </si>
  <si>
    <t>ONLINE-2024-12-20 11:24:17</t>
  </si>
  <si>
    <t>FYWB</t>
  </si>
  <si>
    <t>MILLENIUM</t>
  </si>
  <si>
    <t>10.42.43.130</t>
  </si>
  <si>
    <t>T3DK</t>
  </si>
  <si>
    <t>RAYA SUKABUMI KM 18</t>
  </si>
  <si>
    <t>10.42.98.2</t>
  </si>
  <si>
    <t>10.42.68.98</t>
  </si>
  <si>
    <t>10.42.84.66</t>
  </si>
  <si>
    <t>T74O</t>
  </si>
  <si>
    <t>VETERAN NO.48</t>
  </si>
  <si>
    <t>10.42.78.131</t>
  </si>
  <si>
    <t>10.42.70.195</t>
  </si>
  <si>
    <t>10.42.13.67</t>
  </si>
  <si>
    <t>TK89</t>
  </si>
  <si>
    <t>BNN LIDO</t>
  </si>
  <si>
    <t>10.42.98.98</t>
  </si>
  <si>
    <t>F583</t>
  </si>
  <si>
    <t>CILEBUT RAYA</t>
  </si>
  <si>
    <t>10.42.103.2</t>
  </si>
  <si>
    <t>FJZJ</t>
  </si>
  <si>
    <t>JOGLO</t>
  </si>
  <si>
    <t>10.42.69.162</t>
  </si>
  <si>
    <t>FAHS</t>
  </si>
  <si>
    <t>KELAPA 7</t>
  </si>
  <si>
    <t>10.42.93.99</t>
  </si>
  <si>
    <t>X97RG-WYRKQ-4X6GB-GDR8C-G3HWP</t>
  </si>
  <si>
    <t>ONLINE-2024-12-23 12:05:59</t>
  </si>
  <si>
    <t>OFFLINE-2024-12-23 11:21:38-TIDAK TERIMA RESPONSE DARI EDC</t>
  </si>
  <si>
    <t>TIBY</t>
  </si>
  <si>
    <t>GRAHA CARINGIN</t>
  </si>
  <si>
    <t>10.42.99.66</t>
  </si>
  <si>
    <t>TQQC</t>
  </si>
  <si>
    <t>PAJAJARAN V POINT</t>
  </si>
  <si>
    <t>10.42.67.99</t>
  </si>
  <si>
    <t>T77FP-JWNJY-7TR2R-JK9CY-88GGC</t>
  </si>
  <si>
    <t>OFFLINE-2024-12-23 12:08:26-[ERROR] TIDAK DAPAT RESPONSE DARI EDC</t>
  </si>
  <si>
    <t>ONLINE-2024-12-23 08:54:27</t>
  </si>
  <si>
    <t>T6NE</t>
  </si>
  <si>
    <t>CIPAYUNG DATAR 2</t>
  </si>
  <si>
    <t>10.42.9.67</t>
  </si>
  <si>
    <t>10.42.19.3</t>
  </si>
  <si>
    <t>10.42.82.69</t>
  </si>
  <si>
    <t>TY2U</t>
  </si>
  <si>
    <t>SUKAMULYA</t>
  </si>
  <si>
    <t>10.42.104.131</t>
  </si>
  <si>
    <t>FM3U</t>
  </si>
  <si>
    <t>SITU GEDE</t>
  </si>
  <si>
    <t>10.42.94.67</t>
  </si>
  <si>
    <t>ONLINE-2024-12-23 12:33:13</t>
  </si>
  <si>
    <t>TW4G</t>
  </si>
  <si>
    <t>PURI ISKA RESIDENCE</t>
  </si>
  <si>
    <t>10.42.136.131</t>
  </si>
  <si>
    <t>F833</t>
  </si>
  <si>
    <t>PAGELARANG</t>
  </si>
  <si>
    <t>10.42.116.67</t>
  </si>
  <si>
    <t>FTO5</t>
  </si>
  <si>
    <t>CIKONDANG SUKABUMI</t>
  </si>
  <si>
    <t>10.42.22.227</t>
  </si>
  <si>
    <t>10.42.43.35</t>
  </si>
  <si>
    <t>10.42.98.99</t>
  </si>
  <si>
    <t>10.42.73.194</t>
  </si>
  <si>
    <t>6DXNG-BDC9C-WVH8G-JVKV6-3V7J6</t>
  </si>
  <si>
    <t>ONLINE-2024-12-23 11:11:06</t>
  </si>
  <si>
    <t>ONLINE-2024-12-23 11:48:25</t>
  </si>
  <si>
    <t>T8Q8</t>
  </si>
  <si>
    <t>CARINGIN</t>
  </si>
  <si>
    <t>10.42.68.163</t>
  </si>
  <si>
    <t>ONLINE-2024-12-23 10:55:40</t>
  </si>
  <si>
    <t>2024-12-23 12:41:32</t>
  </si>
  <si>
    <t>10.42.88.99</t>
  </si>
  <si>
    <t>10.42.18.67</t>
  </si>
  <si>
    <t>10.42.108.35</t>
  </si>
  <si>
    <t>10.42.67.34</t>
  </si>
  <si>
    <t>TS24</t>
  </si>
  <si>
    <t>PAHLAWAN CIMANGGU</t>
  </si>
  <si>
    <t>10.42.49.131</t>
  </si>
  <si>
    <t>CMTHG-KXCH3-R6879-4PDKW-HV328</t>
  </si>
  <si>
    <t>ONLINE-2024-12-23 11:14:52</t>
  </si>
  <si>
    <t>OFFLINE-2024-12-23 10:47:46-TIDAK TERIMA RESPONSE DARI EDC</t>
  </si>
  <si>
    <t>10.42.84.53</t>
  </si>
  <si>
    <t>TVTU</t>
  </si>
  <si>
    <t>10.42.20.99</t>
  </si>
  <si>
    <t>10.42.37.226</t>
  </si>
  <si>
    <t>10.42.81.227</t>
  </si>
  <si>
    <t>10.42.43.131</t>
  </si>
  <si>
    <t>TTIP</t>
  </si>
  <si>
    <t>SRIWEDARI</t>
  </si>
  <si>
    <t>10.42.116.163</t>
  </si>
  <si>
    <t>10.42.73.3</t>
  </si>
  <si>
    <t>F4AO</t>
  </si>
  <si>
    <t>KALIBUNDER</t>
  </si>
  <si>
    <t>10.42.98.35</t>
  </si>
  <si>
    <t>10.42.92.34</t>
  </si>
  <si>
    <t>K97YD-7MDWP-MXVTG-JFGD4-D3RMP</t>
  </si>
  <si>
    <t>ONLINE-2024-12-22 21:31:40</t>
  </si>
  <si>
    <t>ONLINE-2024-12-22 14:33:49-(ACT VIRTUAL)TIDAK TERIMA RESPONSE DARI HOST|ERBANK |72212700|000070414577302|||||000075|000000|22 DEC 24|14:33:45|||0</t>
  </si>
  <si>
    <t>10.42.97.131</t>
  </si>
  <si>
    <t>R6QN9-V793M-63MKW-H824W-JFHCP</t>
  </si>
  <si>
    <t>OFFLINE-2024-12-23 07:01:07-THE PORT COM7 DOES NOT EXIST.</t>
  </si>
  <si>
    <t>10.42.81.100</t>
  </si>
  <si>
    <t>10.42.96.130</t>
  </si>
  <si>
    <t>F55R</t>
  </si>
  <si>
    <t>PLAZA BUKIT NIRWANA</t>
  </si>
  <si>
    <t>10.42.91.2</t>
  </si>
  <si>
    <t>10.42.78.130</t>
  </si>
  <si>
    <t>TWRY</t>
  </si>
  <si>
    <t>PALASARI CIJERUK 2</t>
  </si>
  <si>
    <t>10.42.46.67</t>
  </si>
  <si>
    <t>10.42.85.53</t>
  </si>
  <si>
    <t>10.42.34.2</t>
  </si>
  <si>
    <t>10.42.52.99</t>
  </si>
  <si>
    <t>10.42.77.194</t>
  </si>
  <si>
    <t>10.42.114.149</t>
  </si>
  <si>
    <t>10.42.19.66</t>
  </si>
  <si>
    <t>T8CI</t>
  </si>
  <si>
    <t>PAJAJARAN NO 99 E</t>
  </si>
  <si>
    <t>10.42.93.194</t>
  </si>
  <si>
    <t>TONV</t>
  </si>
  <si>
    <t>MERDEKA NO.55</t>
  </si>
  <si>
    <t>10.42.88.67</t>
  </si>
  <si>
    <t>ONLINE-2024-12-23 11:20:59</t>
  </si>
  <si>
    <t>10.42.81.196</t>
  </si>
  <si>
    <t>T14T</t>
  </si>
  <si>
    <t>CIPAYUNG DATAR</t>
  </si>
  <si>
    <t>10.42.7.99</t>
  </si>
  <si>
    <t>10.42.46.131</t>
  </si>
  <si>
    <t>TGVG</t>
  </si>
  <si>
    <t>SIMPANG PRIMER CIBADAK</t>
  </si>
  <si>
    <t>10.42.55.35</t>
  </si>
  <si>
    <t>T6ZF</t>
  </si>
  <si>
    <t>WARUNG KIARA 2</t>
  </si>
  <si>
    <t>10.42.100.35</t>
  </si>
  <si>
    <t>C</t>
  </si>
  <si>
    <t>ONLINE-2024-12-23 08:10:34</t>
  </si>
  <si>
    <t>ONLINE-2024-12-23 11:33:14</t>
  </si>
  <si>
    <t>10.42.24.3</t>
  </si>
  <si>
    <t>10.42.97.98</t>
  </si>
  <si>
    <t>T5TZ</t>
  </si>
  <si>
    <t>PELABUHAN RATU</t>
  </si>
  <si>
    <t>10.42.67.4</t>
  </si>
  <si>
    <t>10.42.67.98</t>
  </si>
  <si>
    <t>10.42.42.34</t>
  </si>
  <si>
    <t>2024-12-23 12:41:33</t>
  </si>
  <si>
    <t>FN8P</t>
  </si>
  <si>
    <t>ADNAWIJAYA</t>
  </si>
  <si>
    <t>10.42.64.3</t>
  </si>
  <si>
    <t>TA9N</t>
  </si>
  <si>
    <t>10.42.136.194</t>
  </si>
  <si>
    <t>10.42.183.67</t>
  </si>
  <si>
    <t>10.42.82.3</t>
  </si>
  <si>
    <t>FHV2</t>
  </si>
  <si>
    <t>AHMAD ADNA</t>
  </si>
  <si>
    <t>10.42.44.163</t>
  </si>
  <si>
    <t>10.42.98.3</t>
  </si>
  <si>
    <t>TITE</t>
  </si>
  <si>
    <t>ANGGREK CIAMPEA</t>
  </si>
  <si>
    <t>10.42.44.66</t>
  </si>
  <si>
    <t>T3I4</t>
  </si>
  <si>
    <t>KEDUNG HALANG NO 60</t>
  </si>
  <si>
    <t>10.42.27.35</t>
  </si>
  <si>
    <t>FFEP</t>
  </si>
  <si>
    <t>VILLA MOCCARA</t>
  </si>
  <si>
    <t>10.42.75.99</t>
  </si>
  <si>
    <t>10.42.7.3</t>
  </si>
  <si>
    <t>TBDI</t>
  </si>
  <si>
    <t>PURNAMA TAMANSARI</t>
  </si>
  <si>
    <t>10.42.80.227</t>
  </si>
  <si>
    <t>10.42.92.98</t>
  </si>
  <si>
    <t>T9XY</t>
  </si>
  <si>
    <t>10.42.103.227</t>
  </si>
  <si>
    <t>TQR9</t>
  </si>
  <si>
    <t>BOJONG GENTENG</t>
  </si>
  <si>
    <t>10.42.32.195</t>
  </si>
  <si>
    <t>TCPY</t>
  </si>
  <si>
    <t>SPBU PASIR JAMBU</t>
  </si>
  <si>
    <t>10.42.49.163</t>
  </si>
  <si>
    <t>T0YR</t>
  </si>
  <si>
    <t>DANAU LIDO</t>
  </si>
  <si>
    <t>10.42.28.195</t>
  </si>
  <si>
    <t>10.42.7.131</t>
  </si>
  <si>
    <t>T9S8</t>
  </si>
  <si>
    <t>SUKABUMI KM 18.5</t>
  </si>
  <si>
    <t>10.42.89.34</t>
  </si>
  <si>
    <t>10.42.23.194</t>
  </si>
  <si>
    <t>H768J-YDCTF-WCD33-K4TQB-H2DQJ</t>
  </si>
  <si>
    <t>ONLINE-2024-12-22 21:18:58</t>
  </si>
  <si>
    <t>ONLINE-2024-12-22 17:38:10</t>
  </si>
  <si>
    <t>10.42.134.2</t>
  </si>
  <si>
    <t>4943G-NF3HJ-9WD7B-DBXGH-8HV24</t>
  </si>
  <si>
    <t>ONLINE-2024-12-21 20:58:27</t>
  </si>
  <si>
    <t>10.42.12.227</t>
  </si>
  <si>
    <t>2024-12-23 12:41:34</t>
  </si>
  <si>
    <t>10.42.94.66</t>
  </si>
  <si>
    <t>10.42.44.99</t>
  </si>
  <si>
    <t>TVM8</t>
  </si>
  <si>
    <t>CIJERUK 2</t>
  </si>
  <si>
    <t>10.42.36.163</t>
  </si>
  <si>
    <t>TZOF</t>
  </si>
  <si>
    <t>BADAK PUTIH CIAPUS</t>
  </si>
  <si>
    <t>10.42.10.99</t>
  </si>
  <si>
    <t>T6T9</t>
  </si>
  <si>
    <t>SUKAJAYA 66</t>
  </si>
  <si>
    <t>10.42.64.34</t>
  </si>
  <si>
    <t>10.42.136.35</t>
  </si>
  <si>
    <t>10.42.117.2</t>
  </si>
  <si>
    <t>10.42.15.163</t>
  </si>
  <si>
    <t>TH2G</t>
  </si>
  <si>
    <t>PAJAJARAN NO.20</t>
  </si>
  <si>
    <t>10.42.88.163</t>
  </si>
  <si>
    <t>TK36</t>
  </si>
  <si>
    <t>CAMPAKA</t>
  </si>
  <si>
    <t>10.42.106.226</t>
  </si>
  <si>
    <t>ONLINE-2024-12-22 17:20:05</t>
  </si>
  <si>
    <t>OFFLINE-2024-10-16 08:08:33-TIDAK TERIMA RESPONSE DARI EDC</t>
  </si>
  <si>
    <t>TH6W</t>
  </si>
  <si>
    <t>CIBOLANG KALER</t>
  </si>
  <si>
    <t>10.42.55.99</t>
  </si>
  <si>
    <t>TV5Y</t>
  </si>
  <si>
    <t>MARGA JAYA</t>
  </si>
  <si>
    <t>10.42.90.67</t>
  </si>
  <si>
    <t>10.42.85.194</t>
  </si>
  <si>
    <t>TYBO</t>
  </si>
  <si>
    <t>LOJI CIANJUR</t>
  </si>
  <si>
    <t>10.42.115.99</t>
  </si>
  <si>
    <t>JYPB4-TV9YT-9HVPM-QDMGH-GY6P4</t>
  </si>
  <si>
    <t xml:space="preserve">OFFLINE-2024-12-22 15:47:22-A DEVICE ATTACHED TO THE SYSTEM IS NOT FUNCTIONING._x000D_
</t>
  </si>
  <si>
    <t>10.42.99.67</t>
  </si>
  <si>
    <t>FH2MM-CY3VQ-YB392-DYVMM-D4249</t>
  </si>
  <si>
    <t>ONLINE-2024-12-23 12:02:19</t>
  </si>
  <si>
    <t>OFFLINE-2024-12-15 18:01:57-TIDAK TERIMA RESPONSE DARI EDC</t>
  </si>
  <si>
    <t>10.42.52.162</t>
  </si>
  <si>
    <t>XHWDJ-WX3B8-FXPWC-8PDDV-CFVX7</t>
  </si>
  <si>
    <t>ONLINE-2024-12-23 12:02:38</t>
  </si>
  <si>
    <t>ONLINE-2024-12-23 12:10:14</t>
  </si>
  <si>
    <t xml:space="preserve">PEREMPATAN BOJONG	</t>
  </si>
  <si>
    <t>10.42.114.132</t>
  </si>
  <si>
    <t>10.42.116.138</t>
  </si>
  <si>
    <t>10.42.87.131</t>
  </si>
  <si>
    <t>10.42.12.194</t>
  </si>
  <si>
    <t>10.42.51.131</t>
  </si>
  <si>
    <t>ONLINE-2024-12-23 12:33:09</t>
  </si>
  <si>
    <t>10.42.69.163</t>
  </si>
  <si>
    <t>T9YH</t>
  </si>
  <si>
    <t>TEGAL CIAMPEA</t>
  </si>
  <si>
    <t>10.42.95.3</t>
  </si>
  <si>
    <t>10.42.94.34</t>
  </si>
  <si>
    <t>TO33</t>
  </si>
  <si>
    <t>CIKEMBANG</t>
  </si>
  <si>
    <t>10.42.19.99</t>
  </si>
  <si>
    <t>2024-12-23 12:41:35</t>
  </si>
  <si>
    <t>10.42.13.2</t>
  </si>
  <si>
    <t>KTNYR-XMCRY-WGBFG-JW9W6-C9X2P:D6KNC-MJW8K-CM9W2-D4J3R-PPQGR</t>
  </si>
  <si>
    <t>ONLINE-2024-12-23 08:14:44</t>
  </si>
  <si>
    <t>OFFLINE-2024-12-21 15:24:40-TIDAK TERIMA RESPONSE DARI EDC</t>
  </si>
  <si>
    <t>10.42.29.162</t>
  </si>
  <si>
    <t>FSBT</t>
  </si>
  <si>
    <t>SETU CIPAYUNG 2</t>
  </si>
  <si>
    <t>10.42.80.3</t>
  </si>
  <si>
    <t>TVSU</t>
  </si>
  <si>
    <t>WARUNG NANGKA</t>
  </si>
  <si>
    <t>10.42.63.99</t>
  </si>
  <si>
    <t>FDLC</t>
  </si>
  <si>
    <t>GRIYA CIKEMBAR ASRI</t>
  </si>
  <si>
    <t>10.42.94.3</t>
  </si>
  <si>
    <t>TD31</t>
  </si>
  <si>
    <t>TALANG CIMANDE</t>
  </si>
  <si>
    <t>10.42.7.68</t>
  </si>
  <si>
    <t>TNJ0</t>
  </si>
  <si>
    <t>RANCABUNGUR BARU</t>
  </si>
  <si>
    <t>10.42.90.162</t>
  </si>
  <si>
    <t>2024-12-23 12:41:36</t>
  </si>
  <si>
    <t>10.42.10.98</t>
  </si>
  <si>
    <t>10.42.66.226</t>
  </si>
  <si>
    <t>CPQFN-BPHYC-4R6XP-2VYCW-GVJXF</t>
  </si>
  <si>
    <t>ONLINE-2024-12-22 21:01:43</t>
  </si>
  <si>
    <t>OFFLINE-2024-12-22 18:17:44-RESPONSE DARI EDC BLANK</t>
  </si>
  <si>
    <t>10.42.70.3</t>
  </si>
  <si>
    <t>10.42.49.162</t>
  </si>
  <si>
    <t>FKY4M-3P3MW-H4V3X-BY86F-4M8CG</t>
  </si>
  <si>
    <t>ONLINE-2024-12-23 12:30:40</t>
  </si>
  <si>
    <t>ONLINE-2024-12-23 11:45:24</t>
  </si>
  <si>
    <t>10.42.100.34</t>
  </si>
  <si>
    <t>MH3CD-YXN84-PFXGM-GMFWB-92FC4</t>
  </si>
  <si>
    <t>ONLINE-2024-12-22 13:29:01</t>
  </si>
  <si>
    <t>ONLINE-2024-12-22 18:00:53</t>
  </si>
  <si>
    <t>T71B</t>
  </si>
  <si>
    <t>PAGELARAN 2</t>
  </si>
  <si>
    <t>10.42.10.35</t>
  </si>
  <si>
    <t>T0PT</t>
  </si>
  <si>
    <t>CIKUKULU RAYA</t>
  </si>
  <si>
    <t>10.42.76.34</t>
  </si>
  <si>
    <t>10.42.94.2</t>
  </si>
  <si>
    <t>2024-12-23 12:41:37</t>
  </si>
  <si>
    <t>T5OP</t>
  </si>
  <si>
    <t>AKSES TOL CARINGIN</t>
  </si>
  <si>
    <t>10.42.29.226</t>
  </si>
  <si>
    <t>10.42.85.3</t>
  </si>
  <si>
    <t>10.42.44.67</t>
  </si>
  <si>
    <t>H8FDY-P8M3D-69HWG-JR3HG-8HHTK</t>
  </si>
  <si>
    <t>ONLINE-2024-12-22 18:43:40</t>
  </si>
  <si>
    <t>ONLINE-2024-12-23 09:35:33</t>
  </si>
  <si>
    <t>TS98</t>
  </si>
  <si>
    <t>TERMINAL CIDAHU</t>
  </si>
  <si>
    <t>10.42.70.67</t>
  </si>
  <si>
    <t>10.42.14.3</t>
  </si>
  <si>
    <t>10.42.68.226</t>
  </si>
  <si>
    <t>RJNYD-V4XH6-MMHF4-TKDBX-T83PP</t>
  </si>
  <si>
    <t>OFFLINE-2024-12-17 11:58:47-THE PORT COM7 DOES NOT EXIST.</t>
  </si>
  <si>
    <t>ONLINE-2024-12-23 07:33:16</t>
  </si>
  <si>
    <t>TNOQ</t>
  </si>
  <si>
    <t>PELABUHAN 2 KM 10</t>
  </si>
  <si>
    <t>10.42.136.67</t>
  </si>
  <si>
    <t>BBBBB-BBBBB-BBBBB-BBBBB-BBBBB</t>
  </si>
  <si>
    <t>OFFLINE-2024-12-17 20:04:32-THE PORT COM4 DOES NOT EXIST.</t>
  </si>
  <si>
    <t>ONLINE-2024-12-22 20:22:34</t>
  </si>
  <si>
    <t>10.42.45.195</t>
  </si>
  <si>
    <t>FLB1</t>
  </si>
  <si>
    <t>JAMPANG TENGAH</t>
  </si>
  <si>
    <t>10.42.36.131</t>
  </si>
  <si>
    <t>BV6HG-8D93P-QCGPC-PMVRC-JDHFP</t>
  </si>
  <si>
    <t>OFFLINE-2024-12-08 12:14:47-THE PORT COM7 DOES NOT EXIST.</t>
  </si>
  <si>
    <t>ONLINE-2024-12-22 19:34:37</t>
  </si>
  <si>
    <t>10.42.106.227</t>
  </si>
  <si>
    <t>6DQTT-FCFVK-RW8VY-JR3J4-MCTG8</t>
  </si>
  <si>
    <t>ONLINE-2024-12-23 12:11:46</t>
  </si>
  <si>
    <t>OFFLINE-2024-10-24 17:45:07-TIDAK TERIMA RESPONSE DARI EDC</t>
  </si>
  <si>
    <t>10.42.104.226</t>
  </si>
  <si>
    <t>10.42.21.227</t>
  </si>
  <si>
    <t>10.42.103.226</t>
  </si>
  <si>
    <t>2024-12-23 12:41:38</t>
  </si>
  <si>
    <t>T6B8</t>
  </si>
  <si>
    <t>LINGKAR UTARA</t>
  </si>
  <si>
    <t>10.42.98.227</t>
  </si>
  <si>
    <t>10.42.37.130</t>
  </si>
  <si>
    <t>NJQG9-QPCBF-9RH2W-P6JFW-78RC4</t>
  </si>
  <si>
    <t xml:space="preserve">OFFLINE-2024-12-23 12:29:27-THE DEVICE DOES NOT RECOGNIZE THE COMMAND._x000D_
</t>
  </si>
  <si>
    <t xml:space="preserve">OFFLINE-2024-12-23 12:09:06-THE DEVICE DOES NOT RECOGNIZE THE COMMAND._x000D_
</t>
  </si>
  <si>
    <t>10.42.29.227</t>
  </si>
  <si>
    <t>10.42.139.35</t>
  </si>
  <si>
    <t>10.42.19.131</t>
  </si>
  <si>
    <t>7QCTJ-3VDM6-BG97Y-P4MVG-99GGR</t>
  </si>
  <si>
    <t>ONLINE-2024-12-23 10:05:27</t>
  </si>
  <si>
    <t>OFFLINE-2024-12-23 10:54:51-TIDAK TERIMA RESPONSE DARI EDC</t>
  </si>
  <si>
    <t>10.42.89.35</t>
  </si>
  <si>
    <t>2024-12-23 12:41:39</t>
  </si>
  <si>
    <t>10.42.103.3</t>
  </si>
  <si>
    <t>FXEK</t>
  </si>
  <si>
    <t>ADNAWIJAYA NO. 9/005</t>
  </si>
  <si>
    <t>10.42.22.130</t>
  </si>
  <si>
    <t>2T9MC-2NM9Q-2QWH8-MTKC3-YBH24</t>
  </si>
  <si>
    <t>ONLINE-2024-12-22 22:14:01</t>
  </si>
  <si>
    <t>ONLINE-2024-12-22 22:15:55</t>
  </si>
  <si>
    <t>10.42.21.2</t>
  </si>
  <si>
    <t>10.42.40.226</t>
  </si>
  <si>
    <t>MV9KH-MHBBP-HFKDV-XX2DR-KDYR6</t>
  </si>
  <si>
    <t>ONLINE-2024-12-21 17:54:12</t>
  </si>
  <si>
    <t>OFFLINE-2024-12-21 12:02:38-TIDAK TERIMA RESPONSE DARI EDC</t>
  </si>
  <si>
    <t>10.42.54.34</t>
  </si>
  <si>
    <t>10.42.88.3</t>
  </si>
  <si>
    <t>2024-12-23 12:41:40</t>
  </si>
  <si>
    <t>10.42.91.34</t>
  </si>
  <si>
    <t>10.42.36.21</t>
  </si>
  <si>
    <t>FOU9</t>
  </si>
  <si>
    <t>KERTARAHARJA</t>
  </si>
  <si>
    <t>10.42.54.130</t>
  </si>
  <si>
    <t>RNRTQ-XFD6F-F7PDY-8F27Q-H22TC</t>
  </si>
  <si>
    <t>ONLINE-2024-12-23 11:33:58</t>
  </si>
  <si>
    <t>ONLINE-2024-12-22 10:46:56</t>
  </si>
  <si>
    <t>2024-12-23 12:41:41</t>
  </si>
  <si>
    <t>TNZH</t>
  </si>
  <si>
    <t>PANGGLESERAN</t>
  </si>
  <si>
    <t>10.42.136.99</t>
  </si>
  <si>
    <t>10.42.54.131</t>
  </si>
  <si>
    <t>GR9N7-287QF-TG22P-8YFQ2-KW3PP</t>
  </si>
  <si>
    <t>ONLINE-2024-12-22 13:50:22</t>
  </si>
  <si>
    <t>10.42.55.34</t>
  </si>
  <si>
    <t>9TCNH-RKK4G-BJW3R-MKFTP-W2QPP</t>
  </si>
  <si>
    <t>OFFLINE-2024-12-22 17:53:59-[ERROR] TIDAK DAPAT RESPONSE DARI EDC</t>
  </si>
  <si>
    <t>ONLINE-2024-12-22 16:56:44</t>
  </si>
  <si>
    <t>10.42.190.195</t>
  </si>
  <si>
    <t>10.42.81.213</t>
  </si>
  <si>
    <t>T14M</t>
  </si>
  <si>
    <t>PONDOK RANGON RAYA</t>
  </si>
  <si>
    <t>10.42.86.3</t>
  </si>
  <si>
    <t>2024-12-23 12:41:43</t>
  </si>
  <si>
    <t>10.42.99.53</t>
  </si>
  <si>
    <t>FPO1</t>
  </si>
  <si>
    <t>CIAMBAR</t>
  </si>
  <si>
    <t>10.42.33.194</t>
  </si>
  <si>
    <t>ONLINE-2024-12-22 22:05:09</t>
  </si>
  <si>
    <t>ONLINE-2024-12-23 10:25:30</t>
  </si>
  <si>
    <t>TFYY</t>
  </si>
  <si>
    <t>SHOLEH ISKANDAR RUKO 24</t>
  </si>
  <si>
    <t>10.42.89.67</t>
  </si>
  <si>
    <t>10.42.32.131</t>
  </si>
  <si>
    <t>MF9QD-Q22DK-Q2DKC-6W8P4-XY6X2</t>
  </si>
  <si>
    <t>ONLINE-2024-12-22 14:50:39</t>
  </si>
  <si>
    <t>OFFLINE-2024-12-22 19:09:19-TIDAK TERIMA RESPONSE DARI EDC</t>
  </si>
  <si>
    <t>10.42.95.67</t>
  </si>
  <si>
    <t>10.42.115.3</t>
  </si>
  <si>
    <t>GKFKV-NVVG2-4KCHV-VYMRK-BKMP4</t>
  </si>
  <si>
    <t>ONLINE-2024-12-22 19:35:38</t>
  </si>
  <si>
    <t>OFFLINE-2024-12-22 15:44:49-TIDAK TERIMA RESPONSE DARI EDC</t>
  </si>
  <si>
    <t xml:space="preserve">VILLA BOGOR INDAH BLOK AB	</t>
  </si>
  <si>
    <t>10.42.191.165</t>
  </si>
  <si>
    <t>2024-12-23 12:41:44</t>
  </si>
  <si>
    <t>10.42.13.100</t>
  </si>
  <si>
    <t>10.42.73.164</t>
  </si>
  <si>
    <t>10.42.33.133</t>
  </si>
  <si>
    <t>TBR5</t>
  </si>
  <si>
    <t>VILLA BOGOR INDAH 3</t>
  </si>
  <si>
    <t>10.42.49.66</t>
  </si>
  <si>
    <t>10.42.140.98</t>
  </si>
  <si>
    <t>10.42.49.67</t>
  </si>
  <si>
    <t>TD86</t>
  </si>
  <si>
    <t>CIRANJANG BARU</t>
  </si>
  <si>
    <t>10.42.182.227</t>
  </si>
  <si>
    <t>C8M7T-P2VV9-FVGRK-BK9CV-DMVFY</t>
  </si>
  <si>
    <t>ONLINE-2024-12-23 10:25:13</t>
  </si>
  <si>
    <t>OFFLINE-2024-12-19 16:40:08-RESPONSE DARI EDC BLANK</t>
  </si>
  <si>
    <t>TBT0</t>
  </si>
  <si>
    <t>CINAGARA</t>
  </si>
  <si>
    <t>10.42.68.194</t>
  </si>
  <si>
    <t>10.42.112.34</t>
  </si>
  <si>
    <t>10.42.64.226</t>
  </si>
  <si>
    <t>TIGI</t>
  </si>
  <si>
    <t>BABAKAN MADANG 3</t>
  </si>
  <si>
    <t>10.42.48.163</t>
  </si>
  <si>
    <t>10.42.140.130</t>
  </si>
  <si>
    <t>10.42.44.131</t>
  </si>
  <si>
    <t>TLB8</t>
  </si>
  <si>
    <t>TANAH BARU POMAD</t>
  </si>
  <si>
    <t>10.42.39.2</t>
  </si>
  <si>
    <t>FWMH</t>
  </si>
  <si>
    <t>RAYA PARUNGKUDA SUNDAWENANG</t>
  </si>
  <si>
    <t>10.42.146.66</t>
  </si>
  <si>
    <t>FVUR</t>
  </si>
  <si>
    <t>MERDEKA CIPANENGAH</t>
  </si>
  <si>
    <t>10.42.147.163</t>
  </si>
  <si>
    <t>ONLINE-2024-12-22 14:01:47</t>
  </si>
  <si>
    <t>ONLINE-2024-12-22 12:49:17</t>
  </si>
  <si>
    <t>F27A</t>
  </si>
  <si>
    <t>PERUM TMII</t>
  </si>
  <si>
    <t>10.42.85.131</t>
  </si>
  <si>
    <t>10.42.147.195</t>
  </si>
  <si>
    <t>10.42.182.226</t>
  </si>
  <si>
    <t>10.42.89.66</t>
  </si>
  <si>
    <t>10.42.48.162</t>
  </si>
  <si>
    <t>TJQO</t>
  </si>
  <si>
    <t>CIBOGO 3</t>
  </si>
  <si>
    <t>10.42.6.67</t>
  </si>
  <si>
    <t>10.42.55.98</t>
  </si>
  <si>
    <t>JY8QM-K8T88-FQ2YW-JWCDV-79Y9P</t>
  </si>
  <si>
    <t>ONLINE-2024-12-21 14:17:52</t>
  </si>
  <si>
    <t>ONLINE-2024-12-22 21:47:05</t>
  </si>
  <si>
    <t>08</t>
  </si>
  <si>
    <t>10.42.99.41</t>
  </si>
  <si>
    <t>10.42.15.98</t>
  </si>
  <si>
    <t>10.42.191.162</t>
  </si>
  <si>
    <t>10.42.40.163</t>
  </si>
  <si>
    <t>10.42.33.195</t>
  </si>
  <si>
    <t>TX6S</t>
  </si>
  <si>
    <t>SPBU PLAZA PERMATA</t>
  </si>
  <si>
    <t>10.42.30.130</t>
  </si>
  <si>
    <t>10.42.28.194</t>
  </si>
  <si>
    <t>F5QK</t>
  </si>
  <si>
    <t>RAYA PUNCAK KM 77</t>
  </si>
  <si>
    <t>10.42.147.98</t>
  </si>
  <si>
    <t>FNC0</t>
  </si>
  <si>
    <t>JEPRAH NO 88</t>
  </si>
  <si>
    <t>10.42.146.194</t>
  </si>
  <si>
    <t>TL9U</t>
  </si>
  <si>
    <t>PALASARI CIJERUK</t>
  </si>
  <si>
    <t>10.42.42.163</t>
  </si>
  <si>
    <t>FMOL</t>
  </si>
  <si>
    <t>BHAYANGKARA SUKABUMI</t>
  </si>
  <si>
    <t>10.42.18.131</t>
  </si>
  <si>
    <t>10.42.117.85</t>
  </si>
  <si>
    <t>TJ70</t>
  </si>
  <si>
    <t>CIAWI</t>
  </si>
  <si>
    <t>10.42.48.227</t>
  </si>
  <si>
    <t>2024-12-23 12:41:45</t>
  </si>
  <si>
    <t>10.42.139.130</t>
  </si>
  <si>
    <t>10.42.27.98</t>
  </si>
  <si>
    <t>10.42.18.194</t>
  </si>
  <si>
    <t>10.42.12.3</t>
  </si>
  <si>
    <t>10.42.52.2</t>
  </si>
  <si>
    <t>10.42.30.132</t>
  </si>
  <si>
    <t>DNBFG-GJTXB-P9VX6-J6BVM-8FHJ6</t>
  </si>
  <si>
    <t>OFFLINE-2024-12-23 11:05:48-THE PORT COM7 DOES NOT EXIST.</t>
  </si>
  <si>
    <t>111</t>
  </si>
  <si>
    <t>ONLINE-2024-12-23 11:17:25-(ACT VIRTUAL)CRC SALAH HARAP RESTART EDC</t>
  </si>
  <si>
    <t>10.42.112.36</t>
  </si>
  <si>
    <t>8QR9N-K4GJ7-KFQQW-Q62Q2-CKC2T</t>
  </si>
  <si>
    <t>OFFLINE-2024-12-23 06:26:51-[ERROR] TIDAK DAPAT RESPONSE DARI EDC</t>
  </si>
  <si>
    <t>ONLINE-2024-12-23 08:06:17-(ACT VIRTUAL)TIDAK TERIMA RESPONSE DARI HOST|ERBANK BNI|72137516|000070410741808|||||000711|000000|23 DEC 24|08:06:13|435804964678||0</t>
  </si>
  <si>
    <t>T92O</t>
  </si>
  <si>
    <t>SPBU SINDANG BARANG</t>
  </si>
  <si>
    <t>10.42.136.2</t>
  </si>
  <si>
    <t>10.42.15.67</t>
  </si>
  <si>
    <t>10.42.82.162</t>
  </si>
  <si>
    <t>10.42.44.226</t>
  </si>
  <si>
    <t>10.42.13.98</t>
  </si>
  <si>
    <t>10.42.39.227</t>
  </si>
  <si>
    <t>10.42.91.3</t>
  </si>
  <si>
    <t>10.42.81.195</t>
  </si>
  <si>
    <t>10.42.7.98</t>
  </si>
  <si>
    <t>FH3B</t>
  </si>
  <si>
    <t>PASAR BERSIH SENTUL</t>
  </si>
  <si>
    <t>10.42.85.98</t>
  </si>
  <si>
    <t>FU8B</t>
  </si>
  <si>
    <t>BUKIT MEKAR WANGI</t>
  </si>
  <si>
    <t>10.42.64.130</t>
  </si>
  <si>
    <t>10.42.146.130</t>
  </si>
  <si>
    <t>TD13</t>
  </si>
  <si>
    <t>SURYA KENCANA SUKABUMI</t>
  </si>
  <si>
    <t>10.42.24.226</t>
  </si>
  <si>
    <t>10.42.8.66</t>
  </si>
  <si>
    <t>10.42.18.130</t>
  </si>
  <si>
    <t>10.42.82.130</t>
  </si>
  <si>
    <t>10.42.114.66</t>
  </si>
  <si>
    <t>10.42.191.164</t>
  </si>
  <si>
    <t>FDI1</t>
  </si>
  <si>
    <t>LEMBURSITU</t>
  </si>
  <si>
    <t>10.42.17.67</t>
  </si>
  <si>
    <t>10.42.107.2</t>
  </si>
  <si>
    <t>10.42.40.66</t>
  </si>
  <si>
    <t>FCEA</t>
  </si>
  <si>
    <t>KADUDAMPIT</t>
  </si>
  <si>
    <t>10.42.76.66</t>
  </si>
  <si>
    <t>10.42.63.98</t>
  </si>
  <si>
    <t>F836</t>
  </si>
  <si>
    <t>VILLA DUTA BOGOR</t>
  </si>
  <si>
    <t>10.42.35.66</t>
  </si>
  <si>
    <t>10.42.63.162</t>
  </si>
  <si>
    <t>F783</t>
  </si>
  <si>
    <t>PANDU RAYA</t>
  </si>
  <si>
    <t>10.42.32.163</t>
  </si>
  <si>
    <t>10.42.106.67</t>
  </si>
  <si>
    <t>10.42.16.130</t>
  </si>
  <si>
    <t>10.42.35.69</t>
  </si>
  <si>
    <t>10.42.47.130</t>
  </si>
  <si>
    <t>10.42.29.130</t>
  </si>
  <si>
    <t>10.42.22.98</t>
  </si>
  <si>
    <t>10.42.76.226</t>
  </si>
  <si>
    <t>ONLINE-2024-12-23 11:04:20-(ACT VIRTUAL)CRC SALAH HARAP RESTART EDC</t>
  </si>
  <si>
    <t>ONLINE-2024-12-22 15:10:31</t>
  </si>
  <si>
    <t>THBC</t>
  </si>
  <si>
    <t>CIAPUS</t>
  </si>
  <si>
    <t>10.42.9.162</t>
  </si>
  <si>
    <t>THC5</t>
  </si>
  <si>
    <t>MUNJUL 2</t>
  </si>
  <si>
    <t>10.42.65.34</t>
  </si>
  <si>
    <t>THXMP-26VX8-D82PX-4YWHC-2MXQ8</t>
  </si>
  <si>
    <t>OFFLINE-2024-12-23 09:30:04-THE PORT COM7 DOES NOT EXIST.</t>
  </si>
  <si>
    <t>ONLINE-2024-12-23 11:46:15</t>
  </si>
  <si>
    <t>10.42.85.130</t>
  </si>
  <si>
    <t>FAX6</t>
  </si>
  <si>
    <t>SPBU CIGOMBONG</t>
  </si>
  <si>
    <t>10.42.12.98</t>
  </si>
  <si>
    <t>10.42.50.194</t>
  </si>
  <si>
    <t>X39NB-GH3MM-YKK3C-GBCR4-8B6PT</t>
  </si>
  <si>
    <t>OFFLINE-2024-12-23 09:35:14-THE PORT COM7 DOES NOT EXIST.</t>
  </si>
  <si>
    <t>OFFLINE-2024-12-23 09:36:11-TIDAK TERIMA RESPONSE DARI EDC</t>
  </si>
  <si>
    <t>10.42.116.34</t>
  </si>
  <si>
    <t>FR96</t>
  </si>
  <si>
    <t>RSUD CIANJUR</t>
  </si>
  <si>
    <t>10.42.12.162</t>
  </si>
  <si>
    <t>10.42.84.227</t>
  </si>
  <si>
    <t>10.42.104.34</t>
  </si>
  <si>
    <t>T5S3</t>
  </si>
  <si>
    <t>RE MARTADINATA</t>
  </si>
  <si>
    <t>10.42.28.130</t>
  </si>
  <si>
    <t>DNYJR-JY9W4-QJDVC-HKYJQ-9766R</t>
  </si>
  <si>
    <t>ONLINE-2024-12-23 11:24:07</t>
  </si>
  <si>
    <t>OFFLINE-2024-12-22 18:47:00-RESPONSE DARI EDC BLANK</t>
  </si>
  <si>
    <t>10.42.134.99</t>
  </si>
  <si>
    <t>POINT TAMAN TOPI SQUARE</t>
  </si>
  <si>
    <t>10.42.6.4</t>
  </si>
  <si>
    <t>10.42.108.197</t>
  </si>
  <si>
    <t>9HNVG-48PP3-YM2JW-JX678-MTDW6</t>
  </si>
  <si>
    <t>OFFLINE-2024-12-23 12:27:28-THE PORT COM11 DOES NOT EXIST.</t>
  </si>
  <si>
    <t>OFFLINE-2024-12-23 12:09:58-TIDAK TERIMA RESPONSE DARI EDC</t>
  </si>
  <si>
    <t>10.42.64.66</t>
  </si>
  <si>
    <t>FYAX</t>
  </si>
  <si>
    <t>TANAH BARU</t>
  </si>
  <si>
    <t>10.42.40.3</t>
  </si>
  <si>
    <t>F8VA</t>
  </si>
  <si>
    <t>BANTAR GADUNG</t>
  </si>
  <si>
    <t>10.42.100.2</t>
  </si>
  <si>
    <t>TTND</t>
  </si>
  <si>
    <t>UNIVERSITAS DJUANDA</t>
  </si>
  <si>
    <t>10.42.49.226</t>
  </si>
  <si>
    <t>FLC0</t>
  </si>
  <si>
    <t>TUMENGGUNG WIRADIREDJA</t>
  </si>
  <si>
    <t>10.42.88.227</t>
  </si>
  <si>
    <t>10.42.13.162</t>
  </si>
  <si>
    <t>FODO</t>
  </si>
  <si>
    <t>PARUNG KUDA 2</t>
  </si>
  <si>
    <t>10.42.50.226</t>
  </si>
  <si>
    <t>10.42.60.100</t>
  </si>
  <si>
    <t>10.42.146.228</t>
  </si>
  <si>
    <t>10.42.48.226</t>
  </si>
  <si>
    <t>10.42.61.34</t>
  </si>
  <si>
    <t>10.42.49.130</t>
  </si>
  <si>
    <t>NY4TD-DFCH3-FDXR3-8QXW2-GQ8GG</t>
  </si>
  <si>
    <t>ONLINE-2024-12-22 17:58:51-(ACT VIRTUAL)CRC SALAH HARAP RESTART EDC</t>
  </si>
  <si>
    <t>OFFLINE-2024-12-23 11:05:15-TIDAK TERIMA RESPONSE DARI EDC</t>
  </si>
  <si>
    <t>TCBY</t>
  </si>
  <si>
    <t>CIFOR</t>
  </si>
  <si>
    <t>10.42.75.2</t>
  </si>
  <si>
    <t>FY7L</t>
  </si>
  <si>
    <t>RAYA BABENGKET</t>
  </si>
  <si>
    <t>10.42.145.131</t>
  </si>
  <si>
    <t>10.42.12.130</t>
  </si>
  <si>
    <t>10.42.113.162</t>
  </si>
  <si>
    <t>10.42.22.226</t>
  </si>
  <si>
    <t>F1HR</t>
  </si>
  <si>
    <t>SUKASARI SILIWANGI</t>
  </si>
  <si>
    <t>10.42.36.227</t>
  </si>
  <si>
    <t>10.42.146.99</t>
  </si>
  <si>
    <t>10.42.50.227</t>
  </si>
  <si>
    <t>10.42.98.226</t>
  </si>
  <si>
    <t>2024-12-23 12:41:46</t>
  </si>
  <si>
    <t>TXF9</t>
  </si>
  <si>
    <t>RANCAMAYA 2</t>
  </si>
  <si>
    <t>10.42.137.35</t>
  </si>
  <si>
    <t>10.42.23.66</t>
  </si>
  <si>
    <t>NQTV3-YXRPY-4DGMY-HXTDR-PPQW6</t>
  </si>
  <si>
    <t>ONLINE-2024-12-22 20:31:07</t>
  </si>
  <si>
    <t>OFFLINE-2024-12-22 14:23:03-TIDAK TERIMA RESPONSE DARI EDC</t>
  </si>
  <si>
    <t>10.42.74.35</t>
  </si>
  <si>
    <t>FQM1</t>
  </si>
  <si>
    <t>IDM CIAUL PASIR NO 27</t>
  </si>
  <si>
    <t>10.42.148.99</t>
  </si>
  <si>
    <t>PCVWM-QNFRY-DVCX3-RM2D6-683W6</t>
  </si>
  <si>
    <t>ONLINE-2024-12-23 10:54:08</t>
  </si>
  <si>
    <t>ONLINE-2024-12-23 10:51:40-(ACT VIRTUAL)TIDAK TERIMA RESPONSE DARI HOST|ERBANK MANDIRI||0|</t>
  </si>
  <si>
    <t>10.42.24.4</t>
  </si>
  <si>
    <t>10.42.49.227</t>
  </si>
  <si>
    <t>10.42.81.197</t>
  </si>
  <si>
    <t>8NFDT-CPR3X-2M8W8-WJRBY-CWGPT</t>
  </si>
  <si>
    <t>ONLINE-2024-11-28 09:25:24</t>
  </si>
  <si>
    <t>OFFLINE-2024-12-21 18:41:22-RESPONSE DARI EDC BLANK</t>
  </si>
  <si>
    <t>T0IK</t>
  </si>
  <si>
    <t>BUKIT SENTUL</t>
  </si>
  <si>
    <t>10.42.78.162</t>
  </si>
  <si>
    <t>BFMM2-NJW8R-TKXGP-HBFW2-6JF9C</t>
  </si>
  <si>
    <t>ONLINE-2024-12-22 18:43:57</t>
  </si>
  <si>
    <t>ONLINE-2024-12-22 20:28:09</t>
  </si>
  <si>
    <t>10.42.81.130</t>
  </si>
  <si>
    <t>10.42.22.66</t>
  </si>
  <si>
    <t>FMXM</t>
  </si>
  <si>
    <t>LINGKAR LALADON</t>
  </si>
  <si>
    <t>10.42.147.34</t>
  </si>
  <si>
    <t>10.42.146.35</t>
  </si>
  <si>
    <t>10.42.30.66</t>
  </si>
  <si>
    <t>10.42.114.98</t>
  </si>
  <si>
    <t>10.42.30.131</t>
  </si>
  <si>
    <t>10.42.84.5</t>
  </si>
  <si>
    <t>7DYNJ-8TK84-77KB4-J2QV4-6Q724</t>
  </si>
  <si>
    <t>OFFLINE-2024-12-22 17:48:59-THE PORT COM7 DOES NOT EXIST.</t>
  </si>
  <si>
    <t>ONLINE-2024-12-23 11:38:26</t>
  </si>
  <si>
    <t>TMOL</t>
  </si>
  <si>
    <t>PINE FOREST</t>
  </si>
  <si>
    <t>10.42.78.66</t>
  </si>
  <si>
    <t>10.42.40.34</t>
  </si>
  <si>
    <t>10.42.42.2</t>
  </si>
  <si>
    <t>10.42.9.163</t>
  </si>
  <si>
    <t>10.42.66.34</t>
  </si>
  <si>
    <t>TO1H</t>
  </si>
  <si>
    <t>PAJAJARAN REGENCY</t>
  </si>
  <si>
    <t>10.42.21.35</t>
  </si>
  <si>
    <t>TZG5</t>
  </si>
  <si>
    <t>CICURUG KEMBANG KUNING</t>
  </si>
  <si>
    <t>10.42.24.34</t>
  </si>
  <si>
    <t>TG73</t>
  </si>
  <si>
    <t>PUNCAK BOULEVARD</t>
  </si>
  <si>
    <t>10.42.26.67</t>
  </si>
  <si>
    <t>10.42.113.163</t>
  </si>
  <si>
    <t>10.42.114.226</t>
  </si>
  <si>
    <t>10.42.21.34</t>
  </si>
  <si>
    <t>10.42.28.34</t>
  </si>
  <si>
    <t>10.42.146.226</t>
  </si>
  <si>
    <t>10.42.53.162</t>
  </si>
  <si>
    <t>10.42.186.5</t>
  </si>
  <si>
    <t>Y2KNR-63QTG-272CC-JTQCY-VQXCT</t>
  </si>
  <si>
    <t xml:space="preserve">OFFLINE-2024-12-22 17:35:00-A DEVICE ATTACHED TO THE SYSTEM IS NOT FUNCTIONING._x000D_
</t>
  </si>
  <si>
    <t>ONLINE-2024-12-22 19:07:06</t>
  </si>
  <si>
    <t>10.42.36.6</t>
  </si>
  <si>
    <t>10.42.100.3</t>
  </si>
  <si>
    <t xml:space="preserve">TAMAN CIMANGGU RAYA	</t>
  </si>
  <si>
    <t>10.42.13.101</t>
  </si>
  <si>
    <t>F13E</t>
  </si>
  <si>
    <t>WANGUN TAJUR</t>
  </si>
  <si>
    <t>10.42.46.226</t>
  </si>
  <si>
    <t>10.42.76.67</t>
  </si>
  <si>
    <t>TRHC</t>
  </si>
  <si>
    <t>CARINGIN KULON</t>
  </si>
  <si>
    <t>10.42.107.98</t>
  </si>
  <si>
    <t>10.42.6.66</t>
  </si>
  <si>
    <t>10.42.46.227</t>
  </si>
  <si>
    <t>10.42.75.227</t>
  </si>
  <si>
    <t>7MK4C-8D798-WBHRX-Y9G6Y-7QFW8</t>
  </si>
  <si>
    <t>OFFLINE-2024-11-07 19:05:34-THE PORT COM7 DOES NOT EXIST.</t>
  </si>
  <si>
    <t>ONLINE-2024-12-23 10:47:52</t>
  </si>
  <si>
    <t>10.42.99.194</t>
  </si>
  <si>
    <t>10.42.10.2</t>
  </si>
  <si>
    <t>FLM8</t>
  </si>
  <si>
    <t>ROYAL KABANDUNGAN</t>
  </si>
  <si>
    <t>10.42.146.162</t>
  </si>
  <si>
    <t>10.42.73.229</t>
  </si>
  <si>
    <t>10.42.51.66</t>
  </si>
  <si>
    <t>10.42.36.226</t>
  </si>
  <si>
    <t>10.42.11.226</t>
  </si>
  <si>
    <t>T1T3</t>
  </si>
  <si>
    <t>BUBULAK CIFOR</t>
  </si>
  <si>
    <t>10.42.28.66</t>
  </si>
  <si>
    <t>FYJ6</t>
  </si>
  <si>
    <t>CIKONDANG PELABUHAN II</t>
  </si>
  <si>
    <t>10.42.148.2</t>
  </si>
  <si>
    <t>10.42.28.67</t>
  </si>
  <si>
    <t>10.42.10.226</t>
  </si>
  <si>
    <t>FX5B</t>
  </si>
  <si>
    <t>10.42.19.34</t>
  </si>
  <si>
    <t>F36C</t>
  </si>
  <si>
    <t xml:space="preserve">BOGOR PERMAI	</t>
  </si>
  <si>
    <t>10.42.45.132</t>
  </si>
  <si>
    <t>10.42.84.42</t>
  </si>
  <si>
    <t>10.42.50.35</t>
  </si>
  <si>
    <t>10.42.81.99</t>
  </si>
  <si>
    <t>10.42.54.66</t>
  </si>
  <si>
    <t>10.42.6.3</t>
  </si>
  <si>
    <t>TWVA</t>
  </si>
  <si>
    <t>BOJONG SAMPORA 2</t>
  </si>
  <si>
    <t>10.42.135.67</t>
  </si>
  <si>
    <t>10.42.41.66</t>
  </si>
  <si>
    <t>10.42.147.99</t>
  </si>
  <si>
    <t>10.42.147.100</t>
  </si>
  <si>
    <t>X996N-2D84R-QJHJV-F9FWT-KTP2T</t>
  </si>
  <si>
    <t>ONLINE-2024-12-23 09:17:00</t>
  </si>
  <si>
    <t>10.42.20.2</t>
  </si>
  <si>
    <t>10.42.81.162</t>
  </si>
  <si>
    <t>10.42.116.98</t>
  </si>
  <si>
    <t>10.42.135.162</t>
  </si>
  <si>
    <t>10.42.9.3</t>
  </si>
  <si>
    <t>THNW</t>
  </si>
  <si>
    <t>CIHERANG DRAMAGA</t>
  </si>
  <si>
    <t>10.42.26.130</t>
  </si>
  <si>
    <t>10.42.21.98</t>
  </si>
  <si>
    <t>FMHN3-BCPQY-DRX2M-D34R4-PPQGP</t>
  </si>
  <si>
    <t>ONLINE-2024-12-22 16:17:58</t>
  </si>
  <si>
    <t>ONLINE-2024-12-22 17:30:58</t>
  </si>
  <si>
    <t>10.42.136.3</t>
  </si>
  <si>
    <t>10.42.36.98</t>
  </si>
  <si>
    <t>10.42.11.34</t>
  </si>
  <si>
    <t>10.42.25.2</t>
  </si>
  <si>
    <t>10.42.116.162</t>
  </si>
  <si>
    <t>TUZM</t>
  </si>
  <si>
    <t>SENTUL SELATAN 2</t>
  </si>
  <si>
    <t>10.42.74.162</t>
  </si>
  <si>
    <t>10.42.144.162</t>
  </si>
  <si>
    <t>T8KX</t>
  </si>
  <si>
    <t>KAMPUNG BENDA</t>
  </si>
  <si>
    <t>10.42.46.34</t>
  </si>
  <si>
    <t>FQFG</t>
  </si>
  <si>
    <t>PLAZA JAMBU 2</t>
  </si>
  <si>
    <t>10.42.45.163</t>
  </si>
  <si>
    <t>10.42.9.66</t>
  </si>
  <si>
    <t>10.42.88.131</t>
  </si>
  <si>
    <t>32TV2-P6NYM-R4W8F-W2QFG-TJGPT:NF6HC-QH89W-F8WYV-WWXV4-WFG6P</t>
  </si>
  <si>
    <t>ONLINE-2024-12-23 10:14:10</t>
  </si>
  <si>
    <t>OFFLINE-2024-10-21 15:21:31-TIDAK TERIMA RESPONSE DARI EDC</t>
  </si>
  <si>
    <t>10.42.145.226</t>
  </si>
  <si>
    <t>10.42.55.2</t>
  </si>
  <si>
    <t>10.42.45.162</t>
  </si>
  <si>
    <t>10.42.106.34</t>
  </si>
  <si>
    <t>10.42.35.68</t>
  </si>
  <si>
    <t>10.42.146.67</t>
  </si>
  <si>
    <t>10.42.36.2</t>
  </si>
  <si>
    <t>10.42.6.99</t>
  </si>
  <si>
    <t>F360</t>
  </si>
  <si>
    <t>GUNUNG BATU</t>
  </si>
  <si>
    <t>10.42.37.34</t>
  </si>
  <si>
    <t>F3PX</t>
  </si>
  <si>
    <t>NANGKA CIAPUS</t>
  </si>
  <si>
    <t>10.42.147.130</t>
  </si>
  <si>
    <t>TI0C</t>
  </si>
  <si>
    <t>RSUD KOTA BOGOR</t>
  </si>
  <si>
    <t>10.42.146.3</t>
  </si>
  <si>
    <t>10.42.38.226</t>
  </si>
  <si>
    <t>10.42.135.66</t>
  </si>
  <si>
    <t>10.42.50.98</t>
  </si>
  <si>
    <t>10.42.107.34</t>
  </si>
  <si>
    <t>10.42.116.66</t>
  </si>
  <si>
    <t>T0I9</t>
  </si>
  <si>
    <t>SHOLEH ISKANDAR KM 9</t>
  </si>
  <si>
    <t>10.42.108.163</t>
  </si>
  <si>
    <t>10.42.81.102</t>
  </si>
  <si>
    <t>10.42.59.4</t>
  </si>
  <si>
    <t>10.42.44.162</t>
  </si>
  <si>
    <t>10.42.50.2</t>
  </si>
  <si>
    <t>10.42.17.66</t>
  </si>
  <si>
    <t>10.42.16.226</t>
  </si>
  <si>
    <t>10.42.145.98</t>
  </si>
  <si>
    <t>10.42.47.34</t>
  </si>
  <si>
    <t>10.42.36.9</t>
  </si>
  <si>
    <t>NDYQ4-473PB-V792R-H8H2H-XD8GG</t>
  </si>
  <si>
    <t>OFFLINE-2024-12-22 17:05:36-THE PORT COM6 DOES NOT EXIST.</t>
  </si>
  <si>
    <t>OFFLINE-2024-12-22 17:09:13-TIDAK TERIMA RESPONSE DARI EDC</t>
  </si>
  <si>
    <t>10.42.10.34</t>
  </si>
  <si>
    <t>10.42.7.66</t>
  </si>
  <si>
    <t>2024-12-23 12:41:47</t>
  </si>
  <si>
    <t>10.42.32.226</t>
  </si>
  <si>
    <t>10.42.7.67</t>
  </si>
  <si>
    <t>VM33P-2NM8K-3FHFB-7HDTD-3PFC4</t>
  </si>
  <si>
    <t>ONLINE-2024-12-23 11:34:24</t>
  </si>
  <si>
    <t>OFFLINE-2024-12-22 21:31:02-TIDAK TERIMA RESPONSE DARI EDC</t>
  </si>
  <si>
    <t>10.42.42.226</t>
  </si>
  <si>
    <t>10.42.12.66</t>
  </si>
  <si>
    <t>10.42.96.226</t>
  </si>
  <si>
    <t>10.42.24.162</t>
  </si>
  <si>
    <t>ONLINE-2024-12-22 19:23:06</t>
  </si>
  <si>
    <t>ONLINE-2024-12-23 12:14:46</t>
  </si>
  <si>
    <t>10.42.145.130</t>
  </si>
  <si>
    <t>FG6E</t>
  </si>
  <si>
    <t>RAYA CIMAHPAR</t>
  </si>
  <si>
    <t>10.42.16.2</t>
  </si>
  <si>
    <t>FH8P</t>
  </si>
  <si>
    <t>VILLA BOGOR INDAH 6</t>
  </si>
  <si>
    <t>10.42.135.34</t>
  </si>
  <si>
    <t>10.42.147.162</t>
  </si>
  <si>
    <t>10.42.135.35</t>
  </si>
  <si>
    <t>10.42.145.162</t>
  </si>
  <si>
    <t>RN3C4-HXH8W-QKQCB-DJH72-HH7J6:VK7JG-NPHTM-C97JM-9MPGT-3V66T</t>
  </si>
  <si>
    <t>OFFLINE-2024-12-23 12:01:54-THE PORT COM7 DOES NOT EXIST.</t>
  </si>
  <si>
    <t>ONLINE-2024-12-23 09:31:25</t>
  </si>
  <si>
    <t>10.42.143.226</t>
  </si>
  <si>
    <t>10.42.59.2</t>
  </si>
  <si>
    <t>10.42.108.162</t>
  </si>
  <si>
    <t>10.42.88.36</t>
  </si>
  <si>
    <t>10.42.67.3</t>
  </si>
  <si>
    <t>FTI3</t>
  </si>
  <si>
    <t>CIKIDANG RAYA</t>
  </si>
  <si>
    <t>10.42.99.162</t>
  </si>
  <si>
    <t>CJFFH-3NXMX-8M24W-4W223-T6P2T:TNPFJ-XQFGX-QY9T9-48D9W-TQ724</t>
  </si>
  <si>
    <t>ONLINE-2024-12-22 19:37:59</t>
  </si>
  <si>
    <t>OFFLINE-2024-12-22 09:38:38-TIDAK TERIMA RESPONSE DARI EDC</t>
  </si>
  <si>
    <t>10.42.40.2</t>
  </si>
  <si>
    <t>FMMNV-CBV38-8J9KQ-KDD76-TJF9C</t>
  </si>
  <si>
    <t>OFFLINE-2024-12-23 08:34:08-THE PORT COM7 DOES NOT EXIST.</t>
  </si>
  <si>
    <t>ONLINE-2024-12-23 11:39:07</t>
  </si>
  <si>
    <t>10.42.42.3</t>
  </si>
  <si>
    <t>10.42.42.131</t>
  </si>
  <si>
    <t>BOGOR PERMAI</t>
  </si>
  <si>
    <t>10.42.45.130</t>
  </si>
  <si>
    <t>FMKI</t>
  </si>
  <si>
    <t>PANDU RAYA 2</t>
  </si>
  <si>
    <t>10.42.91.99</t>
  </si>
  <si>
    <t>10.42.32.194</t>
  </si>
  <si>
    <t>4R8JN-3YR8X-CHBRT-B26H3-PYVCP</t>
  </si>
  <si>
    <t>ONLINE-2024-12-23 08:33:30</t>
  </si>
  <si>
    <t>ONLINE-2024-12-23 09:58:58</t>
  </si>
  <si>
    <t>TRH8</t>
  </si>
  <si>
    <t>SURYA KENCANA NO.187</t>
  </si>
  <si>
    <t>10.42.55.226</t>
  </si>
  <si>
    <t>10.42.75.98</t>
  </si>
  <si>
    <t>10.42.13.227</t>
  </si>
  <si>
    <t>10.42.138.3</t>
  </si>
  <si>
    <t>10.42.143.130</t>
  </si>
  <si>
    <t>10.42.40.98</t>
  </si>
  <si>
    <t>J8K7N-R2328-DFFVJ-BYF6R-CR4C2:6NG97-3J7YH-2XG74-JRBXT-4M49F</t>
  </si>
  <si>
    <t>ONLINE-2024-12-22 13:10:46</t>
  </si>
  <si>
    <t>FZNK</t>
  </si>
  <si>
    <t>TUNGTURUNAN</t>
  </si>
  <si>
    <t>10.42.25.66</t>
  </si>
  <si>
    <t>10.42.35.67</t>
  </si>
  <si>
    <t>10.42.143.194</t>
  </si>
  <si>
    <t>10.42.69.98</t>
  </si>
  <si>
    <t>10.42.88.226</t>
  </si>
  <si>
    <t>TAR1</t>
  </si>
  <si>
    <t>RING ROAD CIBOLANG 2</t>
  </si>
  <si>
    <t>10.42.15.131</t>
  </si>
  <si>
    <t>10.42.33.162</t>
  </si>
  <si>
    <t>FI44</t>
  </si>
  <si>
    <t>GARDENIA HILLS</t>
  </si>
  <si>
    <t>10.42.66.2</t>
  </si>
  <si>
    <t>10.42.45.34</t>
  </si>
  <si>
    <t>07</t>
  </si>
  <si>
    <t>10.42.117.66</t>
  </si>
  <si>
    <t>10.42.47.3</t>
  </si>
  <si>
    <t>10.42.42.162</t>
  </si>
  <si>
    <t>TBVL</t>
  </si>
  <si>
    <t>ARWINDA CIANJUR</t>
  </si>
  <si>
    <t>10.42.138.66</t>
  </si>
  <si>
    <t>10.42.106.2</t>
  </si>
  <si>
    <t>10.42.139.98</t>
  </si>
  <si>
    <t>10.42.106.130</t>
  </si>
  <si>
    <t>10.42.116.99</t>
  </si>
  <si>
    <t>10.42.146.2</t>
  </si>
  <si>
    <t>10.42.184.34</t>
  </si>
  <si>
    <t>10.42.41.162</t>
  </si>
  <si>
    <t>10.42.183.194</t>
  </si>
  <si>
    <t>ONLINE-2024-12-21 20:21:27</t>
  </si>
  <si>
    <t>ONLINE-2024-12-19 15:44:35-(ACT VIRTUAL)TIDAK TERIMA RESPONSE DARI HOST|ERBANK |72100741|000070407357122|||||000043|000000|19 DEC 24|15:44:24|||0</t>
  </si>
  <si>
    <t>10.42.45.131</t>
  </si>
  <si>
    <t>XJNP7-2FHV8-T8W7R-KH2VV-BDWXF</t>
  </si>
  <si>
    <t>ONLINE-2024-12-23 12:16:53</t>
  </si>
  <si>
    <t>ONLINE-2024-12-23 12:20:06</t>
  </si>
  <si>
    <t>10.42.113.131</t>
  </si>
  <si>
    <t>TBLH</t>
  </si>
  <si>
    <t>SEMPLAK BARAT</t>
  </si>
  <si>
    <t>10.42.48.99</t>
  </si>
  <si>
    <t>10.42.147.35</t>
  </si>
  <si>
    <t>10.42.24.35</t>
  </si>
  <si>
    <t>10.42.62.98</t>
  </si>
  <si>
    <t>10.42.6.164</t>
  </si>
  <si>
    <t>TTVKN-YKB72-CBXW6-KM4MJ-2GY6G</t>
  </si>
  <si>
    <t>ONLINE-2024-12-23 08:59:28</t>
  </si>
  <si>
    <t>OFFLINE-2024-12-23 06:50:55-TIDAK TERIMA RESPONSE DARI EDC</t>
  </si>
  <si>
    <t>10.42.115.98</t>
  </si>
  <si>
    <t>P48HT-73N2Q-D3WCK-2982Q-3PFC4</t>
  </si>
  <si>
    <t>OFFLINE-2024-12-23 12:29:34-THE PORT COM8 DOES NOT EXIST.</t>
  </si>
  <si>
    <t>10.42.117.71</t>
  </si>
  <si>
    <t>10.42.85.99</t>
  </si>
  <si>
    <t>10.42.37.35</t>
  </si>
  <si>
    <t>10.42.136.66</t>
  </si>
  <si>
    <t>CGH63-NVD9T-F4WCJ-F93W7-X766P</t>
  </si>
  <si>
    <t>OFFLINE-2024-12-16 16:03:18-THE PORT COM4 DOES NOT EXIST.</t>
  </si>
  <si>
    <t>ONLINE-2024-12-22 12:42:09</t>
  </si>
  <si>
    <t>TJ52</t>
  </si>
  <si>
    <t>TAPOS CIAWI</t>
  </si>
  <si>
    <t>10.42.67.194</t>
  </si>
  <si>
    <t>42WKN-QDPJ8-R4CCG-83BFF-CR4C2</t>
  </si>
  <si>
    <t>ONLINE-2024-12-23 08:19:24</t>
  </si>
  <si>
    <t>ONLINE-2024-12-22 18:13:25</t>
  </si>
  <si>
    <t>10.42.37.2</t>
  </si>
  <si>
    <t>10.42.28.131</t>
  </si>
  <si>
    <t>10.42.76.35</t>
  </si>
  <si>
    <t>10.42.136.195</t>
  </si>
  <si>
    <t>FZXD</t>
  </si>
  <si>
    <t>MALABAR BOGOR</t>
  </si>
  <si>
    <t>10.42.142.195</t>
  </si>
  <si>
    <t>10.42.138.130</t>
  </si>
  <si>
    <t>10.42.80.226</t>
  </si>
  <si>
    <t>ONLINE-2024-12-23 09:59:58</t>
  </si>
  <si>
    <t>2024-12-23 12:41:48</t>
  </si>
  <si>
    <t>10.42.80.66</t>
  </si>
  <si>
    <t>TGNY</t>
  </si>
  <si>
    <t>CIDAHU RAYA</t>
  </si>
  <si>
    <t>10.42.34.194</t>
  </si>
  <si>
    <t>ONLINE-2024-12-23 12:03:08</t>
  </si>
  <si>
    <t>ONLINE-2024-12-22 19:37:07-(ACT VIRTUAL)CRC SALAH HARAP RESTART EDC</t>
  </si>
  <si>
    <t>10.42.117.4</t>
  </si>
  <si>
    <t>10.42.26.131</t>
  </si>
  <si>
    <t>10.42.34.130</t>
  </si>
  <si>
    <t>10.42.32.162</t>
  </si>
  <si>
    <t>10.42.99.2</t>
  </si>
  <si>
    <t>10.42.33.132</t>
  </si>
  <si>
    <t>TUBJ</t>
  </si>
  <si>
    <t>PANGERAN SOGIRI</t>
  </si>
  <si>
    <t>10.42.38.131</t>
  </si>
  <si>
    <t>10.42.12.99</t>
  </si>
  <si>
    <t>10.42.181.162</t>
  </si>
  <si>
    <t>10.42.68.162</t>
  </si>
  <si>
    <t>TY3Y</t>
  </si>
  <si>
    <t>CIHELEUT NO. 21</t>
  </si>
  <si>
    <t>10.42.54.3</t>
  </si>
  <si>
    <t>10.42.29.98</t>
  </si>
  <si>
    <t>10.42.113.37</t>
  </si>
  <si>
    <t>10.42.181.34</t>
  </si>
  <si>
    <t>TO9Q</t>
  </si>
  <si>
    <t>BUKIT ASRI CIOMAS</t>
  </si>
  <si>
    <t>10.42.93.35</t>
  </si>
  <si>
    <t>TM3R</t>
  </si>
  <si>
    <t>CIPETIR KADUDAMPIT</t>
  </si>
  <si>
    <t>10.42.136.227</t>
  </si>
  <si>
    <t>10.42.36.130</t>
  </si>
  <si>
    <t>HJ2TN-KRBJW-YW24J-98MVW-K2FJ2</t>
  </si>
  <si>
    <t>OFFLINE-2024-12-09 15:55:00-THE PORT COM7 DOES NOT EXIST.</t>
  </si>
  <si>
    <t>ONLINE-2024-12-22 20:16:08</t>
  </si>
  <si>
    <t>10.42.42.67</t>
  </si>
  <si>
    <t>10.42.11.195</t>
  </si>
  <si>
    <t>10.42.143.3</t>
  </si>
  <si>
    <t>T3V4R-VNB6M-W3M9P-RFQ8F-3DB6G:Q2NMW-W6HYB-GVJXD-QQHFJ-MTDGR</t>
  </si>
  <si>
    <t>ONLINE-2024-12-22 14:34:33</t>
  </si>
  <si>
    <t>OFFLINE-2024-12-22 15:50:21-TIDAK TERIMA RESPONSE DARI EDC</t>
  </si>
  <si>
    <t>10.42.73.35</t>
  </si>
  <si>
    <t>6BVKY-NR9PD-PKB4Y-YVB7M-FGDW6</t>
  </si>
  <si>
    <t>OFFLINE-2024-12-22 11:24:29-[ERROR] TIDAK DAPAT RESPONSE DARI EDC</t>
  </si>
  <si>
    <t>OFFLINE-2024-12-23 10:02:17-TIDAK TERIMA RESPONSE DARI EDC</t>
  </si>
  <si>
    <t>10.42.146.163</t>
  </si>
  <si>
    <t>10.42.55.227</t>
  </si>
  <si>
    <t>10.42.38.66</t>
  </si>
  <si>
    <t>10.42.106.162</t>
  </si>
  <si>
    <t>10.42.90.163</t>
  </si>
  <si>
    <t>M9FB7-NQVV2-JYC7Y-B4PMG-683W6</t>
  </si>
  <si>
    <t>ONLINE-2024-12-23 10:52:51</t>
  </si>
  <si>
    <t>OFFLINE-2024-12-22 20:08:33-RESPONSE DARI EDC BLANK</t>
  </si>
  <si>
    <t>10.42.42.98</t>
  </si>
  <si>
    <t>10.42.30.35</t>
  </si>
  <si>
    <t>10.42.98.66</t>
  </si>
  <si>
    <t>10.42.36.194</t>
  </si>
  <si>
    <t>10.42.17.226</t>
  </si>
  <si>
    <t>10.42.27.34</t>
  </si>
  <si>
    <t>10.42.16.66</t>
  </si>
  <si>
    <t>TVAM</t>
  </si>
  <si>
    <t>GIRIJAYA</t>
  </si>
  <si>
    <t>10.42.107.67</t>
  </si>
  <si>
    <t>10.42.81.66</t>
  </si>
  <si>
    <t>TG6KM-6KNVJ-BBWV6-KDRWK-6CQGR</t>
  </si>
  <si>
    <t>OFFLINE-2024-12-23 09:01:17-THE PORT COM3 DOES NOT EXIST.</t>
  </si>
  <si>
    <t>ONLINE-2024-12-23 09:57:32-(ACT VIRTUAL)TIDAK TERIMA RESPONSE DARI HOST|ERBANK MANDIRI|72100553|000070407338309||||000075|000000|23 DEC 24|09:57:10|||0000000000000000000000||0|0|0|0|0</t>
  </si>
  <si>
    <t>10.42.134.66</t>
  </si>
  <si>
    <t>10.42.137.226</t>
  </si>
  <si>
    <t>10.42.48.98</t>
  </si>
  <si>
    <t>HKBMX-NCWWF-69QDB-RMPC3-4GDPP</t>
  </si>
  <si>
    <t>ONLINE-2024-12-22 21:21:37</t>
  </si>
  <si>
    <t>ONLINE-2024-12-23 10:52:42</t>
  </si>
  <si>
    <t>10.42.26.162</t>
  </si>
  <si>
    <t>10.42.19.35</t>
  </si>
  <si>
    <t>10.42.22.131</t>
  </si>
  <si>
    <t>10.42.46.66</t>
  </si>
  <si>
    <t>10.42.66.66</t>
  </si>
  <si>
    <t>10.42.107.162</t>
  </si>
  <si>
    <t>10.42.52.67</t>
  </si>
  <si>
    <t>2024-12-23 12:41:49</t>
  </si>
  <si>
    <t>10.42.105.66</t>
  </si>
  <si>
    <t>3NCP9-6GJWG-XMWMK-BD9X8-QDB6G</t>
  </si>
  <si>
    <t>ONLINE-2024-12-22 20:33:03</t>
  </si>
  <si>
    <t>OFFLINE-2024-12-23 12:14:43-TIDAK TERIMA RESPONSE DARI EDC</t>
  </si>
  <si>
    <t>10.42.89.130</t>
  </si>
  <si>
    <t>10.42.95.34</t>
  </si>
  <si>
    <t>10.42.137.34</t>
  </si>
  <si>
    <t>HHCH6-N6GQW-TKJBH-YY3H9-BKMP2</t>
  </si>
  <si>
    <t>ONLINE-2024-12-23 09:40:37</t>
  </si>
  <si>
    <t>OFFLINE-2024-12-22 19:21:11-RESPONSE DARI EDC BLANK</t>
  </si>
  <si>
    <t>10.42.142.194</t>
  </si>
  <si>
    <t>10.42.54.2</t>
  </si>
  <si>
    <t>10.42.69.131</t>
  </si>
  <si>
    <t>10.42.113.36</t>
  </si>
  <si>
    <t>10.42.99.163</t>
  </si>
  <si>
    <t>CKQDN-B9RBG-QCJKK-9BB3X-C7KCT</t>
  </si>
  <si>
    <t>ONLINE-2024-12-23 10:22:39</t>
  </si>
  <si>
    <t>OFFLINE-2024-12-22 16:15:33-TIDAK TERIMA RESPONSE DARI EDC</t>
  </si>
  <si>
    <t>10.42.82.194</t>
  </si>
  <si>
    <t>10.42.16.3</t>
  </si>
  <si>
    <t>FA5G</t>
  </si>
  <si>
    <t>KAPTEN YUSUF</t>
  </si>
  <si>
    <t>10.42.65.99</t>
  </si>
  <si>
    <t>10.42.6.163</t>
  </si>
  <si>
    <t>10.42.81.226</t>
  </si>
  <si>
    <t>10.42.91.98</t>
  </si>
  <si>
    <t>10.42.47.226</t>
  </si>
  <si>
    <t>10.42.38.34</t>
  </si>
  <si>
    <t>10.42.74.163</t>
  </si>
  <si>
    <t>10.42.64.2</t>
  </si>
  <si>
    <t>10.42.20.131</t>
  </si>
  <si>
    <t>10.42.39.34</t>
  </si>
  <si>
    <t>10.42.48.194</t>
  </si>
  <si>
    <t>10.42.26.66</t>
  </si>
  <si>
    <t>10.42.28.226</t>
  </si>
  <si>
    <t>10.42.66.3</t>
  </si>
  <si>
    <t>FH5P</t>
  </si>
  <si>
    <t>TAMAN PAJAJARAN</t>
  </si>
  <si>
    <t>10.42.104.98</t>
  </si>
  <si>
    <t>10.42.39.3</t>
  </si>
  <si>
    <t>10.42.107.99</t>
  </si>
  <si>
    <t>10.42.34.195</t>
  </si>
  <si>
    <t>TAXB</t>
  </si>
  <si>
    <t>10.42.84.194</t>
  </si>
  <si>
    <t>10.42.20.98</t>
  </si>
  <si>
    <t>10.42.104.194</t>
  </si>
  <si>
    <t>10.42.10.66</t>
  </si>
  <si>
    <t>ONLINE-2024-12-23 12:01:07</t>
  </si>
  <si>
    <t>10.42.114.130</t>
  </si>
  <si>
    <t>WNXXJ-6QMB7-9DFTW-63HQJ-78RC2</t>
  </si>
  <si>
    <t>ONLINE-2024-11-15 10:47:30</t>
  </si>
  <si>
    <t>10.42.52.131</t>
  </si>
  <si>
    <t>10.42.67.195</t>
  </si>
  <si>
    <t>10.42.20.194</t>
  </si>
  <si>
    <t>10.42.85.163</t>
  </si>
  <si>
    <t>10.42.38.130</t>
  </si>
  <si>
    <t>10.42.117.74</t>
  </si>
  <si>
    <t>2024-12-23 12:41:50</t>
  </si>
  <si>
    <t>10.42.15.130</t>
  </si>
  <si>
    <t>10.42.71.2</t>
  </si>
  <si>
    <t>10.42.58.130</t>
  </si>
  <si>
    <t>10.42.48.130</t>
  </si>
  <si>
    <t>10.42.97.195</t>
  </si>
  <si>
    <t>10.42.47.162</t>
  </si>
  <si>
    <t>10.42.14.98</t>
  </si>
  <si>
    <t>HN8QB-9B9KY-QBJRR-Q8G6D-XHKCT</t>
  </si>
  <si>
    <t>ONLINE-2024-12-23 12:36:30</t>
  </si>
  <si>
    <t>OFFLINE-2024-12-20 21:24:45-TIDAK TERIMA RESPONSE DARI EDC</t>
  </si>
  <si>
    <t>10.42.98.130</t>
  </si>
  <si>
    <t>10.42.74.5</t>
  </si>
  <si>
    <t>ONLINE-2024-12-22 17:15:12</t>
  </si>
  <si>
    <t>ONLINE-2024-12-16 14:02:03</t>
  </si>
  <si>
    <t>10.42.104.130</t>
  </si>
  <si>
    <t>10.42.104.99</t>
  </si>
  <si>
    <t>10.42.27.131</t>
  </si>
  <si>
    <t>10.42.33.226</t>
  </si>
  <si>
    <t>YKBJ6-N9R8R-KMW37-T963D-GF4J2</t>
  </si>
  <si>
    <t>ONLINE-2024-12-23 12:28:09</t>
  </si>
  <si>
    <t>ONLINE-2024-12-23 08:46:43</t>
  </si>
  <si>
    <t>10.42.59.3</t>
  </si>
  <si>
    <t>10.42.96.34</t>
  </si>
  <si>
    <t>THM2</t>
  </si>
  <si>
    <t>ASSYAFIYAH CIPAYUNG</t>
  </si>
  <si>
    <t>10.42.29.195</t>
  </si>
  <si>
    <t>10.42.33.2</t>
  </si>
  <si>
    <t>10.42.29.34</t>
  </si>
  <si>
    <t>10.42.95.2</t>
  </si>
  <si>
    <t>10.42.93.98</t>
  </si>
  <si>
    <t>YPKX3-N4PF9-TWCJP-W6RW3-M7WGG</t>
  </si>
  <si>
    <t>ONLINE-2024-12-22 11:00:46</t>
  </si>
  <si>
    <t>OFFLINE-2024-12-22 17:30:32-TIDAK TERIMA RESPONSE DARI EDC</t>
  </si>
  <si>
    <t>10.42.78.35</t>
  </si>
  <si>
    <t>10.42.21.131</t>
  </si>
  <si>
    <t>10.42.135.2</t>
  </si>
  <si>
    <t>10.42.32.98</t>
  </si>
  <si>
    <t>10.42.25.67</t>
  </si>
  <si>
    <t>10.42.92.131</t>
  </si>
  <si>
    <t>10.42.99.98</t>
  </si>
  <si>
    <t>ONLINE-2024-12-22 20:23:21</t>
  </si>
  <si>
    <t>ONLINE-2024-12-22 15:18:22</t>
  </si>
  <si>
    <t>2024-12-23 12:41:51</t>
  </si>
  <si>
    <t>10.42.148.34</t>
  </si>
  <si>
    <t>10.42.94.226</t>
  </si>
  <si>
    <t>10.42.74.132</t>
  </si>
  <si>
    <t>10.42.112.37</t>
  </si>
  <si>
    <t>ONLINE-2024-12-23 07:40:41</t>
  </si>
  <si>
    <t>ONLINE-2024-12-23 11:29:44-(ACT VIRTUAL)TIDAK TERIMA RESPONSE DARI HOST|12BANK BTN|73129346|000070407363890|DB VISA PLATINUM|4693 45** **** 1004|DIP|SALE|000021|005190|23 DEC 24|11:29:42|001109013388||100000</t>
  </si>
  <si>
    <t>10.42.46.35</t>
  </si>
  <si>
    <t>10.42.81.228</t>
  </si>
  <si>
    <t>FVWNH-4BPCQ-8MGVY-FQ2CM-8FG6R</t>
  </si>
  <si>
    <t>ONLINE-2024-06-12 22:45:16-(ACT VIRTUAL)CRC SALAH HARAP RESTART EDC</t>
  </si>
  <si>
    <t>OFFLINE-2024-04-05 17:14:25-RESPONSE DARI EDC BLANK</t>
  </si>
  <si>
    <t>10.42.65.98</t>
  </si>
  <si>
    <t>10.42.77.226</t>
  </si>
  <si>
    <t>DNV6K-CBKWR-BCC9B-QRP76-H8RTG:NPRHD-XTQR9-7C8XF-VHGGY-G3BP4</t>
  </si>
  <si>
    <t>ONLINE-2024-12-23 06:56:21</t>
  </si>
  <si>
    <t>OFFLINE-2024-12-08 15:28:50-RESPONSE DARI EDC BLANK</t>
  </si>
  <si>
    <t>10.42.31.98</t>
  </si>
  <si>
    <t>10.42.93.130</t>
  </si>
  <si>
    <t>10.42.88.66</t>
  </si>
  <si>
    <t>ONLINE-2024-12-23 11:12:51</t>
  </si>
  <si>
    <t>10.42.24.227</t>
  </si>
  <si>
    <t>10.42.29.194</t>
  </si>
  <si>
    <t>10.42.46.99</t>
  </si>
  <si>
    <t>10.42.41.3</t>
  </si>
  <si>
    <t>10.42.78.163</t>
  </si>
  <si>
    <t>10.42.81.194</t>
  </si>
  <si>
    <t>10.42.80.2</t>
  </si>
  <si>
    <t>10.42.82.66</t>
  </si>
  <si>
    <t>T92D</t>
  </si>
  <si>
    <t>RAWA BINONG</t>
  </si>
  <si>
    <t>10.42.83.99</t>
  </si>
  <si>
    <t>GQGNK-TD2WQ-RP8CR-DRDRK-8QK2P</t>
  </si>
  <si>
    <t>OFFLINE-2024-12-23 10:37:17-[ERROR] TIDAK DAPAT RESPONSE DARI EDC</t>
  </si>
  <si>
    <t>10.42.37.162</t>
  </si>
  <si>
    <t>10.42.84.195</t>
  </si>
  <si>
    <t>10.42.90.66</t>
  </si>
  <si>
    <t>TJ03</t>
  </si>
  <si>
    <t>RAMBAY</t>
  </si>
  <si>
    <t>10.42.22.162</t>
  </si>
  <si>
    <t>GVDTC-GN7KP-GTQ32-J67P6-XQBP4</t>
  </si>
  <si>
    <t>ONLINE-2024-12-23 11:45:26</t>
  </si>
  <si>
    <t>ONLINE-2024-12-23 07:52:00</t>
  </si>
  <si>
    <t>10.42.143.98</t>
  </si>
  <si>
    <t>10.42.16.34</t>
  </si>
  <si>
    <t>NCMR9-MPJV6-KYTY7-DDMG4-HQWXF</t>
  </si>
  <si>
    <t>OFFLINE-2024-12-23 07:03:23-THE PORT COM7 DOES NOT EXIST.</t>
  </si>
  <si>
    <t>ONLINE-2024-12-22 14:31:43</t>
  </si>
  <si>
    <t>2024-12-23 12:41:52</t>
  </si>
  <si>
    <t>10.42.138.67</t>
  </si>
  <si>
    <t>10.42.64.35</t>
  </si>
  <si>
    <t>10.42.95.227</t>
  </si>
  <si>
    <t>24T3N-9TFJR-PD9GF-BDM8V-R9C2T</t>
  </si>
  <si>
    <t>ONLINE-2024-12-23 11:10:24</t>
  </si>
  <si>
    <t>OFFLINE-2024-12-10 07:04:19-TIDAK TERIMA RESPONSE DARI EDC</t>
  </si>
  <si>
    <t>10.42.86.2</t>
  </si>
  <si>
    <t>10.42.98.34</t>
  </si>
  <si>
    <t>HM6NG-TTBTV-TP7XG-6DCPX-7XM6G</t>
  </si>
  <si>
    <t>OFFLINE-2024-12-21 10:42:48-THE PORT COM7 DOES NOT EXIST.</t>
  </si>
  <si>
    <t>10.42.83.98</t>
  </si>
  <si>
    <t>F297</t>
  </si>
  <si>
    <t>LUBANG BUAYA</t>
  </si>
  <si>
    <t>10.42.83.35</t>
  </si>
  <si>
    <t>10.42.136.98</t>
  </si>
  <si>
    <t>9N7MV-WVDH8-B3KPM-3WVDH-94R9F</t>
  </si>
  <si>
    <t>ONLINE-2024-12-23 01:03:22</t>
  </si>
  <si>
    <t>ONLINE-2024-12-22 12:31:13</t>
  </si>
  <si>
    <t>2024-12-23 12:41:53</t>
  </si>
  <si>
    <t>10.42.134.34</t>
  </si>
  <si>
    <t>10.42.80.194</t>
  </si>
  <si>
    <t>10.42.83.34</t>
  </si>
  <si>
    <t>10.42.76.2</t>
  </si>
  <si>
    <t>YP8K7-QPN6P-WCQY2-4XB43-G83GP</t>
  </si>
  <si>
    <t>OFFLINE-2024-12-21 19:20:49-THE PORT COM7 DOES NOT EXIST.</t>
  </si>
  <si>
    <t>TDKR</t>
  </si>
  <si>
    <t>KAWASAN INDUSTRI SENTUL</t>
  </si>
  <si>
    <t>10.42.91.66</t>
  </si>
  <si>
    <t>10.42.22.163</t>
  </si>
  <si>
    <t>10.42.34.162</t>
  </si>
  <si>
    <t>F995</t>
  </si>
  <si>
    <t>KARANG TENGAH 2</t>
  </si>
  <si>
    <t>10.42.71.163</t>
  </si>
  <si>
    <t>10.42.70.66</t>
  </si>
  <si>
    <t>10.42.75.3</t>
  </si>
  <si>
    <t>10.42.71.162</t>
  </si>
  <si>
    <t>10.42.88.162</t>
  </si>
  <si>
    <t>10.42.71.66</t>
  </si>
  <si>
    <t>TCV1</t>
  </si>
  <si>
    <t>CIKEAS SUKARAJA</t>
  </si>
  <si>
    <t>10.42.74.195</t>
  </si>
  <si>
    <t>10.42.44.194</t>
  </si>
  <si>
    <t>10.42.136.226</t>
  </si>
  <si>
    <t>2024-12-23 12:41:58</t>
  </si>
  <si>
    <t>10.42.93.195</t>
  </si>
  <si>
    <t>10.42.19.98</t>
  </si>
  <si>
    <t>RW3XH-MNVJ7-4B43W-QXPXR-MWRC4</t>
  </si>
  <si>
    <t>ONLINE-2024-12-21 08:59:16</t>
  </si>
  <si>
    <t>ONLINE-2024-12-23 12:10:16</t>
  </si>
  <si>
    <t>2024-12-23 12:41:59</t>
  </si>
  <si>
    <t>10.42.78.67</t>
  </si>
  <si>
    <t>ONLINE-2024-12-23 12:33:12</t>
  </si>
  <si>
    <t>ONLINE-2024-12-23 11:41:39</t>
  </si>
  <si>
    <t>2024-12-23 12:42:00</t>
  </si>
  <si>
    <t>10.42.93.34</t>
  </si>
  <si>
    <t>ONLINE-2024-12-23 11:33:11-(ACT VIRTUAL)DO NOT HONOR 01|01BANK MANDIRI|72100678|000070407350808|NPG|6280 02** **** 2277|DIP|SALE|000785|010651|23 DEC 24|11:33:08|435811524580||15500</t>
  </si>
  <si>
    <t>10.42.65.35</t>
  </si>
  <si>
    <t>10.42.79.2</t>
  </si>
  <si>
    <t>10.42.79.34</t>
  </si>
  <si>
    <t>2024-12-23 12:42:19</t>
  </si>
  <si>
    <t>TQLS</t>
  </si>
  <si>
    <t>IDM SURYA KENCANA NO 3</t>
  </si>
  <si>
    <t>10.42.147.227</t>
  </si>
  <si>
    <t>Y72R7-FJNCH-RJB4C-BWC3W-BWRC2</t>
  </si>
  <si>
    <t>2024-12-23 12:42:20</t>
  </si>
  <si>
    <t>2024-12-23 12:42:24</t>
  </si>
  <si>
    <t>10.42.145.194</t>
  </si>
  <si>
    <t>10.42.17.162</t>
  </si>
  <si>
    <t>10.42.68.195</t>
  </si>
  <si>
    <t>P7VCY-6FDW7-PF7V7-3G4GC-2JMMM</t>
  </si>
  <si>
    <t>OFFLINE-2024-12-22 16:46:22-[ERROR] TIDAK DAPAT RESPONSE DARI EDC</t>
  </si>
  <si>
    <t>ONLINE-2024-12-23 07:23:02-(ACT VIRTUAL)TIDAK TERIMA RESPONSE DARI HOST|ER|10186646|000001987596181|||||000120|000000|23 DEC 24|07:22:58|||0000000000000000000000||0|0|0|0|0</t>
  </si>
  <si>
    <t>10.42.47.195</t>
  </si>
  <si>
    <t>10.42.107.66</t>
  </si>
  <si>
    <t>10.42.20.66</t>
  </si>
  <si>
    <t>10.42.12.163</t>
  </si>
  <si>
    <t>10.42.84.162</t>
  </si>
  <si>
    <t>10.42.148.3</t>
  </si>
  <si>
    <t>2024-12-23 12:42:55</t>
  </si>
  <si>
    <t>10.42.148.67</t>
  </si>
  <si>
    <t>7MN4T-XR43P-TKDY3-WHP2J-QDB6G</t>
  </si>
  <si>
    <t>ONLINE-2024-12-22 21:57:13</t>
  </si>
  <si>
    <t>OFFLINE-2024-12-22 20:51:28-TIDAK TERIMA RESPONSE DARI EDC</t>
  </si>
  <si>
    <t>10.42.12.228</t>
  </si>
  <si>
    <t>10.42.146.195</t>
  </si>
  <si>
    <t>10.42.148.98</t>
  </si>
  <si>
    <t>N8YHW-Q76WF-8JK9W-4MFF6-KTPKC</t>
  </si>
  <si>
    <t>10.42.136.130</t>
  </si>
  <si>
    <t>ONLINE-2024-12-22 17:22:51</t>
  </si>
  <si>
    <t>ONLINE-2024-12-22 21:00:02-(ACT VIRTUAL)CRC SALAH HARAP RESTART EDC</t>
  </si>
  <si>
    <t>2024-12-23 12:42:56</t>
  </si>
  <si>
    <t>10.42.147.67</t>
  </si>
  <si>
    <t>10.42.183.227</t>
  </si>
  <si>
    <t>2Q4JQ-VNX96-8HKD2-BPQ6K-DYH24</t>
  </si>
  <si>
    <t>OFFLINE-2024-11-13 07:46:44-THE PORT COM7 DOES NOT EXIST.</t>
  </si>
  <si>
    <t>ONLINE-2024-12-23 10:30:00</t>
  </si>
  <si>
    <t>10.42.27.195</t>
  </si>
  <si>
    <t>Listener NOK</t>
  </si>
  <si>
    <t>10.42.95.131</t>
  </si>
  <si>
    <t>10.42.147.131</t>
  </si>
  <si>
    <t>10.42.35.194</t>
  </si>
  <si>
    <t>10.42.64.131</t>
  </si>
  <si>
    <t>10.42.25.227</t>
  </si>
  <si>
    <t>CILAKU MAYAK</t>
  </si>
  <si>
    <t>10.42.135.99</t>
  </si>
  <si>
    <t>10.42.78.164</t>
  </si>
  <si>
    <t>10.42.117.69</t>
  </si>
  <si>
    <t>10.42.74.194</t>
  </si>
  <si>
    <t>10.42.91.67</t>
  </si>
  <si>
    <t>10.42.89.195</t>
  </si>
  <si>
    <t>10.42.113.4</t>
  </si>
  <si>
    <t>10.42.147.226</t>
  </si>
  <si>
    <t>10.42.35.131</t>
  </si>
  <si>
    <t>10.42.99.40</t>
  </si>
  <si>
    <t>10.42.108.213</t>
  </si>
  <si>
    <t>10.42.147.228</t>
  </si>
  <si>
    <t>10.42.36.162</t>
  </si>
  <si>
    <t>TX7B</t>
  </si>
  <si>
    <t>KADUDAMPIT KLAPANUNGGAL</t>
  </si>
  <si>
    <t>10.42.182.130</t>
  </si>
  <si>
    <t>10.42.7.194</t>
  </si>
  <si>
    <t>10.42.182.131</t>
  </si>
  <si>
    <t>EDC YOKE</t>
  </si>
  <si>
    <t>KEY BBBB</t>
  </si>
  <si>
    <t>SUHU CPU</t>
  </si>
  <si>
    <t>NAMA TOKO</t>
  </si>
  <si>
    <t>st 01 &amp; 02</t>
  </si>
  <si>
    <t>INDOMARET F0HQ - TAMAN YASMIN RUKO NO. 4</t>
  </si>
  <si>
    <t>st 02</t>
  </si>
  <si>
    <t>INDOMARET F1H2 - SAGANTEN SINDANG BARANG</t>
  </si>
  <si>
    <t>INDOMARET F31Z - KADUDAMPIT RAYA</t>
  </si>
  <si>
    <t>INDOMARET F5BR - RAYA DRAMAGA KM 8</t>
  </si>
  <si>
    <t>INDOMARET F5D2 - RAYA CIBEBER NO 63</t>
  </si>
  <si>
    <t>INDOMARET F6MN - CIJUJUNG SUGI</t>
  </si>
  <si>
    <t>INDOMARET F6VS - BALI RESORT BOGOR</t>
  </si>
  <si>
    <t>INDOMARET F92E SPBU BRIGHT BY IDF BINAMARGA</t>
  </si>
  <si>
    <t>INDOMARET F9IA - AL - BAIDHO</t>
  </si>
  <si>
    <t>INDOMARET FA42 - GRAHA METROPOLIS</t>
  </si>
  <si>
    <t>INDOMARET FHU5 - BARU YASMIN</t>
  </si>
  <si>
    <t>INDOMARET FN5U GRAHA LARAS SENTUL</t>
  </si>
  <si>
    <t>INDOMARET FNL7 PERMATA BOGOR RESIDENCE</t>
  </si>
  <si>
    <t>INDOMARET FNV8 RAYA PUNCAK KM 80</t>
  </si>
  <si>
    <t>INDOMARET FTUN SIMPANG TILU</t>
  </si>
  <si>
    <t>INDOMARET FXIB - TAPOS TENJOLAYA</t>
  </si>
  <si>
    <t>INDOMARET FZXD - MALABAR BOGOR</t>
  </si>
  <si>
    <t>INDOMARET T1FM - JOHAR BARU NO. 2</t>
  </si>
  <si>
    <t>INDOMARET T3NT - DRAMAGA CANTIK</t>
  </si>
  <si>
    <t>INDOMARET T7IR - FRESH BOGOR NIRWANA 02</t>
  </si>
  <si>
    <t>INDOMARET T9AX - POINT RS MULIA</t>
  </si>
  <si>
    <t>INDOMARET TB6O - RANGGA MEKAR</t>
  </si>
  <si>
    <t>INDOMARET TCVU -  GRIYA ALAM SENTUL 2</t>
  </si>
  <si>
    <t>INDOMARET TCXH - M. TOHA CIAWI</t>
  </si>
  <si>
    <t>INDOMARET TG65 - CIBULUH 2</t>
  </si>
  <si>
    <t>INDOMARET TIDL - TERAPI RAYA</t>
  </si>
  <si>
    <t>INDOMARET TL2J - AIR MANCUR NO 3C</t>
  </si>
  <si>
    <t>INDOMARET TNL3 -  SENTUL NIRWANA 2</t>
  </si>
  <si>
    <t>INDOMARET TNNZ - POINT JUNGLELAND</t>
  </si>
  <si>
    <t>INDOMARET TPN6 - RAYA DANAU BOGOR</t>
  </si>
  <si>
    <t>INDOMARET TTPR - POINT STASIUN BOGOR 3</t>
  </si>
  <si>
    <t>INDOMARET TVDM - DRIVE THRU PAJAJARAN NO. 5</t>
  </si>
  <si>
    <t>INDOMARET TVVN - POINT STASIUN BOGOR</t>
  </si>
  <si>
    <t>INDOMARET TYKI - TUMENGGUNG WIRADIREJA NO. 140</t>
  </si>
  <si>
    <t>KODE TOKO</t>
  </si>
  <si>
    <t>NIK EDP OPERATIONAL</t>
  </si>
  <si>
    <t>NAMA EDP OPERASIONAL</t>
  </si>
  <si>
    <t>JARAK KANTOR KE TOKO</t>
  </si>
  <si>
    <t>JARAK TEMPAT TINGGAL KE TOKO</t>
  </si>
  <si>
    <t>ANUGRAH KUSUMA</t>
  </si>
  <si>
    <t>VILLA CIOMAS INDAH</t>
  </si>
  <si>
    <t>KEBUN RAYA RESIDENCE Ex :ROIP</t>
  </si>
  <si>
    <t>FRESH KEBUN RAYA RESIDENCE</t>
  </si>
  <si>
    <t>POINT STASIUN BOGOR 2</t>
  </si>
  <si>
    <t xml:space="preserve">FRESH REST AREA KM 35 A </t>
  </si>
  <si>
    <t>POINT STASIUN BOGOR 3</t>
  </si>
  <si>
    <t>MAWAR BOGOR</t>
  </si>
  <si>
    <t>FRESH PADASUKA CIOMAS</t>
  </si>
  <si>
    <t>ARIF RAHMAN HAKIM</t>
  </si>
  <si>
    <t xml:space="preserve">PELABUHAN 2 KM 10 </t>
  </si>
  <si>
    <t>BAROS SUKABUMI</t>
  </si>
  <si>
    <t>DHANI RAMDANI</t>
  </si>
  <si>
    <t>PLAZA BUKIT NIRWANA Ex F2NW</t>
  </si>
  <si>
    <t>FRESH BOGOR NIRWANA 02</t>
  </si>
  <si>
    <t>POINT RS MULIA</t>
  </si>
  <si>
    <t>POINT SPBU CIHIDEUNG</t>
  </si>
  <si>
    <t>FRESH PAJAJARAN 5</t>
  </si>
  <si>
    <t>FRESH PAMOYANAN 2</t>
  </si>
  <si>
    <t>HERDIAN</t>
  </si>
  <si>
    <t>JOGLO CIANJUR</t>
  </si>
  <si>
    <t>IDF SIMPANG TILU</t>
  </si>
  <si>
    <t>FRESH TAMAN SAFARI</t>
  </si>
  <si>
    <t>POINT SPBU CIBOGO</t>
  </si>
  <si>
    <t>VILLA BOUGENVILLE - CIANJUR</t>
  </si>
  <si>
    <t>FRESH CISARUA BOGOR</t>
  </si>
  <si>
    <t>TAMAN SAFARI Ex RSDA</t>
  </si>
  <si>
    <t>HANJAWAR  PACET</t>
  </si>
  <si>
    <t>FRESH CIBOGO 2 BOGOR</t>
  </si>
  <si>
    <t>LUCKY NURDIANSYAH</t>
  </si>
  <si>
    <t>BALI RESORT BOGOR</t>
  </si>
  <si>
    <t>FRESH H. ABAS DRAMAGA</t>
  </si>
  <si>
    <t>CIFOR BOGOR</t>
  </si>
  <si>
    <t>CIAMPEA UDIK Ex RCT9</t>
  </si>
  <si>
    <t>ANGGREK CIAMPEA Ex R115</t>
  </si>
  <si>
    <t>FRESH LALADON</t>
  </si>
  <si>
    <t>POINT SPBU RANCABUNGUR</t>
  </si>
  <si>
    <t>CINANGNENG Ex RMS5</t>
  </si>
  <si>
    <t>CIBITUNG Ex RR3A</t>
  </si>
  <si>
    <t>M FARHAN HILMAWAN</t>
  </si>
  <si>
    <t>PADI  CIHEULEUT</t>
  </si>
  <si>
    <t xml:space="preserve">PARUNG BANTENG </t>
  </si>
  <si>
    <t>REST AREA KM 45 A</t>
  </si>
  <si>
    <t>ADNAWIJAYA NO. 9</t>
  </si>
  <si>
    <t>FRESH RAVENIA PAKUAN HILLS</t>
  </si>
  <si>
    <t>FRESH TAJUR 5</t>
  </si>
  <si>
    <t>CIAWI BOGOR</t>
  </si>
  <si>
    <t>TAJUR BOGOR</t>
  </si>
  <si>
    <t>PAJAJARAN V-POINT</t>
  </si>
  <si>
    <t>BARANANGSIANG INDAH Ex : RRFH</t>
  </si>
  <si>
    <t>M RIKI ANDIKA</t>
  </si>
  <si>
    <t>RAYA CIBEBER NO 63</t>
  </si>
  <si>
    <t>BTN PASIR SEMBUNG</t>
  </si>
  <si>
    <t>GRAHA METROPOLIS</t>
  </si>
  <si>
    <t>RAYA CIANJUR SUKABUMI KM 5</t>
  </si>
  <si>
    <t xml:space="preserve">CIBEREUM SUKARAJA </t>
  </si>
  <si>
    <t>SUKANAGARA EX FBEE</t>
  </si>
  <si>
    <t>SINDANG BARANG - CIANJUR</t>
  </si>
  <si>
    <t>DIDI SUKARDI  2</t>
  </si>
  <si>
    <t>M. LAZUARDI NURHIDAYAH</t>
  </si>
  <si>
    <t>UBRUG SUKABUMI</t>
  </si>
  <si>
    <t xml:space="preserve">KERTARAHARJA </t>
  </si>
  <si>
    <t>CIKEMBANG 2 EX F94Y</t>
  </si>
  <si>
    <t xml:space="preserve">MANGKALAYA CISAAT </t>
  </si>
  <si>
    <t xml:space="preserve">CIMANGGU </t>
  </si>
  <si>
    <t>SEGOG SUKABUMI</t>
  </si>
  <si>
    <t>KANTOR POS SUKABUMI</t>
  </si>
  <si>
    <t>FRESH RADEN SAMSUDIN</t>
  </si>
  <si>
    <t xml:space="preserve">SUKAMULYA </t>
  </si>
  <si>
    <t>M. RUSLI FAUZI</t>
  </si>
  <si>
    <t>PARUNG KUDA SUNDA WENANG</t>
  </si>
  <si>
    <t>MUHAMMAD RAFI MAULUDI</t>
  </si>
  <si>
    <t>GRIYA BENDA ASR EX FQO0</t>
  </si>
  <si>
    <t>FRESH CIAWI BENDUNGAN</t>
  </si>
  <si>
    <t>KAMPUNG BENDA</t>
  </si>
  <si>
    <t>M. TOHA CIAWI</t>
  </si>
  <si>
    <t>RAYA SUKABUMI KM 20 Ex FM6V</t>
  </si>
  <si>
    <t>POINT SPBU CIKERETEG</t>
  </si>
  <si>
    <t>RIFQI AL WAFA</t>
  </si>
  <si>
    <t>ALAYA BOULVARD SENTUL</t>
  </si>
  <si>
    <t>REST AREA LINGKAR BOGOR BARAT</t>
  </si>
  <si>
    <t xml:space="preserve">BUKIT SENTUL </t>
  </si>
  <si>
    <t>T1SH</t>
  </si>
  <si>
    <t>I-MOBILE BOGOR</t>
  </si>
  <si>
    <t>RAYA ALTERNATIF SENTUL KM 2 Ex: R69S</t>
  </si>
  <si>
    <t>FRESH SENTUL NIRWANA</t>
  </si>
  <si>
    <t>SENTUL NIRWANA 2</t>
  </si>
  <si>
    <t>POINT JUNGLELAND</t>
  </si>
  <si>
    <t>FRESH DC INDOMARET BOGOR</t>
  </si>
  <si>
    <t>TUMENGGUNG WIRADIREJA NO. 140</t>
  </si>
  <si>
    <t>TAUFIQ HIDAYAT</t>
  </si>
  <si>
    <t>SWADAYA PAGELARANG</t>
  </si>
  <si>
    <t>PONDOK RANGON NO 06</t>
  </si>
  <si>
    <t>CIJUJUNG SUGIH</t>
  </si>
  <si>
    <t>SPBU BIRGHT BY BINAMARGA</t>
  </si>
  <si>
    <t>MABES  HANKAM</t>
  </si>
  <si>
    <t>H.KARIM NO.88</t>
  </si>
  <si>
    <t>GRAHA LARAS SENTUL</t>
  </si>
  <si>
    <t>POINT SKY WORLD</t>
  </si>
  <si>
    <t xml:space="preserve">FRESH REST AREA KM 10 A </t>
  </si>
  <si>
    <t>CILANGKAP  BARU</t>
  </si>
  <si>
    <t>CILUAR Ex R081</t>
  </si>
  <si>
    <t>WILLY KUSMANA</t>
  </si>
  <si>
    <t>BUNIWANGI SURADE - SUKABUMI</t>
  </si>
  <si>
    <t>CINAGEN  2</t>
  </si>
  <si>
    <t xml:space="preserve">GUNUNGBATU </t>
  </si>
  <si>
    <t>PELABUHAN RATU 2 - SUKABUMI</t>
  </si>
  <si>
    <t xml:space="preserve">WATERPARK CITEPUS </t>
  </si>
  <si>
    <t>SIMPANG WALURAN</t>
  </si>
  <si>
    <t xml:space="preserve">TAMAN JAYA CIEMAS </t>
  </si>
  <si>
    <t>YANA SURYANA</t>
  </si>
  <si>
    <t xml:space="preserve">SUKAMANTRI </t>
  </si>
  <si>
    <t>SUKALUYU BARU</t>
  </si>
  <si>
    <t xml:space="preserve">IDF RAYA CIANJUR BANDUNG </t>
  </si>
  <si>
    <t>SILIWANGI NO1A-C</t>
  </si>
  <si>
    <t>IDM TAIFUR YUSUP</t>
  </si>
  <si>
    <t>SAMOLO</t>
  </si>
  <si>
    <t>MANDE CIANJUR</t>
  </si>
  <si>
    <t>YUDA SATRIA PERMANA</t>
  </si>
  <si>
    <t>PERMATA B OGOR RESIDENCE</t>
  </si>
  <si>
    <t>JOHAR BARU NO. 2</t>
  </si>
  <si>
    <t>FRESH TAMAN CIMANGGU RAYA</t>
  </si>
  <si>
    <t xml:space="preserve">CILENDEK </t>
  </si>
  <si>
    <t>FRESH VILLA BGR INDAH AB</t>
  </si>
  <si>
    <t>POINT RSUD KOTA BOGOR</t>
  </si>
  <si>
    <t>FRESH PEMUDA NO 39</t>
  </si>
  <si>
    <t>SHOLEH ISKANDAR KM 1.5</t>
  </si>
  <si>
    <t>POINT STASIUN CILEBUT</t>
  </si>
  <si>
    <t>VILLA MUTIARA Ex R105</t>
  </si>
  <si>
    <t>RANK</t>
  </si>
  <si>
    <t>REG</t>
  </si>
  <si>
    <t>GRAFIK</t>
  </si>
  <si>
    <t>EDP</t>
  </si>
  <si>
    <t>WEEK1</t>
  </si>
  <si>
    <t>WEEK2</t>
  </si>
  <si>
    <t>RATA-RATA</t>
  </si>
  <si>
    <t>16/12/2024</t>
  </si>
  <si>
    <t>CHRIS</t>
  </si>
  <si>
    <t>MARDIAN</t>
  </si>
  <si>
    <t>SAMSU</t>
  </si>
  <si>
    <t>Rata-rata</t>
  </si>
  <si>
    <t>EDC Mandiri</t>
  </si>
  <si>
    <t>EDC BCA</t>
  </si>
  <si>
    <t>Listener</t>
  </si>
  <si>
    <t>Aktivasi OS</t>
  </si>
  <si>
    <t>Key Windows</t>
  </si>
  <si>
    <t>Boot Time &lt;4 menit</t>
  </si>
  <si>
    <t>Suhu cpu &lt; 80</t>
  </si>
  <si>
    <t>CPU Usage &lt;80%</t>
  </si>
  <si>
    <t>Lan 1GB</t>
  </si>
  <si>
    <t>OPK</t>
  </si>
  <si>
    <t>CPU Usage &gt;80%</t>
  </si>
  <si>
    <t>LAN SPEED</t>
  </si>
  <si>
    <t>BOOTTIME</t>
  </si>
  <si>
    <t>Key_windows</t>
  </si>
  <si>
    <t>Aktivasi</t>
  </si>
  <si>
    <t>EDC_BCA</t>
  </si>
  <si>
    <t>EDC_Mandiri</t>
  </si>
  <si>
    <t>LAN_Speed</t>
  </si>
  <si>
    <t>Aktivasi Os</t>
  </si>
  <si>
    <t>jml BCA</t>
  </si>
  <si>
    <t>Jml Mandiri</t>
  </si>
  <si>
    <t>CEK EDC</t>
  </si>
  <si>
    <t>Tidak Dihitung</t>
  </si>
  <si>
    <t>CEK KEY</t>
  </si>
  <si>
    <t>Double</t>
  </si>
  <si>
    <t>Sesuai</t>
  </si>
  <si>
    <t>CEK BCA</t>
  </si>
  <si>
    <t>CEK MANDIRI</t>
  </si>
  <si>
    <t>ONLINE</t>
  </si>
  <si>
    <t>OFFLINE</t>
  </si>
  <si>
    <t>NOEDC</t>
  </si>
  <si>
    <t>VERSI_LISTENER</t>
  </si>
  <si>
    <t>VERSI_SERVICE_LISTENER</t>
  </si>
  <si>
    <t>SERVICE_LISTENER</t>
  </si>
  <si>
    <t>VERSI_IDMLIBRARY</t>
  </si>
  <si>
    <t>FILE_CABANG_INI</t>
  </si>
  <si>
    <t>VERSI_ATTRIBUTE</t>
  </si>
  <si>
    <t>VERSI_SUHU</t>
  </si>
  <si>
    <t>VERSI_OSKEY</t>
  </si>
  <si>
    <t>STATUS</t>
  </si>
  <si>
    <t>4.2.4.0</t>
  </si>
  <si>
    <t>1.1.1.0</t>
  </si>
  <si>
    <t>RUNNING</t>
  </si>
  <si>
    <t>1.0.4.0</t>
  </si>
  <si>
    <t>3.0.7</t>
  </si>
  <si>
    <t>0.9.3.0</t>
  </si>
  <si>
    <t>1.0.0.0</t>
  </si>
  <si>
    <t>3.0.6</t>
  </si>
  <si>
    <t>NOK ATTRIBUTE</t>
  </si>
  <si>
    <t>Programtidakada</t>
  </si>
  <si>
    <t>Program tidak ada</t>
  </si>
  <si>
    <t>NOK LIBRARY SUHU</t>
  </si>
  <si>
    <t>1.0.6</t>
  </si>
  <si>
    <t>STOPPED</t>
  </si>
  <si>
    <t>NOK SERVICE LISTENER</t>
  </si>
  <si>
    <t>error</t>
  </si>
  <si>
    <t>ERROR COMMAND</t>
  </si>
  <si>
    <t>NOK VERSI SERVICE LISTENER</t>
  </si>
  <si>
    <t>1.0.2.0</t>
  </si>
  <si>
    <t>NOK VERSI IDMCOMMANDLIBRARY</t>
  </si>
  <si>
    <t>TIMEOUT</t>
  </si>
  <si>
    <t>Row Labels</t>
  </si>
  <si>
    <t>Grand Total</t>
  </si>
  <si>
    <t>Column Labels</t>
  </si>
  <si>
    <t>Count of OPK</t>
  </si>
  <si>
    <t>Count of LAN_Speed2</t>
  </si>
  <si>
    <t>Count of CPU Usage &gt;80%</t>
  </si>
  <si>
    <t>Count of Suhu cpu &lt; 80</t>
  </si>
  <si>
    <t>Count of Boot Time &lt;4 menit</t>
  </si>
  <si>
    <t>Count of Key Windows</t>
  </si>
  <si>
    <t>Count of Aktivasi Os</t>
  </si>
  <si>
    <t>CEK LISTENER</t>
  </si>
  <si>
    <t>Count of CEK LISTENER</t>
  </si>
  <si>
    <t>Count of jml BCA</t>
  </si>
  <si>
    <t>Count of Jml Mandiri</t>
  </si>
  <si>
    <t>WEEK3</t>
  </si>
  <si>
    <t>23-12-2024</t>
  </si>
  <si>
    <t>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</si>
</sst>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92D050"/>
      <name val="Playbill"/>
      <family val="5"/>
    </font>
    <font>
      <b/>
      <sz val="9"/>
      <name val="Times New Roman"/>
      <family val="1"/>
    </font>
    <font>
      <sz val="9"/>
      <name val="Times New Roman"/>
      <family val="1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2D050"/>
      <name val="Playbill"/>
      <family val="5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/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0" fillId="2" borderId="3" xfId="0" applyFill="1" applyBorder="1"/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horizontal="left"/>
    </xf>
    <xf numFmtId="0" fontId="0" fillId="3" borderId="3" xfId="0" applyFill="1" applyBorder="1"/>
    <xf numFmtId="0" fontId="1" fillId="2" borderId="3" xfId="1" applyNumberFormat="1" applyFont="1" applyFill="1" applyBorder="1" applyAlignment="1"/>
    <xf numFmtId="0" fontId="0" fillId="3" borderId="3" xfId="0" applyFill="1" applyBorder="1" applyAlignment="1">
      <alignment horizontal="left" vertical="center"/>
    </xf>
    <xf numFmtId="0" fontId="5" fillId="2" borderId="3" xfId="0" applyFont="1" applyFill="1" applyBorder="1"/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horizontal="left"/>
    </xf>
    <xf numFmtId="0" fontId="6" fillId="4" borderId="3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vertical="center"/>
    </xf>
    <xf numFmtId="14" fontId="0" fillId="0" borderId="3" xfId="0" applyNumberFormat="1" applyBorder="1"/>
    <xf numFmtId="0" fontId="0" fillId="0" borderId="3" xfId="0" applyBorder="1" applyAlignment="1">
      <alignment horizontal="center"/>
    </xf>
    <xf numFmtId="0" fontId="7" fillId="0" borderId="3" xfId="0" applyFont="1" applyBorder="1"/>
    <xf numFmtId="2" fontId="0" fillId="0" borderId="3" xfId="0" applyNumberFormat="1" applyBorder="1"/>
    <xf numFmtId="0" fontId="0" fillId="7" borderId="3" xfId="0" applyFill="1" applyBorder="1" applyAlignment="1">
      <alignment vertical="center"/>
    </xf>
    <xf numFmtId="0" fontId="0" fillId="0" borderId="0" xfId="0" applyAlignment="1">
      <alignment wrapText="1"/>
    </xf>
    <xf numFmtId="0" fontId="10" fillId="0" borderId="3" xfId="0" applyFont="1" applyBorder="1"/>
    <xf numFmtId="0" fontId="3" fillId="7" borderId="3" xfId="0" applyFont="1" applyFill="1" applyBorder="1" applyAlignment="1">
      <alignment vertical="center"/>
    </xf>
    <xf numFmtId="0" fontId="3" fillId="7" borderId="3" xfId="0" applyFont="1" applyFill="1" applyBorder="1" applyAlignment="1">
      <alignment vertical="top"/>
    </xf>
    <xf numFmtId="0" fontId="3" fillId="8" borderId="3" xfId="0" applyFont="1" applyFill="1" applyBorder="1" applyAlignment="1">
      <alignment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left" vertical="center"/>
    </xf>
    <xf numFmtId="9" fontId="0" fillId="0" borderId="3" xfId="2" applyFont="1" applyBorder="1"/>
    <xf numFmtId="1" fontId="10" fillId="0" borderId="3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11" fillId="9" borderId="6" xfId="0" applyFont="1" applyFill="1" applyBorder="1"/>
    <xf numFmtId="0" fontId="11" fillId="9" borderId="8" xfId="0" applyFont="1" applyFill="1" applyBorder="1"/>
    <xf numFmtId="0" fontId="11" fillId="9" borderId="7" xfId="0" applyFont="1" applyFill="1" applyBorder="1"/>
    <xf numFmtId="0" fontId="0" fillId="0" borderId="5" xfId="0" applyBorder="1"/>
    <xf numFmtId="0" fontId="12" fillId="9" borderId="6" xfId="0" applyFont="1" applyFill="1" applyBorder="1"/>
    <xf numFmtId="9" fontId="0" fillId="0" borderId="0" xfId="2" applyFont="1"/>
    <xf numFmtId="9" fontId="0" fillId="0" borderId="5" xfId="2" applyFont="1" applyBorder="1"/>
    <xf numFmtId="0" fontId="14" fillId="0" borderId="3" xfId="0" applyFont="1" applyBorder="1"/>
    <xf numFmtId="0" fontId="14" fillId="0" borderId="3" xfId="0" applyFont="1" applyBorder="1" applyAlignment="1">
      <alignment horizontal="center"/>
    </xf>
    <xf numFmtId="0" fontId="15" fillId="0" borderId="3" xfId="0" applyFont="1" applyBorder="1"/>
    <xf numFmtId="0" fontId="14" fillId="0" borderId="3" xfId="0" applyFont="1" applyBorder="1" applyAlignment="1">
      <alignment horizontal="left"/>
    </xf>
    <xf numFmtId="9" fontId="14" fillId="0" borderId="3" xfId="2" applyFont="1" applyBorder="1"/>
    <xf numFmtId="2" fontId="14" fillId="0" borderId="3" xfId="0" applyNumberFormat="1" applyFont="1" applyBorder="1"/>
    <xf numFmtId="0" fontId="13" fillId="0" borderId="0" xfId="0" applyFont="1"/>
    <xf numFmtId="9" fontId="13" fillId="0" borderId="0" xfId="2" applyFont="1"/>
    <xf numFmtId="0" fontId="14" fillId="0" borderId="0" xfId="0" applyFont="1"/>
    <xf numFmtId="2" fontId="13" fillId="0" borderId="0" xfId="2" applyNumberFormat="1" applyFont="1"/>
    <xf numFmtId="0" fontId="0" fillId="10" borderId="3" xfId="0" applyFill="1" applyBorder="1"/>
    <xf numFmtId="9" fontId="0" fillId="10" borderId="3" xfId="2" applyFont="1" applyFill="1" applyBorder="1"/>
    <xf numFmtId="0" fontId="10" fillId="10" borderId="3" xfId="0" applyFont="1" applyFill="1" applyBorder="1"/>
    <xf numFmtId="1" fontId="10" fillId="10" borderId="3" xfId="0" applyNumberFormat="1" applyFont="1" applyFill="1" applyBorder="1"/>
    <xf numFmtId="0" fontId="0" fillId="0" borderId="1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RAN%20DESEMBER%202024/SE/Laporan%20Service%20Excellent_09-12-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ND"/>
      <sheetName val="Dispen"/>
      <sheetName val="PIVOT"/>
      <sheetName val="Laporan Service Excellent"/>
      <sheetName val="ACROV"/>
      <sheetName val="Listener"/>
    </sheetNames>
    <sheetDataSet>
      <sheetData sheetId="0">
        <row r="3">
          <cell r="D3" t="str">
            <v>YUDA SATRIA PERMANA</v>
          </cell>
          <cell r="E3">
            <v>1</v>
          </cell>
          <cell r="F3">
            <v>1</v>
          </cell>
          <cell r="G3">
            <v>1</v>
          </cell>
          <cell r="H3">
            <v>1</v>
          </cell>
          <cell r="I3">
            <v>1</v>
          </cell>
          <cell r="J3">
            <v>0.97560975609756095</v>
          </cell>
          <cell r="K3">
            <v>0.99186991869918695</v>
          </cell>
          <cell r="L3">
            <v>0.99186991869918695</v>
          </cell>
          <cell r="M3">
            <v>0.96581196581196582</v>
          </cell>
          <cell r="N3">
            <v>0.97169811320754718</v>
          </cell>
          <cell r="O3">
            <v>5</v>
          </cell>
          <cell r="P3">
            <v>10</v>
          </cell>
          <cell r="Q3">
            <v>10</v>
          </cell>
          <cell r="R3">
            <v>10</v>
          </cell>
          <cell r="S3">
            <v>10</v>
          </cell>
          <cell r="T3">
            <v>9.7560975609756095</v>
          </cell>
          <cell r="U3">
            <v>4.9593495934959346</v>
          </cell>
          <cell r="V3">
            <v>9.9186991869918693</v>
          </cell>
          <cell r="W3">
            <v>14.487179487179487</v>
          </cell>
          <cell r="X3">
            <v>14.575471698113208</v>
          </cell>
          <cell r="Y3">
            <v>98.696797526756114</v>
          </cell>
        </row>
        <row r="4">
          <cell r="D4" t="str">
            <v>TAUFIQ HIDAYAT</v>
          </cell>
          <cell r="E4">
            <v>1</v>
          </cell>
          <cell r="F4">
            <v>1</v>
          </cell>
          <cell r="G4">
            <v>1</v>
          </cell>
          <cell r="H4">
            <v>1</v>
          </cell>
          <cell r="I4">
            <v>1</v>
          </cell>
          <cell r="J4">
            <v>1</v>
          </cell>
          <cell r="K4">
            <v>1</v>
          </cell>
          <cell r="L4">
            <v>0.96190476190476193</v>
          </cell>
          <cell r="M4">
            <v>0.967741935483871</v>
          </cell>
          <cell r="N4">
            <v>0.94117647058823528</v>
          </cell>
          <cell r="O4">
            <v>5</v>
          </cell>
          <cell r="P4">
            <v>10</v>
          </cell>
          <cell r="Q4">
            <v>10</v>
          </cell>
          <cell r="R4">
            <v>10</v>
          </cell>
          <cell r="S4">
            <v>10</v>
          </cell>
          <cell r="T4">
            <v>10</v>
          </cell>
          <cell r="U4">
            <v>5</v>
          </cell>
          <cell r="V4">
            <v>9.6190476190476186</v>
          </cell>
          <cell r="W4">
            <v>14.516129032258064</v>
          </cell>
          <cell r="X4">
            <v>14.117647058823529</v>
          </cell>
          <cell r="Y4">
            <v>98.252823710129206</v>
          </cell>
        </row>
        <row r="5">
          <cell r="D5" t="str">
            <v>LUCKY NURDIANSYAH</v>
          </cell>
          <cell r="E5">
            <v>1</v>
          </cell>
          <cell r="F5">
            <v>0.99122807017543857</v>
          </cell>
          <cell r="G5">
            <v>0.98245614035087714</v>
          </cell>
          <cell r="H5">
            <v>0.98245614035087714</v>
          </cell>
          <cell r="I5">
            <v>0.99122807017543857</v>
          </cell>
          <cell r="J5">
            <v>1</v>
          </cell>
          <cell r="K5">
            <v>1</v>
          </cell>
          <cell r="L5">
            <v>1</v>
          </cell>
          <cell r="M5">
            <v>0.93577981651376152</v>
          </cell>
          <cell r="N5">
            <v>0.96078431372549022</v>
          </cell>
          <cell r="O5">
            <v>5</v>
          </cell>
          <cell r="P5">
            <v>9.9122807017543852</v>
          </cell>
          <cell r="Q5">
            <v>9.8245614035087705</v>
          </cell>
          <cell r="R5">
            <v>9.8245614035087705</v>
          </cell>
          <cell r="S5">
            <v>9.9122807017543852</v>
          </cell>
          <cell r="T5">
            <v>10</v>
          </cell>
          <cell r="U5">
            <v>5</v>
          </cell>
          <cell r="V5">
            <v>10</v>
          </cell>
          <cell r="W5">
            <v>14.036697247706423</v>
          </cell>
          <cell r="X5">
            <v>14.411764705882353</v>
          </cell>
          <cell r="Y5">
            <v>97.922146164115091</v>
          </cell>
        </row>
        <row r="6">
          <cell r="D6" t="str">
            <v>M. LAZUARDI NURHIDAYAH</v>
          </cell>
          <cell r="E6">
            <v>1</v>
          </cell>
          <cell r="F6">
            <v>0.97979797979797978</v>
          </cell>
          <cell r="G6">
            <v>1</v>
          </cell>
          <cell r="H6">
            <v>1</v>
          </cell>
          <cell r="I6">
            <v>1</v>
          </cell>
          <cell r="J6">
            <v>0.98989898989898994</v>
          </cell>
          <cell r="K6">
            <v>1</v>
          </cell>
          <cell r="L6">
            <v>0.96</v>
          </cell>
          <cell r="M6">
            <v>0.967741935483871</v>
          </cell>
          <cell r="N6">
            <v>0.93406593406593408</v>
          </cell>
          <cell r="O6">
            <v>5</v>
          </cell>
          <cell r="P6">
            <v>9.7979797979797976</v>
          </cell>
          <cell r="Q6">
            <v>10</v>
          </cell>
          <cell r="R6">
            <v>10</v>
          </cell>
          <cell r="S6">
            <v>10</v>
          </cell>
          <cell r="T6">
            <v>9.8989898989898997</v>
          </cell>
          <cell r="U6">
            <v>5</v>
          </cell>
          <cell r="V6">
            <v>9.6</v>
          </cell>
          <cell r="W6">
            <v>14.516129032258064</v>
          </cell>
          <cell r="X6">
            <v>14.010989010989011</v>
          </cell>
          <cell r="Y6">
            <v>97.824087740216768</v>
          </cell>
        </row>
        <row r="7">
          <cell r="D7" t="str">
            <v>HERDIAN</v>
          </cell>
          <cell r="E7">
            <v>1</v>
          </cell>
          <cell r="F7">
            <v>0.99090909090909096</v>
          </cell>
          <cell r="G7">
            <v>1</v>
          </cell>
          <cell r="H7">
            <v>1</v>
          </cell>
          <cell r="I7">
            <v>0.98181818181818181</v>
          </cell>
          <cell r="J7">
            <v>0.99090909090909096</v>
          </cell>
          <cell r="K7">
            <v>0.99090909090909096</v>
          </cell>
          <cell r="L7">
            <v>0.98198198198198194</v>
          </cell>
          <cell r="M7">
            <v>0.93269230769230771</v>
          </cell>
          <cell r="N7">
            <v>0.94736842105263153</v>
          </cell>
          <cell r="O7">
            <v>5</v>
          </cell>
          <cell r="P7">
            <v>9.9090909090909101</v>
          </cell>
          <cell r="Q7">
            <v>10</v>
          </cell>
          <cell r="R7">
            <v>10</v>
          </cell>
          <cell r="S7">
            <v>9.8181818181818183</v>
          </cell>
          <cell r="T7">
            <v>9.9090909090909101</v>
          </cell>
          <cell r="U7">
            <v>4.954545454545455</v>
          </cell>
          <cell r="V7">
            <v>9.8198198198198199</v>
          </cell>
          <cell r="W7">
            <v>13.990384615384615</v>
          </cell>
          <cell r="X7">
            <v>14.210526315789473</v>
          </cell>
          <cell r="Y7">
            <v>97.611639841903013</v>
          </cell>
        </row>
        <row r="8">
          <cell r="D8" t="str">
            <v>YANA SURYANA</v>
          </cell>
          <cell r="E8">
            <v>1</v>
          </cell>
          <cell r="F8">
            <v>1</v>
          </cell>
          <cell r="G8">
            <v>0.956989247311828</v>
          </cell>
          <cell r="H8">
            <v>0.956989247311828</v>
          </cell>
          <cell r="I8">
            <v>1</v>
          </cell>
          <cell r="J8">
            <v>0.978494623655914</v>
          </cell>
          <cell r="K8">
            <v>0.989247311827957</v>
          </cell>
          <cell r="L8">
            <v>1</v>
          </cell>
          <cell r="M8">
            <v>0.95652173913043481</v>
          </cell>
          <cell r="N8">
            <v>0.95294117647058818</v>
          </cell>
          <cell r="O8">
            <v>5</v>
          </cell>
          <cell r="P8">
            <v>10</v>
          </cell>
          <cell r="Q8">
            <v>9.56989247311828</v>
          </cell>
          <cell r="R8">
            <v>9.56989247311828</v>
          </cell>
          <cell r="S8">
            <v>10</v>
          </cell>
          <cell r="T8">
            <v>9.78494623655914</v>
          </cell>
          <cell r="U8">
            <v>4.946236559139785</v>
          </cell>
          <cell r="V8">
            <v>10</v>
          </cell>
          <cell r="W8">
            <v>14.347826086956522</v>
          </cell>
          <cell r="X8">
            <v>14.294117647058822</v>
          </cell>
          <cell r="Y8">
            <v>97.51291147595083</v>
          </cell>
        </row>
        <row r="9">
          <cell r="D9" t="str">
            <v>DHANI RAMDANI</v>
          </cell>
          <cell r="E9">
            <v>1</v>
          </cell>
          <cell r="F9">
            <v>1</v>
          </cell>
          <cell r="G9">
            <v>0.99173553719008267</v>
          </cell>
          <cell r="H9">
            <v>0.99173553719008267</v>
          </cell>
          <cell r="I9">
            <v>0.99173553719008267</v>
          </cell>
          <cell r="J9">
            <v>0.97520661157024791</v>
          </cell>
          <cell r="K9">
            <v>0.98347107438016534</v>
          </cell>
          <cell r="L9">
            <v>0.99173553719008267</v>
          </cell>
          <cell r="M9">
            <v>0.93693693693693691</v>
          </cell>
          <cell r="N9">
            <v>0.90196078431372551</v>
          </cell>
          <cell r="O9">
            <v>5</v>
          </cell>
          <cell r="P9">
            <v>10</v>
          </cell>
          <cell r="Q9">
            <v>9.9173553719008272</v>
          </cell>
          <cell r="R9">
            <v>9.9173553719008272</v>
          </cell>
          <cell r="S9">
            <v>9.9173553719008272</v>
          </cell>
          <cell r="T9">
            <v>9.7520661157024797</v>
          </cell>
          <cell r="U9">
            <v>4.9173553719008272</v>
          </cell>
          <cell r="V9">
            <v>9.9173553719008272</v>
          </cell>
          <cell r="W9">
            <v>14.054054054054054</v>
          </cell>
          <cell r="X9">
            <v>13.529411764705882</v>
          </cell>
          <cell r="Y9">
            <v>96.922308793966536</v>
          </cell>
        </row>
        <row r="10">
          <cell r="D10" t="str">
            <v>M FARHAN HILMAWAN</v>
          </cell>
          <cell r="E10">
            <v>1</v>
          </cell>
          <cell r="F10">
            <v>0.99186991869918695</v>
          </cell>
          <cell r="G10">
            <v>0.98373983739837401</v>
          </cell>
          <cell r="H10">
            <v>0.98373983739837401</v>
          </cell>
          <cell r="I10">
            <v>0.98373983739837401</v>
          </cell>
          <cell r="J10">
            <v>1</v>
          </cell>
          <cell r="K10">
            <v>1</v>
          </cell>
          <cell r="L10">
            <v>0.99193548387096775</v>
          </cell>
          <cell r="M10">
            <v>0.90265486725663713</v>
          </cell>
          <cell r="N10">
            <v>0.93518518518518523</v>
          </cell>
          <cell r="O10">
            <v>5</v>
          </cell>
          <cell r="P10">
            <v>9.9186991869918693</v>
          </cell>
          <cell r="Q10">
            <v>9.8373983739837403</v>
          </cell>
          <cell r="R10">
            <v>9.8373983739837403</v>
          </cell>
          <cell r="S10">
            <v>9.8373983739837403</v>
          </cell>
          <cell r="T10">
            <v>10</v>
          </cell>
          <cell r="U10">
            <v>5</v>
          </cell>
          <cell r="V10">
            <v>9.9193548387096779</v>
          </cell>
          <cell r="W10">
            <v>13.539823008849558</v>
          </cell>
          <cell r="X10">
            <v>14.027777777777779</v>
          </cell>
          <cell r="Y10">
            <v>96.917849934280099</v>
          </cell>
        </row>
        <row r="11">
          <cell r="D11" t="str">
            <v>RIFQI AL WAFA</v>
          </cell>
          <cell r="E11">
            <v>1</v>
          </cell>
          <cell r="F11">
            <v>0.98373983739837401</v>
          </cell>
          <cell r="G11">
            <v>0.98373983739837401</v>
          </cell>
          <cell r="H11">
            <v>0.98373983739837401</v>
          </cell>
          <cell r="I11">
            <v>1</v>
          </cell>
          <cell r="J11">
            <v>0.99186991869918695</v>
          </cell>
          <cell r="K11">
            <v>0.95934959349593496</v>
          </cell>
          <cell r="L11">
            <v>0.97580645161290325</v>
          </cell>
          <cell r="M11">
            <v>0.96491228070175439</v>
          </cell>
          <cell r="N11">
            <v>0.8571428571428571</v>
          </cell>
          <cell r="O11">
            <v>5</v>
          </cell>
          <cell r="P11">
            <v>9.8373983739837403</v>
          </cell>
          <cell r="Q11">
            <v>9.8373983739837403</v>
          </cell>
          <cell r="R11">
            <v>9.8373983739837403</v>
          </cell>
          <cell r="S11">
            <v>10</v>
          </cell>
          <cell r="T11">
            <v>9.9186991869918693</v>
          </cell>
          <cell r="U11">
            <v>4.7967479674796749</v>
          </cell>
          <cell r="V11">
            <v>9.758064516129032</v>
          </cell>
          <cell r="W11">
            <v>14.473684210526315</v>
          </cell>
          <cell r="X11">
            <v>12.857142857142856</v>
          </cell>
          <cell r="Y11">
            <v>96.316533860220986</v>
          </cell>
        </row>
        <row r="12">
          <cell r="D12" t="str">
            <v>MUHAMMAD RAFI MAULUDI</v>
          </cell>
          <cell r="E12">
            <v>1</v>
          </cell>
          <cell r="F12">
            <v>0.99137931034482762</v>
          </cell>
          <cell r="G12">
            <v>0.9568965517241379</v>
          </cell>
          <cell r="H12">
            <v>0.9568965517241379</v>
          </cell>
          <cell r="I12">
            <v>0.98275862068965514</v>
          </cell>
          <cell r="J12">
            <v>0.96551724137931039</v>
          </cell>
          <cell r="K12">
            <v>0.98275862068965514</v>
          </cell>
          <cell r="L12">
            <v>1</v>
          </cell>
          <cell r="M12">
            <v>0.95575221238938057</v>
          </cell>
          <cell r="N12">
            <v>0.87850467289719625</v>
          </cell>
          <cell r="O12">
            <v>5</v>
          </cell>
          <cell r="P12">
            <v>9.9137931034482758</v>
          </cell>
          <cell r="Q12">
            <v>9.568965517241379</v>
          </cell>
          <cell r="R12">
            <v>9.568965517241379</v>
          </cell>
          <cell r="S12">
            <v>9.8275862068965516</v>
          </cell>
          <cell r="T12">
            <v>9.6551724137931032</v>
          </cell>
          <cell r="U12">
            <v>4.9137931034482758</v>
          </cell>
          <cell r="V12">
            <v>10</v>
          </cell>
          <cell r="W12">
            <v>14.336283185840708</v>
          </cell>
          <cell r="X12">
            <v>13.177570093457943</v>
          </cell>
          <cell r="Y12">
            <v>95.962129141367626</v>
          </cell>
        </row>
        <row r="13">
          <cell r="D13" t="str">
            <v>M. RUSLI FAUZI</v>
          </cell>
          <cell r="E13">
            <v>1</v>
          </cell>
          <cell r="F13">
            <v>1</v>
          </cell>
          <cell r="G13">
            <v>0.97826086956521741</v>
          </cell>
          <cell r="H13">
            <v>0.97826086956521741</v>
          </cell>
          <cell r="I13">
            <v>0.98913043478260865</v>
          </cell>
          <cell r="J13">
            <v>0.94565217391304346</v>
          </cell>
          <cell r="K13">
            <v>1</v>
          </cell>
          <cell r="L13">
            <v>0.95652173913043481</v>
          </cell>
          <cell r="M13">
            <v>0.94505494505494503</v>
          </cell>
          <cell r="N13">
            <v>0.87777777777777777</v>
          </cell>
          <cell r="O13">
            <v>5</v>
          </cell>
          <cell r="P13">
            <v>10</v>
          </cell>
          <cell r="Q13">
            <v>9.7826086956521738</v>
          </cell>
          <cell r="R13">
            <v>9.7826086956521738</v>
          </cell>
          <cell r="S13">
            <v>9.891304347826086</v>
          </cell>
          <cell r="T13">
            <v>9.4565217391304337</v>
          </cell>
          <cell r="U13">
            <v>5</v>
          </cell>
          <cell r="V13">
            <v>9.5652173913043477</v>
          </cell>
          <cell r="W13">
            <v>14.175824175824175</v>
          </cell>
          <cell r="X13">
            <v>13.166666666666666</v>
          </cell>
          <cell r="Y13">
            <v>95.820751712056051</v>
          </cell>
        </row>
        <row r="14">
          <cell r="D14" t="str">
            <v>ARIF RAHMAN HAKIM</v>
          </cell>
          <cell r="E14">
            <v>1</v>
          </cell>
          <cell r="F14">
            <v>1</v>
          </cell>
          <cell r="G14">
            <v>0.95918367346938771</v>
          </cell>
          <cell r="H14">
            <v>0.95918367346938771</v>
          </cell>
          <cell r="I14">
            <v>0.98979591836734693</v>
          </cell>
          <cell r="J14">
            <v>0.96938775510204078</v>
          </cell>
          <cell r="K14">
            <v>1</v>
          </cell>
          <cell r="L14">
            <v>0.97959183673469385</v>
          </cell>
          <cell r="M14">
            <v>0.91666666666666663</v>
          </cell>
          <cell r="N14">
            <v>0.87628865979381443</v>
          </cell>
          <cell r="O14">
            <v>5</v>
          </cell>
          <cell r="P14">
            <v>10</v>
          </cell>
          <cell r="Q14">
            <v>9.591836734693878</v>
          </cell>
          <cell r="R14">
            <v>9.591836734693878</v>
          </cell>
          <cell r="S14">
            <v>9.8979591836734695</v>
          </cell>
          <cell r="T14">
            <v>9.6938775510204085</v>
          </cell>
          <cell r="U14">
            <v>5</v>
          </cell>
          <cell r="V14">
            <v>9.795918367346939</v>
          </cell>
          <cell r="W14">
            <v>13.75</v>
          </cell>
          <cell r="X14">
            <v>13.144329896907216</v>
          </cell>
          <cell r="Y14">
            <v>95.465758468335792</v>
          </cell>
        </row>
        <row r="15">
          <cell r="D15" t="str">
            <v>ANUGRAH KUSUMA</v>
          </cell>
          <cell r="E15">
            <v>1</v>
          </cell>
          <cell r="F15">
            <v>0.96031746031746035</v>
          </cell>
          <cell r="G15">
            <v>0.94444444444444442</v>
          </cell>
          <cell r="H15">
            <v>0.94444444444444442</v>
          </cell>
          <cell r="I15">
            <v>0.98412698412698407</v>
          </cell>
          <cell r="J15">
            <v>0.98412698412698407</v>
          </cell>
          <cell r="K15">
            <v>0.98412698412698407</v>
          </cell>
          <cell r="L15">
            <v>0.984375</v>
          </cell>
          <cell r="M15">
            <v>0.95867768595041325</v>
          </cell>
          <cell r="N15">
            <v>0.87068965517241381</v>
          </cell>
          <cell r="O15">
            <v>5</v>
          </cell>
          <cell r="P15">
            <v>9.6031746031746028</v>
          </cell>
          <cell r="Q15">
            <v>9.4444444444444446</v>
          </cell>
          <cell r="R15">
            <v>9.4444444444444446</v>
          </cell>
          <cell r="S15">
            <v>9.8412698412698401</v>
          </cell>
          <cell r="T15">
            <v>9.8412698412698401</v>
          </cell>
          <cell r="U15">
            <v>4.92063492063492</v>
          </cell>
          <cell r="V15">
            <v>9.84375</v>
          </cell>
          <cell r="W15">
            <v>14.380165289256199</v>
          </cell>
          <cell r="X15">
            <v>13.060344827586206</v>
          </cell>
          <cell r="Y15">
            <v>95.379498212080506</v>
          </cell>
        </row>
        <row r="16">
          <cell r="D16" t="str">
            <v>M RIKI ANDIKA</v>
          </cell>
          <cell r="E16">
            <v>1</v>
          </cell>
          <cell r="F16">
            <v>0.98750000000000004</v>
          </cell>
          <cell r="G16">
            <v>0.95</v>
          </cell>
          <cell r="H16">
            <v>0.95</v>
          </cell>
          <cell r="I16">
            <v>0.97499999999999998</v>
          </cell>
          <cell r="J16">
            <v>0.92500000000000004</v>
          </cell>
          <cell r="K16">
            <v>0.9375</v>
          </cell>
          <cell r="L16">
            <v>0.92682926829268297</v>
          </cell>
          <cell r="M16">
            <v>0.83950617283950613</v>
          </cell>
          <cell r="N16">
            <v>0.89230769230769236</v>
          </cell>
          <cell r="O16">
            <v>5</v>
          </cell>
          <cell r="P16">
            <v>9.875</v>
          </cell>
          <cell r="Q16">
            <v>9.5</v>
          </cell>
          <cell r="R16">
            <v>9.5</v>
          </cell>
          <cell r="S16">
            <v>9.75</v>
          </cell>
          <cell r="T16">
            <v>9.25</v>
          </cell>
          <cell r="U16">
            <v>4.6875</v>
          </cell>
          <cell r="V16">
            <v>9.2682926829268304</v>
          </cell>
          <cell r="W16">
            <v>12.592592592592592</v>
          </cell>
          <cell r="X16">
            <v>13.384615384615385</v>
          </cell>
          <cell r="Y16">
            <v>92.808000660134809</v>
          </cell>
        </row>
        <row r="17">
          <cell r="D17" t="str">
            <v>WILLY KUSMANA</v>
          </cell>
          <cell r="E17">
            <v>1</v>
          </cell>
          <cell r="F17">
            <v>0.97468354430379744</v>
          </cell>
          <cell r="G17">
            <v>0.97468354430379744</v>
          </cell>
          <cell r="H17">
            <v>0.97468354430379744</v>
          </cell>
          <cell r="I17">
            <v>1</v>
          </cell>
          <cell r="J17">
            <v>0.96202531645569622</v>
          </cell>
          <cell r="K17">
            <v>1</v>
          </cell>
          <cell r="L17">
            <v>0.89411764705882357</v>
          </cell>
          <cell r="M17">
            <v>0.6987951807228916</v>
          </cell>
          <cell r="N17">
            <v>0.85882352941176465</v>
          </cell>
          <cell r="O17">
            <v>5</v>
          </cell>
          <cell r="P17">
            <v>9.7468354430379751</v>
          </cell>
          <cell r="Q17">
            <v>9.7468354430379751</v>
          </cell>
          <cell r="R17">
            <v>9.7468354430379751</v>
          </cell>
          <cell r="S17">
            <v>10</v>
          </cell>
          <cell r="T17">
            <v>9.6202531645569618</v>
          </cell>
          <cell r="U17">
            <v>5</v>
          </cell>
          <cell r="V17">
            <v>8.9411764705882355</v>
          </cell>
          <cell r="W17">
            <v>10.481927710843374</v>
          </cell>
          <cell r="X17">
            <v>12.882352941176469</v>
          </cell>
          <cell r="Y17">
            <v>91.166216616278973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DIAN" refreshedDate="45649.621545949078" createdVersion="6" refreshedVersion="6" minRefreshableVersion="3" recordCount="1637" xr:uid="{00000000-000A-0000-FFFF-FFFF00000000}">
  <cacheSource type="worksheet">
    <worksheetSource ref="G1:AT263" sheet="Laporan"/>
  </cacheSource>
  <cacheFields count="47">
    <cacheField name="KDTK" numFmtId="0">
      <sharedItems/>
    </cacheField>
    <cacheField name="NAMA" numFmtId="0">
      <sharedItems/>
    </cacheField>
    <cacheField name="STATION" numFmtId="0">
      <sharedItems/>
    </cacheField>
    <cacheField name="IP" numFmtId="0">
      <sharedItems/>
    </cacheField>
    <cacheField name="OS" numFmtId="0">
      <sharedItems/>
    </cacheField>
    <cacheField name="ARSITEKTUR" numFmtId="0">
      <sharedItems/>
    </cacheField>
    <cacheField name="CPU_INFO" numFmtId="0">
      <sharedItems/>
    </cacheField>
    <cacheField name="CPU_USAGE" numFmtId="0">
      <sharedItems containsMixedTypes="1" containsNumber="1" containsInteger="1" minValue="0" maxValue="100"/>
    </cacheField>
    <cacheField name="MEMORY_USAGE" numFmtId="0">
      <sharedItems/>
    </cacheField>
    <cacheField name="MEMORY_TERPASANG" numFmtId="0">
      <sharedItems containsMixedTypes="1" containsNumber="1" containsInteger="1" minValue="0" maxValue="16"/>
    </cacheField>
    <cacheField name="AKTIVASI_WINDOWS" numFmtId="0">
      <sharedItems/>
    </cacheField>
    <cacheField name="CEK KEY" numFmtId="0">
      <sharedItems/>
    </cacheField>
    <cacheField name="PARTIAL_KEY_WINDOWS" numFmtId="0">
      <sharedItems/>
    </cacheField>
    <cacheField name="LAN_SPEED" numFmtId="0">
      <sharedItems containsMixedTypes="1" containsNumber="1" containsInteger="1" minValue="100" maxValue="1000"/>
    </cacheField>
    <cacheField name="SUHU" numFmtId="0">
      <sharedItems containsMixedTypes="1" containsNumber="1" containsInteger="1" minValue="0" maxValue="100"/>
    </cacheField>
    <cacheField name="BOOT_TIME" numFmtId="0">
      <sharedItems containsMixedTypes="1" containsNumber="1" minValue="0" maxValue="5.88"/>
    </cacheField>
    <cacheField name="EDC_BCA_ON" numFmtId="0">
      <sharedItems/>
    </cacheField>
    <cacheField name="EDC_BCA_OFF" numFmtId="0">
      <sharedItems/>
    </cacheField>
    <cacheField name="CEK BCA" numFmtId="0">
      <sharedItems/>
    </cacheField>
    <cacheField name="EDC_BCA_LAST" numFmtId="0">
      <sharedItems/>
    </cacheField>
    <cacheField name="EDC_MANDIRI_ON" numFmtId="0">
      <sharedItems/>
    </cacheField>
    <cacheField name="EDC_MANDIRI_OFF" numFmtId="0">
      <sharedItems/>
    </cacheField>
    <cacheField name="CEK MANDIRI" numFmtId="0">
      <sharedItems/>
    </cacheField>
    <cacheField name="EDC_MANDIRI_LAST" numFmtId="0">
      <sharedItems/>
    </cacheField>
    <cacheField name="KetStation" numFmtId="0">
      <sharedItems/>
    </cacheField>
    <cacheField name="KetKeyWindows" numFmtId="0">
      <sharedItems/>
    </cacheField>
    <cacheField name="KetOPK" numFmtId="0">
      <sharedItems/>
    </cacheField>
    <cacheField name="LAN SPEED" numFmtId="0">
      <sharedItems containsMixedTypes="1" containsNumber="1" containsInteger="1" minValue="100" maxValue="1000"/>
    </cacheField>
    <cacheField name="CPU_USAGE2" numFmtId="0">
      <sharedItems containsMixedTypes="1" containsNumber="1" containsInteger="1" minValue="0" maxValue="100"/>
    </cacheField>
    <cacheField name="SUHU2" numFmtId="0">
      <sharedItems containsMixedTypes="1" containsNumber="1" containsInteger="1" minValue="0" maxValue="100"/>
    </cacheField>
    <cacheField name="BOOTTIME" numFmtId="0">
      <sharedItems containsMixedTypes="1" containsNumber="1" minValue="0" maxValue="5.88"/>
    </cacheField>
    <cacheField name="Key_windows" numFmtId="0">
      <sharedItems/>
    </cacheField>
    <cacheField name="Aktivasi" numFmtId="0">
      <sharedItems/>
    </cacheField>
    <cacheField name="EDC_BCA" numFmtId="9">
      <sharedItems containsSemiMixedTypes="0" containsString="0" containsNumber="1" minValue="0" maxValue="1"/>
    </cacheField>
    <cacheField name="EDC_Mandiri" numFmtId="9">
      <sharedItems containsSemiMixedTypes="0" containsString="0" containsNumber="1" minValue="0" maxValue="1"/>
    </cacheField>
    <cacheField name="OPK" numFmtId="0">
      <sharedItems count="2">
        <s v="Tidak Dihitung"/>
        <s v="OK"/>
      </sharedItems>
    </cacheField>
    <cacheField name="LAN_Speed2" numFmtId="0">
      <sharedItems count="3">
        <s v="Tidak Dihitung"/>
        <s v="OK"/>
        <s v="NOK"/>
      </sharedItems>
    </cacheField>
    <cacheField name="CPU Usage &gt;80%" numFmtId="0">
      <sharedItems count="3">
        <s v="Tidak Dihitung"/>
        <s v="OK"/>
        <s v="NOK"/>
      </sharedItems>
    </cacheField>
    <cacheField name="Suhu cpu &lt; 80" numFmtId="0">
      <sharedItems count="3">
        <s v="Tidak Dihitung"/>
        <s v="OK"/>
        <s v="NOK"/>
      </sharedItems>
    </cacheField>
    <cacheField name="Boot Time &lt;4 menit" numFmtId="0">
      <sharedItems count="3">
        <s v="Tidak Dihitung"/>
        <s v="OK"/>
        <s v="NOK"/>
      </sharedItems>
    </cacheField>
    <cacheField name="Key Windows" numFmtId="0">
      <sharedItems count="3">
        <s v="Tidak Dihitung"/>
        <s v="OK"/>
        <s v="NOK"/>
      </sharedItems>
    </cacheField>
    <cacheField name="Aktivasi Os" numFmtId="0">
      <sharedItems count="4">
        <s v="Tidak Dihitung"/>
        <s v="NOK"/>
        <s v="OK"/>
        <s v=" " u="1"/>
      </sharedItems>
    </cacheField>
    <cacheField name="jml BCA" numFmtId="0">
      <sharedItems count="4">
        <s v="NOK"/>
        <s v="OK"/>
        <s v="NOEDC"/>
        <s v="NOKEDC" u="1"/>
      </sharedItems>
    </cacheField>
    <cacheField name="Jml Mandiri" numFmtId="0">
      <sharedItems count="3">
        <s v="NOK"/>
        <s v="OK"/>
        <s v="NOEDC"/>
      </sharedItems>
    </cacheField>
    <cacheField name="Hitung BCA" numFmtId="0">
      <sharedItems/>
    </cacheField>
    <cacheField name="Hitung Mandiri" numFmtId="0">
      <sharedItems/>
    </cacheField>
    <cacheField name="EDP" numFmtId="0">
      <sharedItems count="15">
        <s v="YUDA SATRIA PERMANA"/>
        <s v="M RIKI ANDIKA"/>
        <s v="RIFQI AL WAFA"/>
        <s v="M. LAZUARDI NURHIDAYAH"/>
        <s v="M. RUSLI FAUZI"/>
        <s v="ANUGRAH KUSUMA"/>
        <s v="DHANI RAMDANI"/>
        <s v="LUCKY NURDIANSYAH"/>
        <s v="M FARHAN HILMAWAN"/>
        <s v="WILLY KUSMANA"/>
        <s v="TAUFIQ HIDAYAT"/>
        <s v="HERDIAN"/>
        <s v="ARIF RAHMAN HAKIM"/>
        <s v="YANA SURYANA"/>
        <s v="MUHAMMAD RAFI MAULUD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DIAN" refreshedDate="45649.621548148149" createdVersion="6" refreshedVersion="6" minRefreshableVersion="3" recordCount="1637" xr:uid="{00000000-000A-0000-FFFF-FFFF01000000}">
  <cacheSource type="worksheet">
    <worksheetSource ref="A1:P1638" sheet="Listener"/>
  </cacheSource>
  <cacheFields count="16">
    <cacheField name="KETERANGAN" numFmtId="0">
      <sharedItems/>
    </cacheField>
    <cacheField name="KDTK" numFmtId="0">
      <sharedItems/>
    </cacheField>
    <cacheField name="NAMA" numFmtId="0">
      <sharedItems/>
    </cacheField>
    <cacheField name="STATION" numFmtId="0">
      <sharedItems/>
    </cacheField>
    <cacheField name="IP" numFmtId="0">
      <sharedItems/>
    </cacheField>
    <cacheField name="VERSI_LISTENER" numFmtId="0">
      <sharedItems/>
    </cacheField>
    <cacheField name="VERSI_SERVICE_LISTENER" numFmtId="0">
      <sharedItems/>
    </cacheField>
    <cacheField name="SERVICE_LISTENER" numFmtId="0">
      <sharedItems/>
    </cacheField>
    <cacheField name="VERSI_IDMLIBRARY" numFmtId="0">
      <sharedItems/>
    </cacheField>
    <cacheField name="FILE_CABANG_INI" numFmtId="0">
      <sharedItems/>
    </cacheField>
    <cacheField name="VERSI_ATTRIBUTE" numFmtId="0">
      <sharedItems/>
    </cacheField>
    <cacheField name="VERSI_SUHU" numFmtId="0">
      <sharedItems/>
    </cacheField>
    <cacheField name="VERSI_OSKEY" numFmtId="0">
      <sharedItems/>
    </cacheField>
    <cacheField name="STATUS" numFmtId="0">
      <sharedItems/>
    </cacheField>
    <cacheField name="CEK LISTENER" numFmtId="0">
      <sharedItems count="2">
        <s v="OK"/>
        <s v="NOK"/>
      </sharedItems>
    </cacheField>
    <cacheField name="EDP" numFmtId="0">
      <sharedItems count="16">
        <s v="ANUGRAH KUSUMA"/>
        <s v="ARIF RAHMAN HAKIM"/>
        <s v="DHANI RAMDANI"/>
        <s v="HERDIAN"/>
        <s v="LUCKY NURDIANSYAH"/>
        <s v="M FARHAN HILMAWAN"/>
        <s v="M RIKI ANDIKA"/>
        <s v="M. LAZUARDI NURHIDAYAH"/>
        <s v="M. RUSLI FAUZI"/>
        <s v="MUHAMMAD RAFI MAULUDI"/>
        <s v="RIFQI AL WAFA"/>
        <s v="TAUFIQ HIDAYAT"/>
        <s v="WILLY KUSMANA"/>
        <s v="YANA SURYANA"/>
        <s v="YUDA SATRIA PERMANA"/>
        <e v="#N/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37">
  <r>
    <s v="TC6C"/>
    <s v="CILEBUT TIMUR"/>
    <s v="02"/>
    <s v="10.42.106.35"/>
    <s v="-"/>
    <s v="-"/>
    <s v="-"/>
    <s v="-"/>
    <s v="-"/>
    <s v="-"/>
    <s v="-"/>
    <s v="Tidak Dihitung"/>
    <s v="-"/>
    <s v="-"/>
    <s v="-"/>
    <s v="-"/>
    <s v="-"/>
    <s v="-"/>
    <s v="OFFLINE"/>
    <s v="-"/>
    <s v="-"/>
    <s v="-"/>
    <s v="OFFLINE"/>
    <s v="-"/>
    <s v="Tidak Dihitung"/>
    <s v="Tidak Dihitung"/>
    <s v="Tidak Dihitung"/>
    <s v="Tidak Dihitung"/>
    <s v="Tidak Dihitung"/>
    <s v="Tidak Dihitung"/>
    <s v="Tidak Dihitung"/>
    <s v="Tidak Dihitung"/>
    <s v="Tidak Dihitung"/>
    <n v="0"/>
    <n v="0"/>
    <x v="0"/>
    <x v="0"/>
    <x v="0"/>
    <x v="0"/>
    <x v="0"/>
    <x v="0"/>
    <x v="0"/>
    <x v="0"/>
    <x v="0"/>
    <s v="NOK"/>
    <s v="NOK"/>
    <x v="0"/>
  </r>
  <r>
    <s v="F4XL"/>
    <s v="PESONA CILEBUT 2"/>
    <s v="02"/>
    <s v="10.42.95.131"/>
    <s v="-"/>
    <s v="-"/>
    <s v="-"/>
    <s v="-"/>
    <s v="-"/>
    <s v="-"/>
    <s v="-"/>
    <s v="Tidak Dihitung"/>
    <s v="-"/>
    <s v="-"/>
    <s v="-"/>
    <s v="-"/>
    <s v="-"/>
    <s v="-"/>
    <s v="OFFLINE"/>
    <s v="-"/>
    <s v="-"/>
    <s v="-"/>
    <s v="OFFLINE"/>
    <s v="-"/>
    <s v="Tidak Dihitung"/>
    <s v="Tidak Dihitung"/>
    <s v="Tidak Dihitung"/>
    <s v="Tidak Dihitung"/>
    <s v="Tidak Dihitung"/>
    <s v="Tidak Dihitung"/>
    <s v="Tidak Dihitung"/>
    <s v="Tidak Dihitung"/>
    <s v="Tidak Dihitung"/>
    <n v="0"/>
    <n v="0"/>
    <x v="0"/>
    <x v="0"/>
    <x v="0"/>
    <x v="0"/>
    <x v="0"/>
    <x v="0"/>
    <x v="0"/>
    <x v="0"/>
    <x v="0"/>
    <s v="NOK"/>
    <s v="NOK"/>
    <x v="0"/>
  </r>
  <r>
    <s v="FU8B"/>
    <s v="BUKIT MEKAR WANGI"/>
    <s v="02"/>
    <s v="10.42.64.131"/>
    <s v="-"/>
    <s v="-"/>
    <s v="-"/>
    <s v="-"/>
    <s v="-"/>
    <s v="-"/>
    <s v="-"/>
    <s v="Tidak Dihitung"/>
    <s v="-"/>
    <s v="-"/>
    <s v="-"/>
    <s v="-"/>
    <s v="-"/>
    <s v="-"/>
    <s v="OFFLINE"/>
    <s v="-"/>
    <s v="-"/>
    <s v="-"/>
    <s v="OFFLINE"/>
    <s v="-"/>
    <s v="Tidak Dihitung"/>
    <s v="Tidak Dihitung"/>
    <s v="Tidak Dihitung"/>
    <s v="Tidak Dihitung"/>
    <s v="Tidak Dihitung"/>
    <s v="Tidak Dihitung"/>
    <s v="Tidak Dihitung"/>
    <s v="Tidak Dihitung"/>
    <s v="Tidak Dihitung"/>
    <n v="0"/>
    <n v="0"/>
    <x v="0"/>
    <x v="0"/>
    <x v="0"/>
    <x v="0"/>
    <x v="0"/>
    <x v="0"/>
    <x v="0"/>
    <x v="0"/>
    <x v="0"/>
    <s v="NOK"/>
    <s v="NOK"/>
    <x v="0"/>
  </r>
  <r>
    <s v="FZ9X"/>
    <s v="GEKBRONG"/>
    <s v="02"/>
    <s v="10.42.25.227"/>
    <s v="-"/>
    <s v="-"/>
    <s v="-"/>
    <s v="-"/>
    <s v="-"/>
    <s v="-"/>
    <s v="-"/>
    <s v="Tidak Dihitung"/>
    <s v="-"/>
    <s v="-"/>
    <s v="-"/>
    <s v="-"/>
    <s v="-"/>
    <s v="-"/>
    <s v="OFFLINE"/>
    <s v="-"/>
    <s v="-"/>
    <s v="-"/>
    <s v="OFFLINE"/>
    <s v="-"/>
    <s v="Tidak Dihitung"/>
    <s v="Tidak Dihitung"/>
    <s v="Tidak Dihitung"/>
    <s v="Tidak Dihitung"/>
    <s v="Tidak Dihitung"/>
    <s v="Tidak Dihitung"/>
    <s v="Tidak Dihitung"/>
    <s v="Tidak Dihitung"/>
    <s v="Tidak Dihitung"/>
    <n v="0"/>
    <n v="0"/>
    <x v="0"/>
    <x v="0"/>
    <x v="0"/>
    <x v="0"/>
    <x v="0"/>
    <x v="0"/>
    <x v="0"/>
    <x v="0"/>
    <x v="0"/>
    <s v="NOK"/>
    <s v="NOK"/>
    <x v="1"/>
  </r>
  <r>
    <s v="T2Y7"/>
    <s v="CILAKU MAYAK"/>
    <s v="02"/>
    <s v="10.42.135.99"/>
    <s v="-"/>
    <s v="-"/>
    <s v="-"/>
    <s v="-"/>
    <s v="-"/>
    <s v="-"/>
    <s v="-"/>
    <s v="Tidak Dihitung"/>
    <s v="-"/>
    <s v="-"/>
    <s v="-"/>
    <s v="-"/>
    <s v="-"/>
    <s v="-"/>
    <s v="OFFLINE"/>
    <s v="-"/>
    <s v="-"/>
    <s v="-"/>
    <s v="OFFLINE"/>
    <s v="-"/>
    <s v="Tidak Dihitung"/>
    <s v="Tidak Dihitung"/>
    <s v="Tidak Dihitung"/>
    <s v="Tidak Dihitung"/>
    <s v="Tidak Dihitung"/>
    <s v="Tidak Dihitung"/>
    <s v="Tidak Dihitung"/>
    <s v="Tidak Dihitung"/>
    <s v="Tidak Dihitung"/>
    <n v="0"/>
    <n v="0"/>
    <x v="0"/>
    <x v="0"/>
    <x v="0"/>
    <x v="0"/>
    <x v="0"/>
    <x v="0"/>
    <x v="0"/>
    <x v="0"/>
    <x v="0"/>
    <s v="NOK"/>
    <s v="NOK"/>
    <x v="1"/>
  </r>
  <r>
    <s v="T0IK"/>
    <s v="BUKIT SENTUL"/>
    <s v="03"/>
    <s v="10.42.78.164"/>
    <s v="-"/>
    <s v="-"/>
    <s v="-"/>
    <s v="-"/>
    <s v="-"/>
    <s v="-"/>
    <s v="-"/>
    <s v="Tidak Dihitung"/>
    <s v="-"/>
    <s v="-"/>
    <s v="-"/>
    <s v="-"/>
    <s v="-"/>
    <s v="-"/>
    <s v="OFFLINE"/>
    <s v="-"/>
    <s v="-"/>
    <s v="-"/>
    <s v="OFFLINE"/>
    <s v="-"/>
    <s v="Tidak Dihitung"/>
    <s v="Tidak Dihitung"/>
    <s v="Tidak Dihitung"/>
    <s v="Tidak Dihitung"/>
    <s v="Tidak Dihitung"/>
    <s v="Tidak Dihitung"/>
    <s v="Tidak Dihitung"/>
    <s v="Tidak Dihitung"/>
    <s v="Tidak Dihitung"/>
    <n v="0"/>
    <n v="0"/>
    <x v="0"/>
    <x v="0"/>
    <x v="0"/>
    <x v="0"/>
    <x v="0"/>
    <x v="0"/>
    <x v="0"/>
    <x v="0"/>
    <x v="0"/>
    <s v="NOK"/>
    <s v="NOK"/>
    <x v="2"/>
  </r>
  <r>
    <s v="TJ79"/>
    <s v="SEGOG"/>
    <s v="03"/>
    <s v="10.42.113.4"/>
    <s v="-"/>
    <s v="-"/>
    <s v="-"/>
    <s v="-"/>
    <s v="-"/>
    <s v="-"/>
    <s v="-"/>
    <s v="Tidak Dihitung"/>
    <s v="-"/>
    <s v="-"/>
    <s v="-"/>
    <s v="-"/>
    <s v="-"/>
    <s v="-"/>
    <s v="OFFLINE"/>
    <s v="-"/>
    <s v="-"/>
    <s v="-"/>
    <s v="OFFLINE"/>
    <s v="-"/>
    <s v="Tidak Dihitung"/>
    <s v="Tidak Dihitung"/>
    <s v="Tidak Dihitung"/>
    <s v="Tidak Dihitung"/>
    <s v="Tidak Dihitung"/>
    <s v="Tidak Dihitung"/>
    <s v="Tidak Dihitung"/>
    <s v="Tidak Dihitung"/>
    <s v="Tidak Dihitung"/>
    <n v="0"/>
    <n v="0"/>
    <x v="0"/>
    <x v="0"/>
    <x v="0"/>
    <x v="0"/>
    <x v="0"/>
    <x v="0"/>
    <x v="0"/>
    <x v="0"/>
    <x v="0"/>
    <s v="NOK"/>
    <s v="NOK"/>
    <x v="3"/>
  </r>
  <r>
    <s v="T341"/>
    <s v="CISAAT"/>
    <s v="02"/>
    <s v="10.42.35.131"/>
    <s v="-"/>
    <s v="-"/>
    <s v="-"/>
    <s v="-"/>
    <s v="-"/>
    <s v="-"/>
    <s v="-"/>
    <s v="Tidak Dihitung"/>
    <s v="-"/>
    <s v="-"/>
    <s v="-"/>
    <s v="-"/>
    <s v="-"/>
    <s v="-"/>
    <s v="OFFLINE"/>
    <s v="-"/>
    <s v="-"/>
    <s v="-"/>
    <s v="OFFLINE"/>
    <s v="-"/>
    <s v="Tidak Dihitung"/>
    <s v="Tidak Dihitung"/>
    <s v="Tidak Dihitung"/>
    <s v="Tidak Dihitung"/>
    <s v="Tidak Dihitung"/>
    <s v="Tidak Dihitung"/>
    <s v="Tidak Dihitung"/>
    <s v="Tidak Dihitung"/>
    <s v="Tidak Dihitung"/>
    <n v="0"/>
    <n v="0"/>
    <x v="0"/>
    <x v="0"/>
    <x v="0"/>
    <x v="0"/>
    <x v="0"/>
    <x v="0"/>
    <x v="0"/>
    <x v="0"/>
    <x v="0"/>
    <s v="NOK"/>
    <s v="NOK"/>
    <x v="4"/>
  </r>
  <r>
    <s v="TS39"/>
    <s v="REST AREA KM 35 A"/>
    <s v="07"/>
    <s v="10.42.99.40"/>
    <s v="-"/>
    <s v="-"/>
    <s v="-"/>
    <s v="-"/>
    <s v="-"/>
    <s v="-"/>
    <s v="-"/>
    <s v="Tidak Dihitung"/>
    <s v="-"/>
    <s v="-"/>
    <s v="-"/>
    <s v="-"/>
    <s v="-"/>
    <s v="-"/>
    <s v="OFFLINE"/>
    <s v="-"/>
    <s v="-"/>
    <s v="-"/>
    <s v="OFFLINE"/>
    <s v="-"/>
    <s v="Tidak Dihitung"/>
    <s v="Tidak Dihitung"/>
    <s v="Tidak Dihitung"/>
    <s v="Tidak Dihitung"/>
    <s v="Tidak Dihitung"/>
    <s v="Tidak Dihitung"/>
    <s v="Tidak Dihitung"/>
    <s v="Tidak Dihitung"/>
    <s v="Tidak Dihitung"/>
    <n v="0"/>
    <n v="0"/>
    <x v="0"/>
    <x v="0"/>
    <x v="0"/>
    <x v="0"/>
    <x v="0"/>
    <x v="0"/>
    <x v="0"/>
    <x v="0"/>
    <x v="0"/>
    <s v="NOK"/>
    <s v="NOK"/>
    <x v="5"/>
  </r>
  <r>
    <s v="TVM8"/>
    <s v="CIJERUK 2"/>
    <s v="01"/>
    <s v="10.42.36.162"/>
    <s v="-"/>
    <s v="-"/>
    <s v="-"/>
    <s v="-"/>
    <s v="-"/>
    <s v="-"/>
    <s v="-"/>
    <s v="Tidak Dihitung"/>
    <s v="-"/>
    <s v="-"/>
    <s v="-"/>
    <s v="-"/>
    <s v="-"/>
    <s v="-"/>
    <s v="OFFLINE"/>
    <s v="-"/>
    <s v="-"/>
    <s v="-"/>
    <s v="OFFLINE"/>
    <s v="-"/>
    <s v="Tidak Dihitung"/>
    <s v="Tidak Dihitung"/>
    <s v="Tidak Dihitung"/>
    <s v="Tidak Dihitung"/>
    <s v="Tidak Dihitung"/>
    <s v="Tidak Dihitung"/>
    <s v="Tidak Dihitung"/>
    <s v="Tidak Dihitung"/>
    <s v="Tidak Dihitung"/>
    <n v="0"/>
    <n v="0"/>
    <x v="0"/>
    <x v="0"/>
    <x v="0"/>
    <x v="0"/>
    <x v="0"/>
    <x v="0"/>
    <x v="0"/>
    <x v="0"/>
    <x v="0"/>
    <s v="NOK"/>
    <s v="NOK"/>
    <x v="6"/>
  </r>
  <r>
    <s v="TX7B"/>
    <s v="KADUDAMPIT KLAPANUNGGAL"/>
    <s v="01"/>
    <s v="10.42.182.130"/>
    <s v="-"/>
    <s v="-"/>
    <s v="-"/>
    <s v="-"/>
    <s v="-"/>
    <s v="-"/>
    <s v="-"/>
    <s v="Tidak Dihitung"/>
    <s v="-"/>
    <s v="-"/>
    <s v="-"/>
    <s v="-"/>
    <s v="-"/>
    <s v="-"/>
    <s v="OFFLINE"/>
    <s v="-"/>
    <s v="-"/>
    <s v="-"/>
    <s v="OFFLINE"/>
    <s v="-"/>
    <s v="Tidak Dihitung"/>
    <s v="Tidak Dihitung"/>
    <s v="Tidak Dihitung"/>
    <s v="Tidak Dihitung"/>
    <s v="Tidak Dihitung"/>
    <s v="Tidak Dihitung"/>
    <s v="Tidak Dihitung"/>
    <s v="Tidak Dihitung"/>
    <s v="Tidak Dihitung"/>
    <n v="0"/>
    <n v="0"/>
    <x v="0"/>
    <x v="0"/>
    <x v="0"/>
    <x v="0"/>
    <x v="0"/>
    <x v="0"/>
    <x v="0"/>
    <x v="0"/>
    <x v="0"/>
    <s v="NOK"/>
    <s v="NOK"/>
    <x v="4"/>
  </r>
  <r>
    <s v="TX7B"/>
    <s v="KADUDAMPIT KLAPANUNGGAL"/>
    <s v="02"/>
    <s v="10.42.182.131"/>
    <s v="-"/>
    <s v="-"/>
    <s v="-"/>
    <s v="-"/>
    <s v="-"/>
    <s v="-"/>
    <s v="-"/>
    <s v="Tidak Dihitung"/>
    <s v="-"/>
    <s v="-"/>
    <s v="-"/>
    <s v="-"/>
    <s v="-"/>
    <s v="-"/>
    <s v="OFFLINE"/>
    <s v="-"/>
    <s v="-"/>
    <s v="-"/>
    <s v="OFFLINE"/>
    <s v="-"/>
    <s v="Tidak Dihitung"/>
    <s v="Tidak Dihitung"/>
    <s v="Tidak Dihitung"/>
    <s v="Tidak Dihitung"/>
    <s v="Tidak Dihitung"/>
    <s v="Tidak Dihitung"/>
    <s v="Tidak Dihitung"/>
    <s v="Tidak Dihitung"/>
    <s v="Tidak Dihitung"/>
    <n v="0"/>
    <n v="0"/>
    <x v="0"/>
    <x v="0"/>
    <x v="0"/>
    <x v="0"/>
    <x v="0"/>
    <x v="0"/>
    <x v="0"/>
    <x v="0"/>
    <x v="0"/>
    <s v="NOK"/>
    <s v="NOK"/>
    <x v="4"/>
  </r>
  <r>
    <s v="TQLS"/>
    <s v="IDM SURYA KENCANA NO 3"/>
    <s v="01"/>
    <s v="10.42.147.226"/>
    <s v="-"/>
    <s v="-"/>
    <s v="-"/>
    <s v="-"/>
    <s v="-"/>
    <s v="-"/>
    <s v="-"/>
    <s v="Tidak Dihitung"/>
    <s v="-"/>
    <s v="-"/>
    <s v="-"/>
    <s v="-"/>
    <s v="-"/>
    <s v="-"/>
    <s v="OFFLINE"/>
    <s v="-"/>
    <s v="-"/>
    <s v="-"/>
    <s v="OFFLINE"/>
    <s v="-"/>
    <s v="Tidak Dihitung"/>
    <s v="Tidak Dihitung"/>
    <s v="Tidak Dihitung"/>
    <s v="Tidak Dihitung"/>
    <s v="Tidak Dihitung"/>
    <s v="Tidak Dihitung"/>
    <s v="Tidak Dihitung"/>
    <s v="Tidak Dihitung"/>
    <s v="Tidak Dihitung"/>
    <n v="0"/>
    <n v="0"/>
    <x v="0"/>
    <x v="0"/>
    <x v="0"/>
    <x v="0"/>
    <x v="0"/>
    <x v="0"/>
    <x v="0"/>
    <x v="0"/>
    <x v="0"/>
    <s v="NOK"/>
    <s v="NOK"/>
    <x v="3"/>
  </r>
  <r>
    <s v="TQLS"/>
    <s v="IDM SURYA KENCANA NO 3"/>
    <s v="03"/>
    <s v="10.42.147.228"/>
    <s v="-"/>
    <s v="-"/>
    <s v="-"/>
    <s v="-"/>
    <s v="-"/>
    <s v="-"/>
    <s v="-"/>
    <s v="Tidak Dihitung"/>
    <s v="-"/>
    <s v="-"/>
    <s v="-"/>
    <s v="-"/>
    <s v="-"/>
    <s v="-"/>
    <s v="OFFLINE"/>
    <s v="-"/>
    <s v="-"/>
    <s v="-"/>
    <s v="OFFLINE"/>
    <s v="-"/>
    <s v="Tidak Dihitung"/>
    <s v="Tidak Dihitung"/>
    <s v="Tidak Dihitung"/>
    <s v="Tidak Dihitung"/>
    <s v="Tidak Dihitung"/>
    <s v="Tidak Dihitung"/>
    <s v="Tidak Dihitung"/>
    <s v="Tidak Dihitung"/>
    <s v="Tidak Dihitung"/>
    <n v="0"/>
    <n v="0"/>
    <x v="0"/>
    <x v="0"/>
    <x v="0"/>
    <x v="0"/>
    <x v="0"/>
    <x v="0"/>
    <x v="0"/>
    <x v="0"/>
    <x v="0"/>
    <s v="NOK"/>
    <s v="NOK"/>
    <x v="3"/>
  </r>
  <r>
    <s v="FJL2"/>
    <s v="IDF BENTENG WARUDOYONG"/>
    <s v="02"/>
    <s v="10.42.148.35"/>
    <s v="Microsoft Windows 10 Pro"/>
    <s v="64-bit"/>
    <s v="Intel(R) Pentium(R) Gold G6405 CPU @ 4.10GHz"/>
    <n v="9"/>
    <s v="38"/>
    <n v="8"/>
    <s v="Windows(R), Professional edition:_x000d__x000a_    Windows is in Notification mode"/>
    <s v="Sesuai"/>
    <s v="KY423-BNJ4Q-TM4JC-JTFJQ-WQK86"/>
    <n v="1000"/>
    <n v="49"/>
    <n v="0.59"/>
    <s v="1"/>
    <s v="0"/>
    <s v="ONLINE"/>
    <s v="ONLINE-2024-12-23 09:50:14"/>
    <s v="0"/>
    <s v="2"/>
    <s v="OFFLINE"/>
    <s v="OFFLINE-2024-12-23 12:10:47-TIDAK TERIMA RESPONSE DARI EDC"/>
    <s v="Dihitung"/>
    <s v="Dihitung"/>
    <s v="Dihitung"/>
    <n v="1000"/>
    <n v="9"/>
    <n v="49"/>
    <n v="0.59"/>
    <s v="Sesuai"/>
    <s v="NOK"/>
    <n v="1"/>
    <n v="0"/>
    <x v="1"/>
    <x v="1"/>
    <x v="1"/>
    <x v="1"/>
    <x v="1"/>
    <x v="1"/>
    <x v="1"/>
    <x v="1"/>
    <x v="0"/>
    <s v="OK"/>
    <s v="NOK"/>
    <x v="3"/>
  </r>
  <r>
    <s v="FJL2"/>
    <s v="IDF BENTENG WARUDOYONG"/>
    <s v="01"/>
    <s v="10.42.148.34"/>
    <s v="Microsoft Windows 10 Pro"/>
    <s v="64-bit"/>
    <s v="Intel(R) Pentium(R) Gold G6405 CPU @ 4.10GHz"/>
    <n v="7"/>
    <s v="47"/>
    <n v="8"/>
    <s v="Windows(R), Professional edition:_x000d__x000a_    The machine is permanently activated."/>
    <s v="Sesuai"/>
    <s v="8YN3T-YRDG8-K3KMK-W383G-4M49C"/>
    <n v="1000"/>
    <n v="41"/>
    <n v="0.64"/>
    <s v="12"/>
    <s v="0"/>
    <s v="ONLINE"/>
    <s v="ONLINE-2024-12-22 14:59:46"/>
    <s v="2"/>
    <s v="0"/>
    <s v="ONLINE"/>
    <s v="ONLINE-2024-12-22 09:00:58"/>
    <s v="Dihitung"/>
    <s v="Dihitung"/>
    <s v="Dihitung"/>
    <n v="1000"/>
    <n v="7"/>
    <n v="41"/>
    <n v="0.64"/>
    <s v="Sesuai"/>
    <s v="OK"/>
    <n v="1"/>
    <n v="1"/>
    <x v="1"/>
    <x v="1"/>
    <x v="1"/>
    <x v="1"/>
    <x v="1"/>
    <x v="1"/>
    <x v="2"/>
    <x v="1"/>
    <x v="1"/>
    <s v="OK"/>
    <s v="OK"/>
    <x v="3"/>
  </r>
  <r>
    <s v="T411"/>
    <s v="CIOMAS RAYA"/>
    <s v="02"/>
    <s v="10.42.114.67"/>
    <s v="Microsoft Windows 7 Professional "/>
    <s v="32-bit"/>
    <s v="Intel(R) Pentium(R) CPU G4400 @ 3.30GHz"/>
    <n v="0"/>
    <s v="65"/>
    <n v="4"/>
    <s v="Windows(R) 7, Professional edition:_x000d__x000a_    The machine is permanently activated."/>
    <s v="Sesuai"/>
    <s v="X9K7Q-TMRKK-4XDC4-H2YX3-BBHP8"/>
    <n v="1000"/>
    <n v="33"/>
    <n v="0.44"/>
    <s v="11"/>
    <s v="0"/>
    <s v="ONLINE"/>
    <s v="ONLINE-2024-12-23 12:26:30"/>
    <s v="3"/>
    <s v="0"/>
    <s v="ONLINE"/>
    <s v="ONLINE-2024-12-23 11:53:36"/>
    <s v="Dihitung"/>
    <s v="Dihitung"/>
    <s v="Tidak Dihitung"/>
    <n v="1000"/>
    <n v="0"/>
    <n v="33"/>
    <n v="0.44"/>
    <s v="Sesuai"/>
    <s v="OK"/>
    <n v="1"/>
    <n v="1"/>
    <x v="0"/>
    <x v="1"/>
    <x v="1"/>
    <x v="1"/>
    <x v="1"/>
    <x v="1"/>
    <x v="2"/>
    <x v="1"/>
    <x v="1"/>
    <s v="OK"/>
    <s v="OK"/>
    <x v="5"/>
  </r>
  <r>
    <s v="TK93"/>
    <s v="LALADON"/>
    <s v="I1"/>
    <s v="10.42.73.230"/>
    <s v="Microsoft Windows 7 Professional "/>
    <s v="32-bit"/>
    <s v="Intel(R) Core(TM) i3-3240 CPU @ 3.40GHz"/>
    <n v="0"/>
    <s v="36"/>
    <n v="4"/>
    <s v="Windows(R) 7, Professional edition:_x000d__x000a_    The machine is permanently activated."/>
    <s v="Sesuai"/>
    <s v="Q2PFF-3R24Y-9BTGR-W2PYB-62VQD"/>
    <n v="1000"/>
    <n v="56"/>
    <n v="2.98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0"/>
    <n v="56"/>
    <n v="2.98"/>
    <s v="Sesuai"/>
    <s v="OK"/>
    <n v="0"/>
    <n v="0"/>
    <x v="0"/>
    <x v="1"/>
    <x v="1"/>
    <x v="1"/>
    <x v="1"/>
    <x v="1"/>
    <x v="2"/>
    <x v="2"/>
    <x v="2"/>
    <s v="NOK"/>
    <s v="NOK"/>
    <x v="7"/>
  </r>
  <r>
    <s v="TW8J"/>
    <s v="RAYA TAJUR 3"/>
    <s v="02"/>
    <s v="10.42.12.67"/>
    <s v="Microsoft Windows 7 Professional "/>
    <s v="32-bit"/>
    <s v="Intel(R) Pentium(R) CPU G4400 @ 3.30GHz"/>
    <n v="0"/>
    <s v="59"/>
    <n v="4"/>
    <s v="Windows(R) 7, Professional edition:_x000d__x000a_    The machine is permanently activated."/>
    <s v="Sesuai"/>
    <s v="CTRDD-MPKHW-RT8K7-24VMH-V6K3Q"/>
    <n v="1000"/>
    <n v="38"/>
    <n v="0.4"/>
    <s v="12"/>
    <s v="0"/>
    <s v="ONLINE"/>
    <s v="ONLINE-2024-12-23 11:59:05"/>
    <s v="5"/>
    <s v="0"/>
    <s v="ONLINE"/>
    <s v="ONLINE-2024-12-23 10:57:54"/>
    <s v="Dihitung"/>
    <s v="Dihitung"/>
    <s v="Tidak Dihitung"/>
    <n v="1000"/>
    <n v="0"/>
    <n v="38"/>
    <n v="0.4"/>
    <s v="Sesuai"/>
    <s v="OK"/>
    <n v="1"/>
    <n v="1"/>
    <x v="0"/>
    <x v="1"/>
    <x v="1"/>
    <x v="1"/>
    <x v="1"/>
    <x v="1"/>
    <x v="2"/>
    <x v="1"/>
    <x v="1"/>
    <s v="OK"/>
    <s v="OK"/>
    <x v="8"/>
  </r>
  <r>
    <s v="TXZM"/>
    <s v="PAMOYANAN 2"/>
    <s v="04"/>
    <s v="10.42.114.37"/>
    <s v="Microsoft Windows 7 Professional "/>
    <s v="32-bit"/>
    <s v="Intel(R) Core(TM) i5-3470 CPU @ 3.20GHz"/>
    <n v="0"/>
    <s v="44"/>
    <n v="4"/>
    <s v="Windows(R) 7, Professional edition:_x000d__x000a_    The machine is permanently activated."/>
    <s v="Sesuai"/>
    <s v="6K9W6-RFWPW-8FYBW-4M723-V3YK7"/>
    <n v="1000"/>
    <n v="69"/>
    <n v="0.3"/>
    <s v="8"/>
    <s v="0"/>
    <s v="ONLINE"/>
    <s v="ONLINE-2024-12-21 20:27:58"/>
    <s v="1"/>
    <s v="0"/>
    <s v="ONLINE"/>
    <s v="ONLINE-2024-12-21 13:51:48-(ACT VIRTUAL)DO NOT HONOR 01|01BANK MANDIRI|72137517|000070410741901|MDVBPL|4617 00** **** 6096|DIP|SALE|000494|002147|21 DEC 24|13:51:38|435613738637||25000"/>
    <s v="Dihitung"/>
    <s v="Dihitung"/>
    <s v="Tidak Dihitung"/>
    <n v="1000"/>
    <n v="0"/>
    <n v="69"/>
    <n v="0.3"/>
    <s v="Sesuai"/>
    <s v="OK"/>
    <n v="1"/>
    <n v="1"/>
    <x v="0"/>
    <x v="1"/>
    <x v="1"/>
    <x v="1"/>
    <x v="1"/>
    <x v="1"/>
    <x v="2"/>
    <x v="1"/>
    <x v="1"/>
    <s v="OK"/>
    <s v="OK"/>
    <x v="6"/>
  </r>
  <r>
    <s v="TTPR"/>
    <s v="STASIUN BOGOR 3"/>
    <s v="I1"/>
    <s v="10.42.48.85"/>
    <s v="Microsoft Windows 7 Professional "/>
    <s v="32-bit"/>
    <s v="Intel(R) Core(TM) i3-3220 CPU @ 3.30GHz"/>
    <n v="0"/>
    <s v="50"/>
    <n v="2"/>
    <s v="Windows(R) 7, Professional edition:_x000d__x000a_    The machine is permanently activated."/>
    <s v="Sesuai"/>
    <s v="CVXC8-GKJ67-XJFB9-6G9XD-GY9MX"/>
    <n v="1000"/>
    <n v="49"/>
    <n v="1.52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0"/>
    <n v="49"/>
    <n v="1.52"/>
    <s v="Sesuai"/>
    <s v="OK"/>
    <n v="0"/>
    <n v="0"/>
    <x v="0"/>
    <x v="1"/>
    <x v="1"/>
    <x v="1"/>
    <x v="1"/>
    <x v="1"/>
    <x v="2"/>
    <x v="2"/>
    <x v="2"/>
    <s v="NOK"/>
    <s v="NOK"/>
    <x v="5"/>
  </r>
  <r>
    <s v="TTWJ"/>
    <s v="TERMINAL JAMPANG KULON"/>
    <s v="02"/>
    <s v="10.42.107.227"/>
    <s v="Microsoft Windows 7 Professional "/>
    <s v="32-bit"/>
    <s v="Intel(R) Pentium(R) CPU G3260 @ 3.30GHz"/>
    <n v="0"/>
    <s v="45"/>
    <n v="4"/>
    <s v="Windows(R) 7, Professional edition:_x000d__x000a_    The machine is permanently activated."/>
    <s v="Double"/>
    <s v="6RB8P-8Q787-PDJGX-RDBM7-GBQ7C"/>
    <n v="100"/>
    <n v="43"/>
    <n v="0.63"/>
    <s v="3"/>
    <s v="1"/>
    <s v="ONLINE"/>
    <s v="ONLINE-2024-12-20 20:15:58"/>
    <s v="1"/>
    <s v="0"/>
    <s v="ONLINE"/>
    <s v="ONLINE-2024-12-21 08:38:59"/>
    <s v="Dihitung"/>
    <s v="Dihitung"/>
    <s v="Tidak Dihitung"/>
    <n v="100"/>
    <n v="0"/>
    <n v="43"/>
    <n v="0.63"/>
    <s v="Double"/>
    <s v="OK"/>
    <n v="0.75"/>
    <n v="1"/>
    <x v="0"/>
    <x v="2"/>
    <x v="1"/>
    <x v="1"/>
    <x v="1"/>
    <x v="2"/>
    <x v="2"/>
    <x v="1"/>
    <x v="1"/>
    <s v="OK"/>
    <s v="OK"/>
    <x v="9"/>
  </r>
  <r>
    <s v="TCXS"/>
    <s v="CITARIK"/>
    <s v="02"/>
    <s v="10.42.53.99"/>
    <s v="Microsoft Windows 7 Professional "/>
    <s v="32-bit"/>
    <s v="Intel(R) Pentium(R) CPU G3250 @ 3.20GHz"/>
    <n v="0"/>
    <s v="53"/>
    <n v="4"/>
    <s v="Windows(R) 7, Professional edition:_x000d__x000a_    The machine is permanently activated."/>
    <s v="Sesuai"/>
    <s v="49X3J-TD7BH-WGBG6-DDHVY-92V98"/>
    <n v="1000"/>
    <n v="40"/>
    <n v="0.54"/>
    <s v="8"/>
    <s v="0"/>
    <s v="ONLINE"/>
    <s v="ONLINE-2024-12-22 18:51:24"/>
    <s v="3"/>
    <s v="0"/>
    <s v="ONLINE"/>
    <s v="ONLINE-2024-12-22 16:01:47"/>
    <s v="Dihitung"/>
    <s v="Dihitung"/>
    <s v="Tidak Dihitung"/>
    <n v="1000"/>
    <n v="0"/>
    <n v="40"/>
    <n v="0.54"/>
    <s v="Sesuai"/>
    <s v="OK"/>
    <n v="1"/>
    <n v="1"/>
    <x v="0"/>
    <x v="1"/>
    <x v="1"/>
    <x v="1"/>
    <x v="1"/>
    <x v="1"/>
    <x v="2"/>
    <x v="1"/>
    <x v="1"/>
    <s v="OK"/>
    <s v="OK"/>
    <x v="9"/>
  </r>
  <r>
    <s v="TRP2"/>
    <s v="SWADAYA CIPAYUNG"/>
    <s v="02"/>
    <s v="10.42.51.163"/>
    <s v="Microsoft Windows 7 Professional "/>
    <s v="32-bit"/>
    <s v="Intel(R) Pentium(R) CPU G3250 @ 3.20GHz"/>
    <n v="0"/>
    <s v="47"/>
    <n v="4"/>
    <s v="Windows(R) 7, Professional edition:_x000d__x000a_    The machine is permanently activated."/>
    <s v="Sesuai"/>
    <s v="9CWTT-4FQTF-2HDPJ-WX77Q-9PM24"/>
    <n v="1000"/>
    <n v="40"/>
    <n v="2.52"/>
    <s v="8"/>
    <s v="0"/>
    <s v="ONLINE"/>
    <s v="ONLINE-2024-12-22 13:44:52"/>
    <s v="16"/>
    <s v="1"/>
    <s v="ONLINE"/>
    <s v="ONLINE-2024-12-22 12:41:45"/>
    <s v="Dihitung"/>
    <s v="Dihitung"/>
    <s v="Tidak Dihitung"/>
    <n v="1000"/>
    <n v="0"/>
    <n v="40"/>
    <n v="2.52"/>
    <s v="Sesuai"/>
    <s v="OK"/>
    <n v="1"/>
    <n v="0.94117647058823528"/>
    <x v="0"/>
    <x v="1"/>
    <x v="1"/>
    <x v="1"/>
    <x v="1"/>
    <x v="1"/>
    <x v="2"/>
    <x v="1"/>
    <x v="1"/>
    <s v="OK"/>
    <s v="OK"/>
    <x v="10"/>
  </r>
  <r>
    <s v="T29G"/>
    <s v="VILLA BOGOR INDAH 2"/>
    <s v="I1"/>
    <s v="10.42.28.118"/>
    <s v="Microsoft Windows 7 Professional "/>
    <s v="32-bit"/>
    <s v="Intel(R) Core(TM) i3-3210 CPU @ 3.20GHz"/>
    <n v="0"/>
    <s v="41"/>
    <n v="4"/>
    <s v="Windows(R) 7, Professional edition:_x000d__x000a_    The machine is permanently activated."/>
    <s v="Sesuai"/>
    <s v="7W383-VJHGQ-8BKQD-7Q9XC-JVKW7"/>
    <n v="1000"/>
    <n v="61"/>
    <n v="1.85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0"/>
    <n v="61"/>
    <n v="1.85"/>
    <s v="Sesuai"/>
    <s v="OK"/>
    <n v="0"/>
    <n v="0"/>
    <x v="0"/>
    <x v="1"/>
    <x v="1"/>
    <x v="1"/>
    <x v="1"/>
    <x v="1"/>
    <x v="2"/>
    <x v="2"/>
    <x v="2"/>
    <s v="NOK"/>
    <s v="NOK"/>
    <x v="0"/>
  </r>
  <r>
    <s v="TW15"/>
    <s v="GADOG CIAWI"/>
    <s v="02"/>
    <s v="10.42.7.195"/>
    <s v="Microsoft Windows 7 Professional "/>
    <s v="32-bit"/>
    <s v="Intel(R) Pentium(R) CPU G3240 @ 3.10GHz"/>
    <n v="0"/>
    <s v="49"/>
    <n v="4"/>
    <s v="Windows(R) 7, Professional edition:_x000d__x000a_    The machine is permanently activated."/>
    <s v="Sesuai"/>
    <s v="PYXT3-GQ2XM-TX6C7-29R6R-4GYX6"/>
    <n v="1000"/>
    <n v="42"/>
    <n v="1.29"/>
    <s v="15"/>
    <s v="3"/>
    <s v="ONLINE"/>
    <s v="ONLINE-2024-12-22 15:05:13"/>
    <s v="1"/>
    <s v="0"/>
    <s v="ONLINE"/>
    <s v="ONLINE-2024-12-23 11:10:14"/>
    <s v="Dihitung"/>
    <s v="Dihitung"/>
    <s v="Tidak Dihitung"/>
    <n v="1000"/>
    <n v="0"/>
    <n v="42"/>
    <n v="1.29"/>
    <s v="Sesuai"/>
    <s v="OK"/>
    <n v="0.83333333333333337"/>
    <n v="1"/>
    <x v="0"/>
    <x v="1"/>
    <x v="1"/>
    <x v="1"/>
    <x v="1"/>
    <x v="1"/>
    <x v="2"/>
    <x v="1"/>
    <x v="1"/>
    <s v="OK"/>
    <s v="OK"/>
    <x v="11"/>
  </r>
  <r>
    <s v="TRZG"/>
    <s v="STASIUN CILEBUT"/>
    <s v="02"/>
    <s v="10.42.53.163"/>
    <s v="Microsoft Windows 7 Professional "/>
    <s v="32-bit"/>
    <s v="Intel(R) Pentium(R) CPU G3250 @ 3.20GHz"/>
    <n v="0"/>
    <s v="52"/>
    <n v="4"/>
    <s v="Windows(R) 7, Professional edition:_x000d__x000a_    The machine is permanently activated."/>
    <s v="Sesuai"/>
    <s v="C8PKX-VCG64-Q22CH-4266D-8XKK7"/>
    <n v="1000"/>
    <n v="55"/>
    <n v="3.71"/>
    <s v="41"/>
    <s v="0"/>
    <s v="ONLINE"/>
    <s v="ONLINE-2024-12-23 12:07:31"/>
    <s v="77"/>
    <s v="0"/>
    <s v="ONLINE"/>
    <s v="ONLINE-2024-12-23 11:49:10"/>
    <s v="Dihitung"/>
    <s v="Dihitung"/>
    <s v="Tidak Dihitung"/>
    <n v="1000"/>
    <n v="0"/>
    <n v="55"/>
    <n v="3.71"/>
    <s v="Sesuai"/>
    <s v="OK"/>
    <n v="1"/>
    <n v="1"/>
    <x v="0"/>
    <x v="1"/>
    <x v="1"/>
    <x v="1"/>
    <x v="1"/>
    <x v="1"/>
    <x v="2"/>
    <x v="1"/>
    <x v="1"/>
    <s v="OK"/>
    <s v="OK"/>
    <x v="0"/>
  </r>
  <r>
    <s v="TDRD"/>
    <s v="SUKALARANG 2"/>
    <s v="02"/>
    <s v="10.42.23.3"/>
    <s v="Microsoft Windows 7 Professional "/>
    <s v="32-bit"/>
    <s v="Intel(R) Pentium(R) CPU G3240 @ 3.10GHz"/>
    <n v="0"/>
    <s v="51"/>
    <n v="2"/>
    <s v="Windows(R) 7, Professional edition:_x000d__x000a_    The machine is permanently activated."/>
    <s v="Sesuai"/>
    <s v="76VR8-HPYTT-4DJTF-MFW6R-9K2G4"/>
    <n v="1000"/>
    <n v="41"/>
    <n v="0.81"/>
    <s v="4"/>
    <s v="0"/>
    <s v="ONLINE"/>
    <s v="ONLINE-2024-12-22 11:50:09"/>
    <s v="2"/>
    <s v="0"/>
    <s v="ONLINE"/>
    <s v="ONLINE-2024-12-22 17:10:42"/>
    <s v="Dihitung"/>
    <s v="Dihitung"/>
    <s v="Tidak Dihitung"/>
    <n v="1000"/>
    <n v="0"/>
    <n v="41"/>
    <n v="0.81"/>
    <s v="Sesuai"/>
    <s v="OK"/>
    <n v="1"/>
    <n v="1"/>
    <x v="0"/>
    <x v="1"/>
    <x v="1"/>
    <x v="1"/>
    <x v="1"/>
    <x v="1"/>
    <x v="2"/>
    <x v="1"/>
    <x v="1"/>
    <s v="OK"/>
    <s v="OK"/>
    <x v="1"/>
  </r>
  <r>
    <s v="TTIB"/>
    <s v="HARJASARI"/>
    <s v="02"/>
    <s v="10.42.52.163"/>
    <s v="Microsoft Windows 7 Professional "/>
    <s v="32-bit"/>
    <s v="Intel(R) Pentium(R) CPU G3250 @ 3.20GHz"/>
    <n v="0"/>
    <s v="52"/>
    <n v="4"/>
    <s v="Windows(R) 7, Professional edition:_x000d__x000a_    The machine is permanently activated."/>
    <s v="Sesuai"/>
    <s v="RH2FC-2637T-HC6VM-86B3T-GMMG9"/>
    <n v="1000"/>
    <n v="43"/>
    <n v="2.5299999999999998"/>
    <s v="2"/>
    <s v="0"/>
    <s v="ONLINE"/>
    <s v="ONLINE-2024-12-23 12:21:49"/>
    <s v="20"/>
    <s v="0"/>
    <s v="ONLINE"/>
    <s v="ONLINE-2024-12-23 12:28:31"/>
    <s v="Dihitung"/>
    <s v="Dihitung"/>
    <s v="Tidak Dihitung"/>
    <n v="1000"/>
    <n v="0"/>
    <n v="43"/>
    <n v="2.5299999999999998"/>
    <s v="Sesuai"/>
    <s v="OK"/>
    <n v="1"/>
    <n v="1"/>
    <x v="0"/>
    <x v="1"/>
    <x v="1"/>
    <x v="1"/>
    <x v="1"/>
    <x v="1"/>
    <x v="2"/>
    <x v="1"/>
    <x v="1"/>
    <s v="OK"/>
    <s v="OK"/>
    <x v="8"/>
  </r>
  <r>
    <s v="T7YP"/>
    <s v="TAMAN CIMANGGU RAYA"/>
    <s v="I1"/>
    <s v="10.42.13.117"/>
    <s v="Microsoft Windows 7 Professional "/>
    <s v="32-bit"/>
    <s v="Intel(R) Core(TM) i3-3240 CPU @ 3.40GHz"/>
    <n v="0"/>
    <s v="37"/>
    <n v="4"/>
    <s v="Windows(R) 7, Professional edition:_x000d__x000a_    The machine is permanently activated."/>
    <s v="Sesuai"/>
    <s v="26FJ4-64VC6-293BV-8TDH6-QDV3W"/>
    <n v="1000"/>
    <n v="43"/>
    <n v="1.25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0"/>
    <n v="43"/>
    <n v="1.25"/>
    <s v="Sesuai"/>
    <s v="OK"/>
    <n v="0"/>
    <n v="0"/>
    <x v="0"/>
    <x v="1"/>
    <x v="1"/>
    <x v="1"/>
    <x v="1"/>
    <x v="1"/>
    <x v="2"/>
    <x v="2"/>
    <x v="2"/>
    <s v="NOK"/>
    <s v="NOK"/>
    <x v="0"/>
  </r>
  <r>
    <s v="FDW2"/>
    <s v="PANGLESERAN CIBATU"/>
    <s v="02"/>
    <s v="10.42.31.163"/>
    <s v="Microsoft Windows 7 Professional "/>
    <s v="32-bit"/>
    <s v="Intel(R) Pentium(R) CPU G2020 @ 2.90GHz"/>
    <n v="0"/>
    <s v="45"/>
    <n v="4"/>
    <s v="Windows(R) 7, Professional edition:_x000d__x000a_    The machine is permanently activated."/>
    <s v="Sesuai"/>
    <s v="BJD68-F4B4W-TDBCX-TPF49-T2RRC"/>
    <n v="1000"/>
    <n v="42"/>
    <n v="1.49"/>
    <s v="7"/>
    <s v="2"/>
    <s v="ONLINE"/>
    <s v="ONLINE-2024-12-22 15:18:35"/>
    <s v="0"/>
    <s v="1"/>
    <s v="OFFLINE"/>
    <s v="OFFLINE-2024-12-22 14:32:19-RESPONSE DARI EDC BLANK"/>
    <s v="Dihitung"/>
    <s v="Dihitung"/>
    <s v="Tidak Dihitung"/>
    <n v="1000"/>
    <n v="0"/>
    <n v="42"/>
    <n v="1.49"/>
    <s v="Sesuai"/>
    <s v="OK"/>
    <n v="0.77777777777777779"/>
    <n v="0"/>
    <x v="0"/>
    <x v="1"/>
    <x v="1"/>
    <x v="1"/>
    <x v="1"/>
    <x v="1"/>
    <x v="2"/>
    <x v="1"/>
    <x v="0"/>
    <s v="OK"/>
    <s v="NOK"/>
    <x v="3"/>
  </r>
  <r>
    <s v="TDSO"/>
    <s v="FRESH SIRKUIT SENTUL 2"/>
    <s v="01"/>
    <s v="10.42.14.66"/>
    <s v="Microsoft Windows 10 Pro"/>
    <s v="64-bit"/>
    <s v="12th Gen Intel(R) Core(TM) i5-12400"/>
    <n v="4"/>
    <s v="35"/>
    <n v="16"/>
    <s v="Windows(R), Professional edition:_x000d__x000a_    Windows is in Notification mode"/>
    <s v="Sesuai"/>
    <s v="93X9N-3W742-329RB-7JW7T-238GG"/>
    <n v="1000"/>
    <n v="52"/>
    <n v="0.32"/>
    <s v="4"/>
    <s v="15"/>
    <s v="OFFLINE"/>
    <s v="OFFLINE-2024-12-23 09:18:29-THE PORT COM7 DOES NOT EXIST."/>
    <s v="18"/>
    <s v="0"/>
    <s v="ONLINE"/>
    <s v="ONLINE-2024-12-23 11:15:47"/>
    <s v="Dihitung"/>
    <s v="Dihitung"/>
    <s v="Dihitung"/>
    <n v="1000"/>
    <n v="4"/>
    <n v="52"/>
    <n v="0.32"/>
    <s v="Sesuai"/>
    <s v="NOK"/>
    <n v="0.21052631578947367"/>
    <n v="1"/>
    <x v="1"/>
    <x v="1"/>
    <x v="1"/>
    <x v="1"/>
    <x v="1"/>
    <x v="1"/>
    <x v="1"/>
    <x v="0"/>
    <x v="1"/>
    <s v="NOK"/>
    <s v="OK"/>
    <x v="2"/>
  </r>
  <r>
    <s v="T8SC"/>
    <s v="PAGELARAN"/>
    <s v="02"/>
    <s v="10.42.10.67"/>
    <s v="Microsoft Windows 7 Professional "/>
    <s v="32-bit"/>
    <s v="Intel(R) Pentium(R) CPU G3240 @ 3.10GHz"/>
    <n v="0"/>
    <s v="55"/>
    <n v="4"/>
    <s v="Windows(R) 7, Professional edition:_x000d__x000a_    The machine is permanently activated."/>
    <s v="Sesuai"/>
    <s v="CT99Q-32QCH-PRYQ7-D9WMP-BC4YD"/>
    <n v="1000"/>
    <n v="42"/>
    <n v="0.76"/>
    <s v="7"/>
    <s v="0"/>
    <s v="ONLINE"/>
    <s v="ONLINE-2024-12-23 10:16:53"/>
    <s v="5"/>
    <s v="0"/>
    <s v="ONLINE"/>
    <s v="ONLINE-2024-12-23 10:35:38"/>
    <s v="Dihitung"/>
    <s v="Dihitung"/>
    <s v="Tidak Dihitung"/>
    <n v="1000"/>
    <n v="0"/>
    <n v="42"/>
    <n v="0.76"/>
    <s v="Sesuai"/>
    <s v="OK"/>
    <n v="1"/>
    <n v="1"/>
    <x v="0"/>
    <x v="1"/>
    <x v="1"/>
    <x v="1"/>
    <x v="1"/>
    <x v="1"/>
    <x v="2"/>
    <x v="1"/>
    <x v="1"/>
    <s v="OK"/>
    <s v="OK"/>
    <x v="5"/>
  </r>
  <r>
    <s v="TOA1"/>
    <s v="TAJUR"/>
    <s v="02"/>
    <s v="10.42.181.35"/>
    <s v="Microsoft Windows 7 Professional "/>
    <s v="32-bit"/>
    <s v="Intel(R) Pentium(R) CPU G3250 @ 3.20GHz"/>
    <n v="0"/>
    <s v="38"/>
    <n v="4"/>
    <s v="Windows(R) 7, Professional edition:_x000d__x000a_    The machine is permanently activated."/>
    <s v="Sesuai"/>
    <s v="6GVJT-7CDFR-646TT-MG8MR-JKQRY"/>
    <n v="1000"/>
    <n v="38"/>
    <n v="2.66"/>
    <s v="4"/>
    <s v="0"/>
    <s v="ONLINE"/>
    <s v="ONLINE-2024-12-23 08:30:46"/>
    <s v="4"/>
    <s v="0"/>
    <s v="ONLINE"/>
    <s v="ONLINE-2024-12-23 11:42:26"/>
    <s v="Dihitung"/>
    <s v="Dihitung"/>
    <s v="Tidak Dihitung"/>
    <n v="1000"/>
    <n v="0"/>
    <n v="38"/>
    <n v="2.66"/>
    <s v="Sesuai"/>
    <s v="OK"/>
    <n v="1"/>
    <n v="1"/>
    <x v="0"/>
    <x v="1"/>
    <x v="1"/>
    <x v="1"/>
    <x v="1"/>
    <x v="1"/>
    <x v="2"/>
    <x v="1"/>
    <x v="1"/>
    <s v="OK"/>
    <s v="OK"/>
    <x v="8"/>
  </r>
  <r>
    <s v="FXIB"/>
    <s v="TAPOS TENJOLAYA"/>
    <s v="02"/>
    <s v="10.42.142.99"/>
    <s v="Microsoft Windows 10 Pro"/>
    <s v="64-bit"/>
    <s v="Intel(R) Pentium(R) Gold G6400 CPU @ 4.00GHz"/>
    <n v="0"/>
    <s v="34"/>
    <n v="8"/>
    <s v="Windows(R), Professional edition:_x000d__x000a_    The machine is permanently activated."/>
    <s v="Sesuai"/>
    <s v="YNCMT-PWQJG-BQD6Q-JY3BR-6Q724"/>
    <n v="1000"/>
    <n v="41"/>
    <n v="1.94"/>
    <s v="2"/>
    <s v="0"/>
    <s v="ONLINE"/>
    <s v="ONLINE-2024-12-23 10:56:35"/>
    <s v="0"/>
    <s v="0"/>
    <s v="NOEDC"/>
    <s v="NOEDC-0000-00-00 00:00:00"/>
    <s v="Dihitung"/>
    <s v="Dihitung"/>
    <s v="Dihitung"/>
    <n v="1000"/>
    <n v="0"/>
    <n v="41"/>
    <n v="1.94"/>
    <s v="Sesuai"/>
    <s v="OK"/>
    <n v="1"/>
    <n v="0"/>
    <x v="1"/>
    <x v="1"/>
    <x v="1"/>
    <x v="1"/>
    <x v="1"/>
    <x v="1"/>
    <x v="2"/>
    <x v="1"/>
    <x v="2"/>
    <s v="OK"/>
    <s v="NOK"/>
    <x v="7"/>
  </r>
  <r>
    <s v="T65Y"/>
    <s v="H. ABAS DRAMAGA"/>
    <s v="I1"/>
    <s v="10.42.112.21"/>
    <s v="Microsoft Windows 7 Professional "/>
    <s v="32-bit"/>
    <s v="Intel(R) Core(TM) i3-3240 CPU @ 3.40GHz"/>
    <n v="0"/>
    <s v="37"/>
    <n v="4"/>
    <s v="Windows(R) 7, Professional edition:_x000d__x000a_    The machine is permanently activated."/>
    <s v="Sesuai"/>
    <s v="GTGKX-Y2CXC-28T9H-T8XKY-HKRDC"/>
    <n v="1000"/>
    <n v="47"/>
    <n v="1.36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0"/>
    <n v="47"/>
    <n v="1.36"/>
    <s v="Sesuai"/>
    <s v="OK"/>
    <n v="0"/>
    <n v="0"/>
    <x v="0"/>
    <x v="1"/>
    <x v="1"/>
    <x v="1"/>
    <x v="1"/>
    <x v="1"/>
    <x v="2"/>
    <x v="2"/>
    <x v="2"/>
    <s v="NOK"/>
    <s v="NOK"/>
    <x v="7"/>
  </r>
  <r>
    <s v="TYTM"/>
    <s v="PARUNGSEAH"/>
    <s v="01"/>
    <s v="10.42.15.162"/>
    <s v="Microsoft Windows 7 Professional "/>
    <s v="32-bit"/>
    <s v="Intel(R) Pentium(R) CPU G3240 @ 3.10GHz"/>
    <n v="0"/>
    <s v="62"/>
    <n v="4"/>
    <s v="Windows(R) 7, Professional edition:_x000d__x000a_    The machine is permanently activated."/>
    <s v="Sesuai"/>
    <s v="6V29Y-RKYX7-3F27J-X8G8J-PQ4W9"/>
    <n v="1000"/>
    <n v="43"/>
    <n v="3.84"/>
    <s v="6"/>
    <s v="0"/>
    <s v="ONLINE"/>
    <s v="ONLINE-2024-12-23 11:24:33"/>
    <s v="1"/>
    <s v="0"/>
    <s v="ONLINE"/>
    <s v="ONLINE-2024-12-22 11:29:55"/>
    <s v="Dihitung"/>
    <s v="Dihitung"/>
    <s v="Tidak Dihitung"/>
    <n v="1000"/>
    <n v="0"/>
    <n v="43"/>
    <n v="3.84"/>
    <s v="Sesuai"/>
    <s v="OK"/>
    <n v="1"/>
    <n v="1"/>
    <x v="0"/>
    <x v="1"/>
    <x v="1"/>
    <x v="1"/>
    <x v="1"/>
    <x v="1"/>
    <x v="2"/>
    <x v="1"/>
    <x v="1"/>
    <s v="OK"/>
    <s v="OK"/>
    <x v="12"/>
  </r>
  <r>
    <s v="TCMI"/>
    <s v="SENTUL NIRWANA"/>
    <s v="02"/>
    <s v="10.42.186.2"/>
    <s v="Microsoft Windows 10 Pro"/>
    <s v="64-bit"/>
    <s v="12th Gen Intel(R) Core(TM) i5-12400"/>
    <n v="3"/>
    <s v="32"/>
    <n v="16"/>
    <s v="Windows(R), Professional edition:_x000d__x000a_    Windows is in Notification mode"/>
    <s v="Sesuai"/>
    <s v="GQTYN-DBPRY-GMQY7-6YCM6-J2QW6"/>
    <n v="1000"/>
    <n v="52"/>
    <n v="0.28000000000000003"/>
    <s v="32"/>
    <s v="0"/>
    <s v="ONLINE"/>
    <s v="ONLINE-2024-11-24 13:22:10"/>
    <s v="0"/>
    <s v="2"/>
    <s v="OFFLINE"/>
    <s v="OFFLINE-2024-11-24 11:19:28-TIDAK TERIMA RESPONSE DARI EDC"/>
    <s v="Dihitung"/>
    <s v="Dihitung"/>
    <s v="Dihitung"/>
    <n v="1000"/>
    <n v="3"/>
    <n v="52"/>
    <n v="0.28000000000000003"/>
    <s v="Sesuai"/>
    <s v="NOK"/>
    <n v="1"/>
    <n v="0"/>
    <x v="1"/>
    <x v="1"/>
    <x v="1"/>
    <x v="1"/>
    <x v="1"/>
    <x v="1"/>
    <x v="1"/>
    <x v="1"/>
    <x v="0"/>
    <s v="OK"/>
    <s v="NOK"/>
    <x v="2"/>
  </r>
  <r>
    <s v="TC8F"/>
    <s v="SILIWANGI NO. 83"/>
    <s v="02"/>
    <s v="10.42.142.35"/>
    <s v="Microsoft Windows 10 Pro"/>
    <s v="64-bit"/>
    <s v="Intel(R) Pentium(R) Gold G6405 CPU @ 4.10GHz"/>
    <n v="4"/>
    <s v="37"/>
    <n v="8"/>
    <s v="Windows(R), Professional edition:_x000d__x000a_    The machine is permanently activated."/>
    <s v="Sesuai"/>
    <s v="NVP9H-2V6YX-KMCVB-C3W3Y-X4TPT"/>
    <n v="1000"/>
    <n v="41"/>
    <n v="1.93"/>
    <s v="8"/>
    <s v="0"/>
    <s v="ONLINE"/>
    <s v="ONLINE-2024-12-23 12:31:21"/>
    <s v="0"/>
    <s v="0"/>
    <s v="NOEDC"/>
    <s v="NOEDC-0000-00-00 00:00:00"/>
    <s v="Dihitung"/>
    <s v="Dihitung"/>
    <s v="Dihitung"/>
    <n v="1000"/>
    <n v="4"/>
    <n v="41"/>
    <n v="1.93"/>
    <s v="Sesuai"/>
    <s v="OK"/>
    <n v="1"/>
    <n v="0"/>
    <x v="1"/>
    <x v="1"/>
    <x v="1"/>
    <x v="1"/>
    <x v="1"/>
    <x v="1"/>
    <x v="2"/>
    <x v="1"/>
    <x v="2"/>
    <s v="OK"/>
    <s v="NOK"/>
    <x v="3"/>
  </r>
  <r>
    <s v="TDUG"/>
    <s v="CISARUA"/>
    <s v="03"/>
    <s v="10.42.180.194"/>
    <s v="Microsoft Windows 10 Pro"/>
    <s v="64-bit"/>
    <s v="Intel(R) Core(TM) i3-10105 CPU @ 3.70GHz"/>
    <n v="6"/>
    <s v="24"/>
    <n v="16"/>
    <s v="Windows(R), Professional edition:_x000d__x000a_    The machine is permanently activated."/>
    <s v="Sesuai"/>
    <s v="TCP2R-N3VJ9-7WCWT-7HTM7-94TPT"/>
    <n v="1000"/>
    <n v="42"/>
    <n v="0.39"/>
    <s v="0"/>
    <s v="0"/>
    <s v="NOEDC"/>
    <s v="NOEDC-0000-00-00 00:00:00"/>
    <s v="0"/>
    <s v="0"/>
    <s v="NOEDC"/>
    <s v="NOEDC-0000-00-00 00:00:00"/>
    <s v="Dihitung"/>
    <s v="Dihitung"/>
    <s v="Dihitung"/>
    <n v="1000"/>
    <n v="6"/>
    <n v="42"/>
    <n v="0.39"/>
    <s v="Sesuai"/>
    <s v="OK"/>
    <n v="0"/>
    <n v="0"/>
    <x v="1"/>
    <x v="1"/>
    <x v="1"/>
    <x v="1"/>
    <x v="1"/>
    <x v="1"/>
    <x v="2"/>
    <x v="2"/>
    <x v="2"/>
    <s v="NOK"/>
    <s v="NOK"/>
    <x v="11"/>
  </r>
  <r>
    <s v="T9L2"/>
    <s v="RANCABUNGUR"/>
    <s v="02"/>
    <s v="10.42.41.194"/>
    <s v="Microsoft Windows 10 Pro"/>
    <s v="64-bit"/>
    <s v="Intel(R) Pentium(R) Gold G7400"/>
    <n v="3"/>
    <s v="50"/>
    <n v="8"/>
    <s v="Windows(R), Professional edition:_x000d__x000a_    The machine is permanently activated."/>
    <s v="Sesuai"/>
    <s v="QN9TQ-3YPYB-Y9XV4-RVGPH-XD722:WXWNP-DQ8J7-M6QMX-9F7J9-TF4C4"/>
    <n v="1000"/>
    <n v="46"/>
    <n v="0.56000000000000005"/>
    <s v="2"/>
    <s v="0"/>
    <s v="ONLINE"/>
    <s v="ONLINE-2024-12-22 19:30:19"/>
    <s v="3"/>
    <s v="0"/>
    <s v="ONLINE"/>
    <s v="ONLINE-2024-12-22 18:08:03"/>
    <s v="Dihitung"/>
    <s v="Dihitung"/>
    <s v="Dihitung"/>
    <n v="1000"/>
    <n v="3"/>
    <n v="46"/>
    <n v="0.56000000000000005"/>
    <s v="Sesuai"/>
    <s v="OK"/>
    <n v="1"/>
    <n v="1"/>
    <x v="1"/>
    <x v="1"/>
    <x v="1"/>
    <x v="1"/>
    <x v="1"/>
    <x v="1"/>
    <x v="2"/>
    <x v="1"/>
    <x v="1"/>
    <s v="OK"/>
    <s v="OK"/>
    <x v="7"/>
  </r>
  <r>
    <s v="FDW2"/>
    <s v="PANGLESERAN CIBATU"/>
    <s v="01"/>
    <s v="10.42.31.162"/>
    <s v="Microsoft Windows 10 Pro"/>
    <s v="64-bit"/>
    <s v="Intel(R) Core(TM) i3-10105 CPU @ 3.70GHz"/>
    <n v="0"/>
    <s v="45"/>
    <n v="8"/>
    <s v="Windows(R), Professional edition:_x000d__x000a_    The machine is permanently activated."/>
    <s v="Sesuai"/>
    <s v="QGN3X-2BRDB-HQHDP-VVDFR-R3K2P"/>
    <n v="1000"/>
    <n v="44"/>
    <n v="0.34"/>
    <s v="10"/>
    <s v="0"/>
    <s v="ONLINE"/>
    <s v="ONLINE-2024-12-23 11:43:15"/>
    <s v="0"/>
    <s v="1"/>
    <s v="OFFLINE"/>
    <s v="OFFLINE-2024-12-21 15:23:11-THE DEVICE DOES NOT RECOGNIZE THE COMMAND._x000d__x000a_"/>
    <s v="Dihitung"/>
    <s v="Dihitung"/>
    <s v="Dihitung"/>
    <n v="1000"/>
    <n v="0"/>
    <n v="44"/>
    <n v="0.34"/>
    <s v="Sesuai"/>
    <s v="OK"/>
    <n v="1"/>
    <n v="0"/>
    <x v="1"/>
    <x v="1"/>
    <x v="1"/>
    <x v="1"/>
    <x v="1"/>
    <x v="1"/>
    <x v="2"/>
    <x v="1"/>
    <x v="0"/>
    <s v="OK"/>
    <s v="NOK"/>
    <x v="3"/>
  </r>
  <r>
    <s v="TEHE"/>
    <s v="MUWARDI 50"/>
    <s v="01"/>
    <s v="10.42.16.194"/>
    <s v="Microsoft Windows 10 Pro"/>
    <s v="64-bit"/>
    <s v="Intel(R) Core(TM) i3-10100 CPU @ 3.60GHz"/>
    <n v="4"/>
    <s v="49"/>
    <n v="8"/>
    <s v="Windows(R), Professional edition:_x000d__x000a_    The machine is permanently activated."/>
    <s v="Sesuai"/>
    <s v="C73HN-V86CR-CH496-GTCRP-3YH22"/>
    <n v="1000"/>
    <n v="52"/>
    <n v="0.47"/>
    <s v="18"/>
    <s v="0"/>
    <s v="ONLINE"/>
    <s v="ONLINE-2024-12-22 23:55:15"/>
    <s v="0"/>
    <s v="1"/>
    <s v="OFFLINE"/>
    <s v="OFFLINE-2024-12-21 17:56:29-THE DEVICE DOES NOT RECOGNIZE THE COMMAND._x000d__x000a_"/>
    <s v="Dihitung"/>
    <s v="Dihitung"/>
    <s v="Dihitung"/>
    <n v="1000"/>
    <n v="4"/>
    <n v="52"/>
    <n v="0.47"/>
    <s v="Sesuai"/>
    <s v="OK"/>
    <n v="1"/>
    <n v="0"/>
    <x v="1"/>
    <x v="1"/>
    <x v="1"/>
    <x v="1"/>
    <x v="1"/>
    <x v="1"/>
    <x v="2"/>
    <x v="1"/>
    <x v="0"/>
    <s v="OK"/>
    <s v="NOK"/>
    <x v="13"/>
  </r>
  <r>
    <s v="TTFN"/>
    <s v="BOJONG PARI CIDAHU"/>
    <s v="01"/>
    <s v="10.42.32.130"/>
    <s v="Microsoft Windows 10 Pro"/>
    <s v="64-bit"/>
    <s v="Intel(R) Core(TM) i3-10100 CPU @ 3.60GHz"/>
    <n v="3"/>
    <s v="51"/>
    <n v="8"/>
    <s v="Windows(R), Professional edition:_x000d__x000a_    The machine is permanently activated."/>
    <s v="Sesuai"/>
    <s v="6NFBW-4F8HK-XXDG7-V7F24-6Q722"/>
    <n v="1000"/>
    <n v="46"/>
    <n v="0.77"/>
    <s v="2"/>
    <s v="0"/>
    <s v="ONLINE"/>
    <s v="ONLINE-2024-12-23 09:40:58"/>
    <s v="0"/>
    <s v="4"/>
    <s v="OFFLINE"/>
    <s v="OFFLINE-2024-12-22 21:30:53-TIDAK TERIMA RESPONSE DARI EDC"/>
    <s v="Dihitung"/>
    <s v="Dihitung"/>
    <s v="Dihitung"/>
    <n v="1000"/>
    <n v="3"/>
    <n v="46"/>
    <n v="0.77"/>
    <s v="Sesuai"/>
    <s v="OK"/>
    <n v="1"/>
    <n v="0"/>
    <x v="1"/>
    <x v="1"/>
    <x v="1"/>
    <x v="1"/>
    <x v="1"/>
    <x v="1"/>
    <x v="2"/>
    <x v="1"/>
    <x v="0"/>
    <s v="OK"/>
    <s v="NOK"/>
    <x v="14"/>
  </r>
  <r>
    <s v="TXWA"/>
    <s v="HASYIM ASHARI"/>
    <s v="02"/>
    <s v="10.42.26.227"/>
    <s v="Microsoft Windows 10 Pro"/>
    <s v="64-bit"/>
    <s v="Intel(R) Core(TM) i3-10100 CPU @ 3.60GHz"/>
    <n v="1"/>
    <s v="36"/>
    <n v="8"/>
    <s v="Windows(R), Professional edition:_x000d__x000a_    The machine is permanently activated."/>
    <s v="Sesuai"/>
    <s v="NM4M9-HFJX8-QV8GD-WTG4Q-QRR9C"/>
    <n v="1000"/>
    <n v="44"/>
    <n v="1.74"/>
    <s v="8"/>
    <s v="0"/>
    <s v="ONLINE"/>
    <s v="ONLINE-2024-12-23 11:47:07"/>
    <s v="1"/>
    <s v="0"/>
    <s v="ONLINE"/>
    <s v="ONLINE-2024-12-20 12:35:20"/>
    <s v="Dihitung"/>
    <s v="Dihitung"/>
    <s v="Dihitung"/>
    <n v="1000"/>
    <n v="1"/>
    <n v="44"/>
    <n v="1.74"/>
    <s v="Sesuai"/>
    <s v="OK"/>
    <n v="1"/>
    <n v="1"/>
    <x v="1"/>
    <x v="1"/>
    <x v="1"/>
    <x v="1"/>
    <x v="1"/>
    <x v="1"/>
    <x v="2"/>
    <x v="1"/>
    <x v="1"/>
    <s v="OK"/>
    <s v="OK"/>
    <x v="13"/>
  </r>
  <r>
    <s v="TAPF"/>
    <s v="RAYA ALTERNATIF SENTUL KM"/>
    <s v="04"/>
    <s v="10.42.59.5"/>
    <s v="Microsoft Windows 10 Pro"/>
    <s v="64-bit"/>
    <s v="Intel(R) Pentium(R) Gold G6400 CPU @ 4.00GHz"/>
    <n v="1"/>
    <s v="41"/>
    <n v="8"/>
    <s v="Windows(R), Professional edition:_x000d__x000a_    The machine is permanently activated."/>
    <s v="Sesuai"/>
    <s v="J8NBH-GB9GT-8B2FD-QM9F7-7QWXF"/>
    <n v="1000"/>
    <n v="0"/>
    <n v="1.65"/>
    <s v="4"/>
    <s v="0"/>
    <s v="ONLINE"/>
    <s v="ONLINE-2024-12-22 15:24:55"/>
    <s v="1"/>
    <s v="0"/>
    <s v="ONLINE"/>
    <s v="ONLINE-2024-12-22 16:29:28-(ACT VIRTUAL)TIDAK TERIMA RESPONSE DARI HOST|ERBANK |72132197|000070410280341|||||000006|000000|22 DEC 24|16:29:23|435715627321||0"/>
    <s v="Dihitung"/>
    <s v="Dihitung"/>
    <s v="Dihitung"/>
    <n v="1000"/>
    <n v="1"/>
    <n v="0"/>
    <n v="1.65"/>
    <s v="Sesuai"/>
    <s v="OK"/>
    <n v="1"/>
    <n v="1"/>
    <x v="1"/>
    <x v="1"/>
    <x v="1"/>
    <x v="1"/>
    <x v="1"/>
    <x v="1"/>
    <x v="2"/>
    <x v="1"/>
    <x v="1"/>
    <s v="OK"/>
    <s v="OK"/>
    <x v="2"/>
  </r>
  <r>
    <s v="FD2X"/>
    <s v="UJUNG GENTENG"/>
    <s v="02"/>
    <s v="10.42.53.35"/>
    <s v="Microsoft Windows 10 Pro"/>
    <s v="64-bit"/>
    <s v="Intel(R) Pentium(R) Gold G6405 CPU @ 4.10GHz"/>
    <n v="0"/>
    <s v="33"/>
    <n v="8"/>
    <s v="Windows(R), Professional edition:_x000d__x000a_    The machine is permanently activated."/>
    <s v="Sesuai"/>
    <s v="NDRV3-6DV2R-BB367-DF8HP-Q3XCT"/>
    <n v="1000"/>
    <n v="42"/>
    <n v="0.64"/>
    <s v="18"/>
    <s v="0"/>
    <s v="ONLINE"/>
    <s v="ONLINE-2024-11-23 21:40:13"/>
    <s v="11"/>
    <s v="0"/>
    <s v="ONLINE"/>
    <s v="ONLINE-2024-12-21 19:27:19"/>
    <s v="Dihitung"/>
    <s v="Dihitung"/>
    <s v="Dihitung"/>
    <n v="1000"/>
    <n v="0"/>
    <n v="42"/>
    <n v="0.64"/>
    <s v="Sesuai"/>
    <s v="OK"/>
    <n v="1"/>
    <n v="1"/>
    <x v="1"/>
    <x v="1"/>
    <x v="1"/>
    <x v="1"/>
    <x v="1"/>
    <x v="1"/>
    <x v="2"/>
    <x v="1"/>
    <x v="1"/>
    <s v="OK"/>
    <s v="OK"/>
    <x v="9"/>
  </r>
  <r>
    <s v="TJZK"/>
    <s v="MANDE"/>
    <s v="01"/>
    <s v="10.42.17.2"/>
    <s v="Microsoft Windows 10 Pro"/>
    <s v="64-bit"/>
    <s v="Intel(R) Core(TM) i3-10100 CPU @ 3.60GHz"/>
    <n v="1"/>
    <s v="48"/>
    <n v="8"/>
    <s v="Windows(R), Professional edition:_x000d__x000a_    The machine is permanently activated."/>
    <s v="Sesuai"/>
    <s v="7PKFN-YX73K-PWD2T-WMJY4-HQWXC"/>
    <n v="1000"/>
    <n v="54"/>
    <n v="0.59"/>
    <s v="2"/>
    <s v="0"/>
    <s v="ONLINE"/>
    <s v="ONLINE-2024-12-22 19:25:11"/>
    <s v="2"/>
    <s v="0"/>
    <s v="ONLINE"/>
    <s v="ONLINE-2024-12-23 10:14:37"/>
    <s v="Dihitung"/>
    <s v="Dihitung"/>
    <s v="Dihitung"/>
    <n v="1000"/>
    <n v="1"/>
    <n v="54"/>
    <n v="0.59"/>
    <s v="Sesuai"/>
    <s v="OK"/>
    <n v="1"/>
    <n v="1"/>
    <x v="1"/>
    <x v="1"/>
    <x v="1"/>
    <x v="1"/>
    <x v="1"/>
    <x v="1"/>
    <x v="2"/>
    <x v="1"/>
    <x v="1"/>
    <s v="OK"/>
    <s v="OK"/>
    <x v="13"/>
  </r>
  <r>
    <s v="T0OT"/>
    <s v="HOS COKROAMINOTO"/>
    <s v="02"/>
    <s v="10.42.22.99"/>
    <s v="Microsoft Windows 10 Pro"/>
    <s v="64-bit"/>
    <s v="Intel(R) Core(TM) i3-10100 CPU @ 3.60GHz"/>
    <n v="2"/>
    <s v="37"/>
    <n v="8"/>
    <s v="Windows(R), Professional edition:_x000d__x000a_    The machine is permanently activated."/>
    <s v="Sesuai"/>
    <s v="W3NJF-6TKFF-8CWFQ-P92TG-HFR9C:RHPK7-NMPWY-V4KBX-F68M8-33WXF"/>
    <n v="1000"/>
    <n v="41"/>
    <n v="2.4300000000000002"/>
    <s v="4"/>
    <s v="0"/>
    <s v="ONLINE"/>
    <s v="ONLINE-2024-12-23 10:31:25"/>
    <s v="4"/>
    <s v="0"/>
    <s v="ONLINE"/>
    <s v="ONLINE-2024-12-21 21:23:19"/>
    <s v="Dihitung"/>
    <s v="Dihitung"/>
    <s v="Dihitung"/>
    <n v="1000"/>
    <n v="2"/>
    <n v="41"/>
    <n v="2.4300000000000002"/>
    <s v="Sesuai"/>
    <s v="OK"/>
    <n v="1"/>
    <n v="1"/>
    <x v="1"/>
    <x v="1"/>
    <x v="1"/>
    <x v="1"/>
    <x v="1"/>
    <x v="1"/>
    <x v="2"/>
    <x v="1"/>
    <x v="1"/>
    <s v="OK"/>
    <s v="OK"/>
    <x v="13"/>
  </r>
  <r>
    <s v="FY8V"/>
    <s v="RAYA CIANJUR SUKIABUMI KM 5"/>
    <s v="02"/>
    <s v="10.42.140.35"/>
    <s v="Microsoft Windows 10 Pro"/>
    <s v="64-bit"/>
    <s v="Intel(R) Pentium(R) Gold G6400 CPU @ 4.00GHz"/>
    <n v="2"/>
    <s v="41"/>
    <n v="8"/>
    <s v="Windows(R), Professional edition:_x000d__x000a_    The machine is permanently activated."/>
    <s v="Sesuai"/>
    <s v="CTNKB-QFH9J-CTB3W-BG4BX-BKMP4"/>
    <n v="1000"/>
    <n v="51"/>
    <n v="2.04"/>
    <s v="14"/>
    <s v="0"/>
    <s v="ONLINE"/>
    <s v="ONLINE-2024-12-23 11:49:33"/>
    <s v="0"/>
    <s v="1"/>
    <s v="OFFLINE"/>
    <s v="OFFLINE-2024-12-20 20:19:24-TIDAK TERIMA RESPONSE DARI EDC"/>
    <s v="Dihitung"/>
    <s v="Dihitung"/>
    <s v="Dihitung"/>
    <n v="1000"/>
    <n v="2"/>
    <n v="51"/>
    <n v="2.04"/>
    <s v="Sesuai"/>
    <s v="OK"/>
    <n v="1"/>
    <n v="0"/>
    <x v="1"/>
    <x v="1"/>
    <x v="1"/>
    <x v="1"/>
    <x v="1"/>
    <x v="1"/>
    <x v="2"/>
    <x v="1"/>
    <x v="0"/>
    <s v="OK"/>
    <s v="NOK"/>
    <x v="1"/>
  </r>
  <r>
    <s v="T5XZ"/>
    <s v="CITANGLAR SURADE"/>
    <s v="02"/>
    <s v="10.42.23.131"/>
    <s v="Microsoft Windows 10 Pro"/>
    <s v="64-bit"/>
    <s v="Intel(R) Core(TM) i3-10100 CPU @ 3.60GHz"/>
    <n v="0"/>
    <s v="40"/>
    <n v="8"/>
    <s v="Windows(R), Professional edition:_x000d__x000a_    The machine is permanently activated."/>
    <s v="Sesuai"/>
    <s v="MHM3P-BNYWD-XJWHK-BX2FT-BP2KC"/>
    <n v="1000"/>
    <n v="47"/>
    <n v="0.56999999999999995"/>
    <s v="2"/>
    <s v="0"/>
    <s v="ONLINE"/>
    <s v="ONLINE-2024-12-21 16:33:47"/>
    <s v="1"/>
    <s v="0"/>
    <s v="ONLINE"/>
    <s v="ONLINE-2024-12-23 10:26:45"/>
    <s v="Dihitung"/>
    <s v="Dihitung"/>
    <s v="Dihitung"/>
    <n v="1000"/>
    <n v="0"/>
    <n v="47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9"/>
  </r>
  <r>
    <s v="TFDU"/>
    <s v="GRIYA BOGOR RAYA"/>
    <s v="02"/>
    <s v="10.42.63.163"/>
    <s v="Microsoft Windows 10 Pro"/>
    <s v="64-bit"/>
    <s v="Intel(R) Pentium(R) Gold G6400 CPU @ 4.00GHz"/>
    <n v="0"/>
    <s v="38"/>
    <n v="8"/>
    <s v="Windows(R), Professional edition:_x000d__x000a_    The machine is permanently activated."/>
    <s v="Sesuai"/>
    <s v="3TJNB-JBK6Q-CFRTV-Y97VF-369TR"/>
    <n v="1000"/>
    <n v="67"/>
    <n v="0.51"/>
    <s v="12"/>
    <s v="3"/>
    <s v="OFFLINE"/>
    <s v="OFFLINE-2024-12-23 12:34:07-[ERROR] TIDAK DAPAT RESPONSE DARI EDC"/>
    <s v="2"/>
    <s v="0"/>
    <s v="ONLINE"/>
    <s v="ONLINE-2024-12-23 07:20:20"/>
    <s v="Dihitung"/>
    <s v="Dihitung"/>
    <s v="Dihitung"/>
    <n v="1000"/>
    <n v="0"/>
    <n v="67"/>
    <n v="0.51"/>
    <s v="Sesuai"/>
    <s v="OK"/>
    <n v="0.8"/>
    <n v="1"/>
    <x v="1"/>
    <x v="1"/>
    <x v="1"/>
    <x v="1"/>
    <x v="1"/>
    <x v="1"/>
    <x v="2"/>
    <x v="1"/>
    <x v="1"/>
    <s v="OK"/>
    <s v="OK"/>
    <x v="8"/>
  </r>
  <r>
    <s v="FT5J"/>
    <s v="DIDI SUKARDI 2"/>
    <s v="01"/>
    <s v="10.42.17.194"/>
    <s v="Microsoft Windows 10 Pro"/>
    <s v="64-bit"/>
    <s v="Intel(R) Core(TM) i5-10400 CPU @ 2.90GHz"/>
    <n v="7"/>
    <s v="52"/>
    <n v="8"/>
    <s v="Windows(R), Professional edition:_x000d__x000a_    The machine is permanently activated."/>
    <s v="Sesuai"/>
    <s v="2NY2W-QQVXY-KB7MM-T49BK-7XMP6"/>
    <n v="1000"/>
    <n v="51"/>
    <n v="2.09"/>
    <s v="47"/>
    <s v="0"/>
    <s v="ONLINE"/>
    <s v="ONLINE-2024-12-21 19:43:35"/>
    <s v="3"/>
    <s v="0"/>
    <s v="ONLINE"/>
    <s v="ONLINE-2024-12-23 09:06:06"/>
    <s v="Dihitung"/>
    <s v="Dihitung"/>
    <s v="Dihitung"/>
    <n v="1000"/>
    <n v="7"/>
    <n v="51"/>
    <n v="2.09"/>
    <s v="Sesuai"/>
    <s v="OK"/>
    <n v="1"/>
    <n v="1"/>
    <x v="1"/>
    <x v="1"/>
    <x v="1"/>
    <x v="1"/>
    <x v="1"/>
    <x v="1"/>
    <x v="2"/>
    <x v="1"/>
    <x v="1"/>
    <s v="OK"/>
    <s v="OK"/>
    <x v="3"/>
  </r>
  <r>
    <s v="TTE8"/>
    <s v="PASIR ANGIN GADOG"/>
    <s v="01"/>
    <s v="10.42.88.130"/>
    <s v="Microsoft Windows 10 Pro"/>
    <s v="64-bit"/>
    <s v="Intel(R) Core(TM) i3-10105 CPU @ 3.70GHz"/>
    <n v="8"/>
    <s v="52"/>
    <n v="8"/>
    <s v="Windows(R), Professional edition:_x000d__x000a_    The machine is permanently activated."/>
    <s v="Sesuai"/>
    <s v="6C93P-YNCKT-GK6MM-B2Q7P-9QB6G"/>
    <n v="1000"/>
    <n v="50"/>
    <n v="0.38"/>
    <s v="26"/>
    <s v="2"/>
    <s v="ONLINE"/>
    <s v="ONLINE-2024-12-22 20:52:46"/>
    <s v="0"/>
    <s v="0"/>
    <s v="NOEDC"/>
    <s v="NOEDC-0000-00-00 00:00:00"/>
    <s v="Dihitung"/>
    <s v="Dihitung"/>
    <s v="Dihitung"/>
    <n v="1000"/>
    <n v="8"/>
    <n v="50"/>
    <n v="0.38"/>
    <s v="Sesuai"/>
    <s v="OK"/>
    <n v="0.9285714285714286"/>
    <n v="0"/>
    <x v="1"/>
    <x v="1"/>
    <x v="1"/>
    <x v="1"/>
    <x v="1"/>
    <x v="1"/>
    <x v="2"/>
    <x v="1"/>
    <x v="2"/>
    <s v="OK"/>
    <s v="NOK"/>
    <x v="11"/>
  </r>
  <r>
    <s v="T5X8"/>
    <s v="CIAWI BENDUNGAN"/>
    <s v="04"/>
    <s v="10.42.73.165"/>
    <s v="Microsoft Windows 10 Pro"/>
    <s v="64-bit"/>
    <s v="Intel(R) Pentium(R) Gold G6400 CPU @ 4.00GHz"/>
    <n v="1"/>
    <s v="40"/>
    <n v="8"/>
    <s v="Windows(R), Professional edition:_x000d__x000a_    The machine is permanently activated."/>
    <s v="Sesuai"/>
    <s v="T6V68-BBNDW-R4PMW-HYWHD-RJRC4"/>
    <n v="1000"/>
    <n v="50"/>
    <n v="0.67"/>
    <s v="0"/>
    <s v="0"/>
    <s v="NOEDC"/>
    <s v="NOEDC-0000-00-00 00:00:00"/>
    <s v="1"/>
    <s v="0"/>
    <s v="ONLINE"/>
    <s v="ONLINE-2024-12-23 11:06:13"/>
    <s v="Dihitung"/>
    <s v="Dihitung"/>
    <s v="Dihitung"/>
    <n v="1000"/>
    <n v="1"/>
    <n v="50"/>
    <n v="0.67"/>
    <s v="Sesuai"/>
    <s v="OK"/>
    <n v="0"/>
    <n v="1"/>
    <x v="1"/>
    <x v="1"/>
    <x v="1"/>
    <x v="1"/>
    <x v="1"/>
    <x v="1"/>
    <x v="2"/>
    <x v="2"/>
    <x v="1"/>
    <s v="NOK"/>
    <s v="OK"/>
    <x v="14"/>
  </r>
  <r>
    <s v="F5D2"/>
    <s v="RAYA CIBEBER 63"/>
    <s v="02"/>
    <s v="10.42.140.163"/>
    <s v="Microsoft Windows 10 Pro"/>
    <s v="64-bit"/>
    <s v="Intel(R) Pentium(R) Gold G6405 CPU @ 4.10GHz"/>
    <n v="13"/>
    <s v="31"/>
    <n v="8"/>
    <s v="Windows(R), Professional edition:_x000d__x000a_    The machine is permanently activated."/>
    <s v="Sesuai"/>
    <s v="RDYPG-4NKG6-7VYC3-4MGW2-Q3WXC"/>
    <n v="1000"/>
    <n v="41"/>
    <n v="0"/>
    <s v="4"/>
    <s v="0"/>
    <s v="ONLINE"/>
    <s v="ONLINE-2024-12-23 10:40:42"/>
    <s v="0"/>
    <s v="0"/>
    <s v="NOEDC"/>
    <s v="NOEDC-0000-00-00 00:00:00"/>
    <s v="Dihitung"/>
    <s v="Dihitung"/>
    <s v="Dihitung"/>
    <n v="1000"/>
    <n v="13"/>
    <n v="41"/>
    <n v="0"/>
    <s v="Sesuai"/>
    <s v="OK"/>
    <n v="1"/>
    <n v="0"/>
    <x v="1"/>
    <x v="1"/>
    <x v="1"/>
    <x v="1"/>
    <x v="1"/>
    <x v="1"/>
    <x v="2"/>
    <x v="1"/>
    <x v="2"/>
    <s v="OK"/>
    <s v="NOK"/>
    <x v="1"/>
  </r>
  <r>
    <s v="FQ5N"/>
    <s v="CANGKLEK"/>
    <s v="02"/>
    <s v="10.42.19.195"/>
    <s v="Microsoft Windows 10 Pro"/>
    <s v="64-bit"/>
    <s v="Intel(R) Pentium(R) Gold G6405 CPU @ 4.10GHz"/>
    <n v="6"/>
    <s v="41"/>
    <n v="8"/>
    <s v="Windows(R), Professional edition:_x000d__x000a_    The machine is permanently activated."/>
    <s v="Sesuai"/>
    <s v="CB33C-N6G43-JP83C-3WKBJ-CPQW6"/>
    <n v="1000"/>
    <n v="41"/>
    <n v="0.59"/>
    <s v="2"/>
    <s v="0"/>
    <s v="ONLINE"/>
    <s v="ONLINE-2024-12-23 11:01:55"/>
    <s v="2"/>
    <s v="0"/>
    <s v="ONLINE"/>
    <s v="ONLINE-2024-12-22 18:58:12-(ACT VIRTUAL)CRC SALAH HARAP RESTART EDC"/>
    <s v="Dihitung"/>
    <s v="Dihitung"/>
    <s v="Dihitung"/>
    <n v="1000"/>
    <n v="6"/>
    <n v="41"/>
    <n v="0.59"/>
    <s v="Sesuai"/>
    <s v="OK"/>
    <n v="1"/>
    <n v="1"/>
    <x v="1"/>
    <x v="1"/>
    <x v="1"/>
    <x v="1"/>
    <x v="1"/>
    <x v="1"/>
    <x v="2"/>
    <x v="1"/>
    <x v="1"/>
    <s v="OK"/>
    <s v="OK"/>
    <x v="1"/>
  </r>
  <r>
    <s v="TS41"/>
    <s v="JALUR SUKABUMI"/>
    <s v="01"/>
    <s v="10.42.73.98"/>
    <s v="Microsoft Windows 10 Pro"/>
    <s v="64-bit"/>
    <s v="Intel(R) Core(TM) i3-10105 CPU @ 3.70GHz"/>
    <n v="27"/>
    <s v="28"/>
    <n v="16"/>
    <s v="Windows(R), Professional edition:_x000d__x000a_    The machine is permanently activated."/>
    <s v="Sesuai"/>
    <s v="NKWK8-BTP4T-9Q998-RYYCV-BDTBP:VK7JG-NPHTM-C97JM-9MPGT-3V66T"/>
    <n v="1000"/>
    <n v="90"/>
    <n v="0.44"/>
    <s v="0"/>
    <s v="1"/>
    <s v="OFFLINE"/>
    <s v="OFFLINE-2024-12-23 07:57:17-THE PORT COM7 DOES NOT EXIST."/>
    <s v="1"/>
    <s v="1"/>
    <s v="OFFLINE"/>
    <s v="OFFLINE-2024-12-23 10:23:52-RESPONSE DARI EDC BLANK"/>
    <s v="Dihitung"/>
    <s v="Dihitung"/>
    <s v="Dihitung"/>
    <n v="1000"/>
    <n v="27"/>
    <n v="90"/>
    <n v="0.44"/>
    <s v="Sesuai"/>
    <s v="OK"/>
    <n v="0"/>
    <n v="0.5"/>
    <x v="1"/>
    <x v="1"/>
    <x v="1"/>
    <x v="2"/>
    <x v="1"/>
    <x v="1"/>
    <x v="2"/>
    <x v="0"/>
    <x v="1"/>
    <s v="NOK"/>
    <s v="OK"/>
    <x v="12"/>
  </r>
  <r>
    <s v="TK93"/>
    <s v="LALADON"/>
    <s v="02"/>
    <s v="10.42.73.228"/>
    <s v="Microsoft Windows 10 Pro"/>
    <s v="64-bit"/>
    <s v="Intel(R) Pentium(R) Gold G6400 CPU @ 4.00GHz"/>
    <n v="1"/>
    <s v="43"/>
    <n v="8"/>
    <s v="Windows(R), Professional edition:_x000d__x000a_    The machine is permanently activated."/>
    <s v="Sesuai"/>
    <s v="YWPNV-TB6R6-H93BH-JH2KD-PYT6R"/>
    <n v="1000"/>
    <n v="44"/>
    <n v="1.48"/>
    <s v="16"/>
    <s v="0"/>
    <s v="ONLINE"/>
    <s v="ONLINE-2024-12-23 11:56:45"/>
    <s v="16"/>
    <s v="1"/>
    <s v="ONLINE"/>
    <s v="ONLINE-2024-12-23 12:27:31"/>
    <s v="Dihitung"/>
    <s v="Dihitung"/>
    <s v="Dihitung"/>
    <n v="1000"/>
    <n v="1"/>
    <n v="44"/>
    <n v="1.48"/>
    <s v="Sesuai"/>
    <s v="OK"/>
    <n v="1"/>
    <n v="0.94117647058823528"/>
    <x v="1"/>
    <x v="1"/>
    <x v="1"/>
    <x v="1"/>
    <x v="1"/>
    <x v="1"/>
    <x v="2"/>
    <x v="1"/>
    <x v="1"/>
    <s v="OK"/>
    <s v="OK"/>
    <x v="7"/>
  </r>
  <r>
    <s v="F6E5"/>
    <s v="BTN Pasir sembung"/>
    <s v="02"/>
    <s v="10.42.140.195"/>
    <s v="Microsoft Windows 10 Pro"/>
    <s v="64-bit"/>
    <s v="Intel(R) Pentium(R) Gold G6405 CPU @ 4.10GHz"/>
    <n v="0"/>
    <s v="43"/>
    <n v="8"/>
    <s v="Windows(R), Professional edition:_x000d__x000a_    The machine is permanently activated."/>
    <s v="Sesuai"/>
    <s v="FNRFM-F2K3D-MXPRJ-KCBDR-PPQW6"/>
    <n v="1000"/>
    <n v="48"/>
    <n v="0.82"/>
    <s v="6"/>
    <s v="0"/>
    <s v="ONLINE"/>
    <s v="ONLINE-2024-12-23 12:33:10"/>
    <s v="0"/>
    <s v="0"/>
    <s v="NOEDC"/>
    <s v="NOEDC-0000-00-00 00:00:00"/>
    <s v="Dihitung"/>
    <s v="Dihitung"/>
    <s v="Dihitung"/>
    <n v="1000"/>
    <n v="0"/>
    <n v="48"/>
    <n v="0.82"/>
    <s v="Sesuai"/>
    <s v="OK"/>
    <n v="1"/>
    <n v="0"/>
    <x v="1"/>
    <x v="1"/>
    <x v="1"/>
    <x v="1"/>
    <x v="1"/>
    <x v="1"/>
    <x v="2"/>
    <x v="1"/>
    <x v="2"/>
    <s v="OK"/>
    <s v="NOK"/>
    <x v="1"/>
  </r>
  <r>
    <s v="TK93"/>
    <s v="LALADON"/>
    <s v="03"/>
    <s v="10.42.73.227"/>
    <s v="Microsoft Windows 10 Pro"/>
    <s v="64-bit"/>
    <s v="Intel(R) Pentium(R) Gold G6400 CPU @ 4.00GHz"/>
    <n v="0"/>
    <s v="40"/>
    <n v="8"/>
    <s v="Windows(R), Professional edition:_x000d__x000a_    The machine is permanently activated."/>
    <s v="Sesuai"/>
    <s v="NK646-MPCCC-CFDKH-PJPBX-BKMP4"/>
    <n v="1000"/>
    <n v="46"/>
    <n v="2.1"/>
    <s v="14"/>
    <s v="0"/>
    <s v="ONLINE"/>
    <s v="ONLINE-2024-12-23 11:40:44"/>
    <s v="11"/>
    <s v="0"/>
    <s v="ONLINE"/>
    <s v="ONLINE-2024-12-23 11:15:13"/>
    <s v="Dihitung"/>
    <s v="Dihitung"/>
    <s v="Dihitung"/>
    <n v="1000"/>
    <n v="0"/>
    <n v="46"/>
    <n v="2.1"/>
    <s v="Sesuai"/>
    <s v="OK"/>
    <n v="1"/>
    <n v="1"/>
    <x v="1"/>
    <x v="1"/>
    <x v="1"/>
    <x v="1"/>
    <x v="1"/>
    <x v="1"/>
    <x v="2"/>
    <x v="1"/>
    <x v="1"/>
    <s v="OK"/>
    <s v="OK"/>
    <x v="7"/>
  </r>
  <r>
    <s v="TJXE"/>
    <s v="TEGAL LEGA SUKABUMI"/>
    <s v="01"/>
    <s v="10.42.107.194"/>
    <s v="Microsoft Windows 10 Pro"/>
    <s v="64-bit"/>
    <s v="Intel(R) Pentium(R) Gold G6400 CPU @ 4.00GHz"/>
    <n v="43"/>
    <s v="50"/>
    <n v="8"/>
    <s v="Windows(R), Professional edition:_x000d__x000a_    The machine is permanently activated."/>
    <s v="Sesuai"/>
    <s v="N3PMD-32G9B-XKBRC-R6K4P-D69TR"/>
    <n v="1000"/>
    <n v="45"/>
    <n v="0.51"/>
    <s v="8"/>
    <s v="0"/>
    <s v="ONLINE"/>
    <s v="ONLINE-2024-12-22 20:52:11"/>
    <s v="0"/>
    <s v="2"/>
    <s v="OFFLINE"/>
    <s v="OFFLINE-2024-12-07 11:27:46-TIDAK TERIMA RESPONSE DARI EDC"/>
    <s v="Dihitung"/>
    <s v="Dihitung"/>
    <s v="Dihitung"/>
    <n v="1000"/>
    <n v="43"/>
    <n v="45"/>
    <n v="0.51"/>
    <s v="Sesuai"/>
    <s v="OK"/>
    <n v="1"/>
    <n v="0"/>
    <x v="1"/>
    <x v="1"/>
    <x v="1"/>
    <x v="1"/>
    <x v="1"/>
    <x v="1"/>
    <x v="2"/>
    <x v="1"/>
    <x v="0"/>
    <s v="OK"/>
    <s v="NOK"/>
    <x v="12"/>
  </r>
  <r>
    <s v="THNS"/>
    <s v="LOJI BOGOR"/>
    <s v="02"/>
    <s v="10.42.138.163"/>
    <s v="Microsoft Windows 10 Pro"/>
    <s v="64-bit"/>
    <s v="Intel(R) Pentium(R) Gold G6400 CPU @ 4.00GHz"/>
    <n v="1"/>
    <s v="43"/>
    <n v="8"/>
    <s v="Windows(R), Professional edition:_x000d__x000a_    The machine is permanently activated."/>
    <s v="Sesuai"/>
    <s v="N9P3K-FJRKJ-VGR2M-Y4QP7-QPFC4"/>
    <n v="1000"/>
    <n v="34"/>
    <n v="1.28"/>
    <s v="8"/>
    <s v="0"/>
    <s v="ONLINE"/>
    <s v="ONLINE-2024-12-23 12:02:14"/>
    <s v="0"/>
    <s v="2"/>
    <s v="OFFLINE"/>
    <s v="OFFLINE-2024-12-23 11:10:24-TIDAK TERIMA RESPONSE DARI EDC"/>
    <s v="Dihitung"/>
    <s v="Dihitung"/>
    <s v="Dihitung"/>
    <n v="1000"/>
    <n v="1"/>
    <n v="34"/>
    <n v="1.28"/>
    <s v="Sesuai"/>
    <s v="OK"/>
    <n v="1"/>
    <n v="0"/>
    <x v="1"/>
    <x v="1"/>
    <x v="1"/>
    <x v="1"/>
    <x v="1"/>
    <x v="1"/>
    <x v="2"/>
    <x v="1"/>
    <x v="0"/>
    <s v="OK"/>
    <s v="NOK"/>
    <x v="5"/>
  </r>
  <r>
    <s v="TU2J"/>
    <s v="BAROS SUKABUMI/"/>
    <s v="02"/>
    <s v="10.42.8.67"/>
    <s v="Microsoft Windows 10 Pro"/>
    <s v="64-bit"/>
    <s v="Intel(R) Pentium(R) Gold G6400 CPU @ 4.00GHz"/>
    <n v="1"/>
    <s v="43"/>
    <n v="8"/>
    <s v="Windows(R), Professional edition:_x000d__x000a_    The machine is permanently activated."/>
    <s v="Sesuai"/>
    <s v="33NHY-WDQYH-GRDHR-MQ9BR-K4R9F"/>
    <n v="1000"/>
    <n v="40"/>
    <n v="2.19"/>
    <s v="2"/>
    <s v="0"/>
    <s v="ONLINE"/>
    <s v="ONLINE-2024-12-23 09:58:20"/>
    <s v="3"/>
    <s v="0"/>
    <s v="ONLINE"/>
    <s v="ONLINE-2024-12-23 10:52:39"/>
    <s v="Dihitung"/>
    <s v="Dihitung"/>
    <s v="Dihitung"/>
    <n v="1000"/>
    <n v="1"/>
    <n v="40"/>
    <n v="2.19"/>
    <s v="Sesuai"/>
    <s v="OK"/>
    <n v="1"/>
    <n v="1"/>
    <x v="1"/>
    <x v="1"/>
    <x v="1"/>
    <x v="1"/>
    <x v="1"/>
    <x v="1"/>
    <x v="2"/>
    <x v="1"/>
    <x v="1"/>
    <s v="OK"/>
    <s v="OK"/>
    <x v="12"/>
  </r>
  <r>
    <s v="F0HQ"/>
    <s v="TAMAN YASMIN RUKO NO. 4"/>
    <s v="02"/>
    <s v="10.42.140.99"/>
    <s v="Microsoft Windows 10 Pro"/>
    <s v="64-bit"/>
    <s v="Intel(R) Pentium(R) Gold G6405 CPU @ 4.10GHz"/>
    <n v="2"/>
    <s v="38"/>
    <n v="8"/>
    <s v="Windows(R), Professional edition:_x000d__x000a_    The machine is permanently activated."/>
    <s v="Sesuai"/>
    <s v="Y9VNM-W7V47-7QXKM-CKB4H-9BT6R"/>
    <n v="1000"/>
    <n v="45"/>
    <n v="1.91"/>
    <s v="5"/>
    <s v="0"/>
    <s v="ONLINE"/>
    <s v="ONLINE-2024-12-23 09:58:12"/>
    <s v="0"/>
    <s v="0"/>
    <s v="NOEDC"/>
    <s v="NOEDC-0000-00-00 00:00:00"/>
    <s v="Dihitung"/>
    <s v="Dihitung"/>
    <s v="Dihitung"/>
    <n v="1000"/>
    <n v="2"/>
    <n v="45"/>
    <n v="1.91"/>
    <s v="Sesuai"/>
    <s v="OK"/>
    <n v="1"/>
    <n v="0"/>
    <x v="1"/>
    <x v="1"/>
    <x v="1"/>
    <x v="1"/>
    <x v="1"/>
    <x v="1"/>
    <x v="2"/>
    <x v="1"/>
    <x v="2"/>
    <s v="OK"/>
    <s v="NOK"/>
    <x v="0"/>
  </r>
  <r>
    <s v="FTD5"/>
    <s v="SHOLEH ISKANDAR 3"/>
    <s v="01"/>
    <s v="10.42.116.2"/>
    <s v="Microsoft Windows 10 Pro"/>
    <s v="64-bit"/>
    <s v="Intel(R) Core(TM) i5-10400 CPU @ 2.90GHz"/>
    <n v="0"/>
    <s v="30"/>
    <n v="16"/>
    <s v="Windows(R), Professional edition:_x000d__x000a_    The machine is permanently activated."/>
    <s v="Sesuai"/>
    <s v="8VDXY-N837B-64VCQ-W84VG-QYH22"/>
    <n v="1000"/>
    <n v="57"/>
    <n v="0.66"/>
    <s v="4"/>
    <s v="0"/>
    <s v="ONLINE"/>
    <s v="ONLINE-2024-12-23 12:15:18"/>
    <s v="3"/>
    <s v="0"/>
    <s v="ONLINE"/>
    <s v="ONLINE-2024-12-23 12:29:59"/>
    <s v="Dihitung"/>
    <s v="Dihitung"/>
    <s v="Dihitung"/>
    <n v="1000"/>
    <n v="0"/>
    <n v="57"/>
    <n v="0.66"/>
    <s v="Sesuai"/>
    <s v="OK"/>
    <n v="1"/>
    <n v="1"/>
    <x v="1"/>
    <x v="1"/>
    <x v="1"/>
    <x v="1"/>
    <x v="1"/>
    <x v="1"/>
    <x v="2"/>
    <x v="1"/>
    <x v="1"/>
    <s v="OK"/>
    <s v="OK"/>
    <x v="0"/>
  </r>
  <r>
    <s v="T63Y"/>
    <s v="ALTERNATIF SENTUL"/>
    <s v="I1"/>
    <s v="10.42.81.117"/>
    <s v="Microsoft Windows 7 Professional "/>
    <s v="32-bit"/>
    <s v="Intel(R) Core(TM) i3-3210 CPU @ 3.20GHz"/>
    <n v="0"/>
    <s v="40"/>
    <n v="4"/>
    <s v="Windows(R) 7, Professional edition:_x000d__x000a_    The machine is permanently activated."/>
    <s v="Sesuai"/>
    <s v="6QXYJ-VP329-74FXG-6QPP2-67XDP"/>
    <n v="1000"/>
    <n v="45"/>
    <n v="0.51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0"/>
    <n v="45"/>
    <n v="0.51"/>
    <s v="Sesuai"/>
    <s v="OK"/>
    <n v="0"/>
    <n v="0"/>
    <x v="0"/>
    <x v="1"/>
    <x v="1"/>
    <x v="1"/>
    <x v="1"/>
    <x v="1"/>
    <x v="2"/>
    <x v="2"/>
    <x v="2"/>
    <s v="NOK"/>
    <s v="NOK"/>
    <x v="2"/>
  </r>
  <r>
    <s v="T0RE"/>
    <s v="SIMPANG PONDOK RANGON"/>
    <s v="01"/>
    <s v="10.42.116.194"/>
    <s v="Microsoft Windows 10 Pro"/>
    <s v="64-bit"/>
    <s v="Intel(R) Pentium(R) Gold G6400 CPU @ 4.00GHz"/>
    <n v="8"/>
    <s v="54"/>
    <n v="8"/>
    <s v="Windows(R), Professional edition:_x000d__x000a_    The machine is permanently activated."/>
    <s v="Sesuai"/>
    <s v="6NG97-3J7YH-2XG74-JRBXT-4M49F"/>
    <n v="1000"/>
    <n v="39"/>
    <n v="0.67"/>
    <s v="3"/>
    <s v="1"/>
    <s v="ONLINE"/>
    <s v="ONLINE-2024-12-23 08:44:26"/>
    <s v="3"/>
    <s v="0"/>
    <s v="ONLINE"/>
    <s v="ONLINE-2024-12-23 12:13:57"/>
    <s v="Dihitung"/>
    <s v="Dihitung"/>
    <s v="Dihitung"/>
    <n v="1000"/>
    <n v="8"/>
    <n v="39"/>
    <n v="0.67"/>
    <s v="Sesuai"/>
    <s v="OK"/>
    <n v="0.75"/>
    <n v="1"/>
    <x v="1"/>
    <x v="1"/>
    <x v="1"/>
    <x v="1"/>
    <x v="1"/>
    <x v="1"/>
    <x v="2"/>
    <x v="1"/>
    <x v="1"/>
    <s v="OK"/>
    <s v="OK"/>
    <x v="2"/>
  </r>
  <r>
    <s v="TGOB"/>
    <s v="RAYA SUKABUMI KM 20"/>
    <s v="02"/>
    <s v="10.42.81.131"/>
    <s v="Microsoft Windows 7 Professional "/>
    <s v="32-bit"/>
    <s v="Intel(R) Pentium(R) CPU G3240 @ 3.10GHz"/>
    <n v="0"/>
    <s v="58"/>
    <n v="2"/>
    <s v="Windows(R) 7, Professional edition:_x000d__x000a_    The machine is permanently activated."/>
    <s v="Sesuai"/>
    <s v="GTXGK-394KV-K7P9P-W8W9G-BCXY4"/>
    <n v="1000"/>
    <n v="43"/>
    <n v="0.74"/>
    <s v="6"/>
    <s v="0"/>
    <s v="ONLINE"/>
    <s v="ONLINE-2024-12-22 14:21:59"/>
    <s v="4"/>
    <s v="0"/>
    <s v="ONLINE"/>
    <s v="ONLINE-2024-12-23 11:01:32"/>
    <s v="Dihitung"/>
    <s v="Dihitung"/>
    <s v="Tidak Dihitung"/>
    <n v="1000"/>
    <n v="0"/>
    <n v="43"/>
    <n v="0.74"/>
    <s v="Sesuai"/>
    <s v="OK"/>
    <n v="1"/>
    <n v="1"/>
    <x v="0"/>
    <x v="1"/>
    <x v="1"/>
    <x v="1"/>
    <x v="1"/>
    <x v="1"/>
    <x v="2"/>
    <x v="1"/>
    <x v="1"/>
    <s v="OK"/>
    <s v="OK"/>
    <x v="14"/>
  </r>
  <r>
    <s v="TZWJ"/>
    <s v="SPBU KIBODAS"/>
    <s v="02"/>
    <s v="10.42.18.3"/>
    <s v="Microsoft Windows 10 Pro"/>
    <s v="32-bit"/>
    <s v="Intel(R) Pentium(R) CPU G4400 @ 3.30GHz"/>
    <n v="0"/>
    <s v="57"/>
    <n v="4"/>
    <s v="Windows(R), Professional edition:_x000d__x000a_    The machine is permanently activated."/>
    <s v="Sesuai"/>
    <s v="7JVF7-N99M3-VHX2W-VQTWC-JB6GC"/>
    <n v="1000"/>
    <n v="37"/>
    <n v="0.68"/>
    <s v="36"/>
    <s v="0"/>
    <s v="ONLINE"/>
    <s v="ONLINE-2024-12-23 11:45:04"/>
    <s v="9"/>
    <s v="0"/>
    <s v="ONLINE"/>
    <s v="ONLINE-2024-12-23 10:22:19"/>
    <s v="Dihitung"/>
    <s v="Dihitung"/>
    <s v="Tidak Dihitung"/>
    <n v="1000"/>
    <n v="0"/>
    <n v="37"/>
    <n v="0.68"/>
    <s v="Sesuai"/>
    <s v="OK"/>
    <n v="1"/>
    <n v="1"/>
    <x v="0"/>
    <x v="1"/>
    <x v="1"/>
    <x v="1"/>
    <x v="1"/>
    <x v="1"/>
    <x v="2"/>
    <x v="1"/>
    <x v="1"/>
    <s v="OK"/>
    <s v="OK"/>
    <x v="12"/>
  </r>
  <r>
    <s v="T4FE"/>
    <s v="SAGARANTEN 5"/>
    <s v="02"/>
    <s v="10.42.108.3"/>
    <s v="Microsoft Windows 10 Pro"/>
    <s v="64-bit"/>
    <s v="Intel(R) Core(TM) i3-10100 CPU @ 3.60GHz"/>
    <n v="1"/>
    <s v="45"/>
    <n v="8"/>
    <s v="Windows(R), Professional edition:_x000d__x000a_    The machine is permanently activated."/>
    <s v="Sesuai"/>
    <s v="DN637-JF92D-T4QFH-KKVJ8-CPQGP"/>
    <n v="1000"/>
    <n v="44"/>
    <n v="0.47"/>
    <s v="6"/>
    <s v="0"/>
    <s v="ONLINE"/>
    <s v="ONLINE-2024-12-22 16:48:13"/>
    <s v="8"/>
    <s v="0"/>
    <s v="ONLINE"/>
    <s v="ONLINE-2024-12-22 17:50:21-(ACT VIRTUAL)TIDAK TERIMA RESPONSE DARI HOST|ERBANK |72100501|000070407333148|||||000028|000000|22 DEC 24|17:50:16|||0|0|0"/>
    <s v="Dihitung"/>
    <s v="Dihitung"/>
    <s v="Dihitung"/>
    <n v="1000"/>
    <n v="1"/>
    <n v="44"/>
    <n v="0.47"/>
    <s v="Sesuai"/>
    <s v="OK"/>
    <n v="1"/>
    <n v="1"/>
    <x v="1"/>
    <x v="1"/>
    <x v="1"/>
    <x v="1"/>
    <x v="1"/>
    <x v="1"/>
    <x v="2"/>
    <x v="1"/>
    <x v="1"/>
    <s v="OK"/>
    <s v="OK"/>
    <x v="12"/>
  </r>
  <r>
    <s v="TYKI"/>
    <s v="TUMENGGUNG WIRADIREJA NO 140"/>
    <s v="02"/>
    <s v="10.42.141.3"/>
    <s v="Microsoft Windows 10 Pro"/>
    <s v="64-bit"/>
    <s v="Intel(R) Pentium(R) Gold G6405 CPU @ 4.10GHz"/>
    <n v="1"/>
    <s v="43"/>
    <n v="8"/>
    <s v="Windows(R), Professional edition:_x000d__x000a_    The machine is permanently activated."/>
    <s v="Sesuai"/>
    <s v="X2WD2-N26QV-YW782-9QYVJ-QDBP4"/>
    <n v="1000"/>
    <n v="46"/>
    <n v="1.9"/>
    <s v="4"/>
    <s v="0"/>
    <s v="ONLINE"/>
    <s v="ONLINE-2024-12-23 11:01:17"/>
    <s v="0"/>
    <s v="0"/>
    <s v="NOEDC"/>
    <s v="NOEDC-0000-00-00 00:00:00"/>
    <s v="Dihitung"/>
    <s v="Dihitung"/>
    <s v="Dihitung"/>
    <n v="1000"/>
    <n v="1"/>
    <n v="46"/>
    <n v="1.9"/>
    <s v="Sesuai"/>
    <s v="OK"/>
    <n v="1"/>
    <n v="0"/>
    <x v="1"/>
    <x v="1"/>
    <x v="1"/>
    <x v="1"/>
    <x v="1"/>
    <x v="1"/>
    <x v="2"/>
    <x v="1"/>
    <x v="2"/>
    <s v="OK"/>
    <s v="NOK"/>
    <x v="2"/>
  </r>
  <r>
    <s v="TV95"/>
    <s v="CANGEHGAR"/>
    <s v="02"/>
    <s v="10.42.18.163"/>
    <s v="Microsoft Windows 10 Pro"/>
    <s v="64-bit"/>
    <s v="Intel(R) Core(TM) i3-10100 CPU @ 3.60GHz"/>
    <n v="8"/>
    <s v="47"/>
    <n v="8"/>
    <s v="Windows(R), Professional edition:_x000d__x000a_    The machine is permanently activated."/>
    <s v="Sesuai"/>
    <s v="FN6YQ-C8M67-43JH7-6H69R-W8F9C:7N27G-8HY3T-8X8J7-6GH7M-8FG6R"/>
    <n v="1000"/>
    <n v="46"/>
    <n v="2.09"/>
    <s v="10"/>
    <s v="0"/>
    <s v="ONLINE"/>
    <s v="ONLINE-2024-12-23 12:23:51"/>
    <s v="3"/>
    <s v="0"/>
    <s v="ONLINE"/>
    <s v="ONLINE-2024-12-23 11:37:49"/>
    <s v="Dihitung"/>
    <s v="Dihitung"/>
    <s v="Dihitung"/>
    <n v="1000"/>
    <n v="8"/>
    <n v="46"/>
    <n v="2.09"/>
    <s v="Sesuai"/>
    <s v="OK"/>
    <n v="1"/>
    <n v="1"/>
    <x v="1"/>
    <x v="1"/>
    <x v="1"/>
    <x v="1"/>
    <x v="1"/>
    <x v="1"/>
    <x v="2"/>
    <x v="1"/>
    <x v="1"/>
    <s v="OK"/>
    <s v="OK"/>
    <x v="9"/>
  </r>
  <r>
    <s v="T2UN"/>
    <s v="SPBU SURADE"/>
    <s v="01"/>
    <s v="10.42.21.226"/>
    <s v="Microsoft Windows 10 Pro"/>
    <s v="64-bit"/>
    <s v="Intel(R) Core(TM) i3-10100 CPU @ 3.60GHz"/>
    <n v="8"/>
    <s v="57"/>
    <n v="8"/>
    <s v="Windows(R), Professional edition:_x000d__x000a_    The machine is permanently activated."/>
    <s v="Sesuai"/>
    <s v="T8FG9-NKW9X-X672T-WX3TR-WFG6P"/>
    <n v="1000"/>
    <n v="49"/>
    <n v="0.67"/>
    <s v="1"/>
    <s v="1"/>
    <s v="OFFLINE"/>
    <s v="OFFLINE-2024-12-11 09:27:21-THE DEVICE IS NOT CONNECTED._x000d__x000a_"/>
    <s v="1"/>
    <s v="0"/>
    <s v="ONLINE"/>
    <s v="ONLINE-2024-12-16 12:39:03-(ACT VIRTUAL)TIDAK TERIMA RESPONSE DARI HOST|ERBANK BRI|72127328|000070409955875|||||000021|000000|16 DEC 24|12:38:53|||0"/>
    <s v="Dihitung"/>
    <s v="Dihitung"/>
    <s v="Dihitung"/>
    <n v="1000"/>
    <n v="8"/>
    <n v="49"/>
    <n v="0.67"/>
    <s v="Sesuai"/>
    <s v="OK"/>
    <n v="0.5"/>
    <n v="1"/>
    <x v="1"/>
    <x v="1"/>
    <x v="1"/>
    <x v="1"/>
    <x v="1"/>
    <x v="1"/>
    <x v="2"/>
    <x v="1"/>
    <x v="1"/>
    <s v="OK"/>
    <s v="OK"/>
    <x v="9"/>
  </r>
  <r>
    <s v="F31Z"/>
    <s v="KADUDAMPIT RAYA"/>
    <s v="01"/>
    <s v="10.42.140.2"/>
    <s v="Microsoft Windows 10 Pro"/>
    <s v="64-bit"/>
    <s v="Intel(R) Pentium(R) Gold G6405 CPU @ 4.10GHz"/>
    <n v="23"/>
    <s v="51"/>
    <n v="8"/>
    <s v="Windows(R), Professional edition:_x000d__x000a_    The machine is permanently activated."/>
    <s v="Sesuai"/>
    <s v="T6BBV-KGNMP-TVG34-H97GH-4C2KF"/>
    <n v="1000"/>
    <n v="49"/>
    <n v="0.56999999999999995"/>
    <s v="2"/>
    <s v="0"/>
    <s v="ONLINE"/>
    <s v="ONLINE-2024-12-23 07:34:56"/>
    <s v="0"/>
    <s v="0"/>
    <s v="NOEDC"/>
    <s v="NOEDC-0000-00-00 00:00:00"/>
    <s v="Dihitung"/>
    <s v="Dihitung"/>
    <s v="Dihitung"/>
    <n v="1000"/>
    <n v="23"/>
    <n v="49"/>
    <n v="0.56999999999999995"/>
    <s v="Sesuai"/>
    <s v="OK"/>
    <n v="1"/>
    <n v="0"/>
    <x v="1"/>
    <x v="1"/>
    <x v="1"/>
    <x v="1"/>
    <x v="1"/>
    <x v="1"/>
    <x v="2"/>
    <x v="1"/>
    <x v="2"/>
    <s v="OK"/>
    <s v="NOK"/>
    <x v="3"/>
  </r>
  <r>
    <s v="FFG1"/>
    <s v="PANGERAN HIDAYATULLAH"/>
    <s v="02"/>
    <s v="10.42.39.163"/>
    <s v="Microsoft Windows 10 Pro"/>
    <s v="64-bit"/>
    <s v="Intel(R) Pentium(R) Gold G6405 CPU @ 4.10GHz"/>
    <n v="3"/>
    <s v="33"/>
    <n v="8"/>
    <s v="Windows(R), Professional edition:_x000d__x000a_    The machine is permanently activated."/>
    <s v="Sesuai"/>
    <s v="8B8ND-H28C9-DB8WT-BH6Q8-6MVJ6"/>
    <n v="1000"/>
    <n v="41"/>
    <n v="0.52"/>
    <s v="16"/>
    <s v="0"/>
    <s v="ONLINE"/>
    <s v="ONLINE-2024-12-22 20:35:40"/>
    <s v="2"/>
    <s v="0"/>
    <s v="ONLINE"/>
    <s v="ONLINE-2024-12-23 11:48:18"/>
    <s v="Dihitung"/>
    <s v="Dihitung"/>
    <s v="Dihitung"/>
    <n v="1000"/>
    <n v="3"/>
    <n v="41"/>
    <n v="0.52"/>
    <s v="Sesuai"/>
    <s v="OK"/>
    <n v="1"/>
    <n v="1"/>
    <x v="1"/>
    <x v="1"/>
    <x v="1"/>
    <x v="1"/>
    <x v="1"/>
    <x v="1"/>
    <x v="2"/>
    <x v="1"/>
    <x v="1"/>
    <s v="OK"/>
    <s v="OK"/>
    <x v="13"/>
  </r>
  <r>
    <s v="T9I1"/>
    <s v="PASIR HAYAM"/>
    <s v="02"/>
    <s v="10.42.35.227"/>
    <s v="Microsoft Windows 10 Pro"/>
    <s v="64-bit"/>
    <s v="Intel(R) Pentium(R) Gold G6400 CPU @ 4.00GHz"/>
    <n v="1"/>
    <s v="39"/>
    <n v="8"/>
    <s v="Windows(R), Professional edition:_x000d__x000a_    The machine is permanently activated."/>
    <s v="Sesuai"/>
    <s v="VHFP9-RJND7-K86CP-CWXGQ-8K8XF"/>
    <n v="1000"/>
    <n v="41"/>
    <n v="0.61"/>
    <s v="14"/>
    <s v="0"/>
    <s v="ONLINE"/>
    <s v="ONLINE-2024-12-23 11:59:19"/>
    <s v="4"/>
    <s v="0"/>
    <s v="ONLINE"/>
    <s v="ONLINE-2024-12-23 05:16:15-(ACT VIRTUAL)TIDAK TERIMA RESPONSE DARI HOST|ERBANK MANDIRI||0|"/>
    <s v="Dihitung"/>
    <s v="Dihitung"/>
    <s v="Dihitung"/>
    <n v="1000"/>
    <n v="1"/>
    <n v="41"/>
    <n v="0.61"/>
    <s v="Sesuai"/>
    <s v="OK"/>
    <n v="1"/>
    <n v="1"/>
    <x v="1"/>
    <x v="1"/>
    <x v="1"/>
    <x v="1"/>
    <x v="1"/>
    <x v="1"/>
    <x v="2"/>
    <x v="1"/>
    <x v="1"/>
    <s v="OK"/>
    <s v="OK"/>
    <x v="13"/>
  </r>
  <r>
    <s v="T69B"/>
    <s v="MEGA MENDUNG"/>
    <s v="01"/>
    <s v="10.42.6.98"/>
    <s v="Microsoft Windows 10 Pro"/>
    <s v="64-bit"/>
    <s v="Intel(R) Pentium(R) Gold G6400 CPU @ 4.00GHz"/>
    <n v="0"/>
    <s v="52"/>
    <n v="8"/>
    <s v="Windows(R), Professional edition:_x000d__x000a_    The machine is permanently activated."/>
    <s v="Sesuai"/>
    <s v="4D6YC-CNRXM-GXCJF-KH7CD-WQK86"/>
    <n v="1000"/>
    <n v="48"/>
    <n v="0.64"/>
    <s v="10"/>
    <s v="0"/>
    <s v="ONLINE"/>
    <s v="ONLINE-2024-12-23 09:48:05"/>
    <s v="11"/>
    <s v="0"/>
    <s v="ONLINE"/>
    <s v="ONLINE-2024-12-23 10:05:15"/>
    <s v="Dihitung"/>
    <s v="Dihitung"/>
    <s v="Dihitung"/>
    <n v="1000"/>
    <n v="0"/>
    <n v="48"/>
    <n v="0.64"/>
    <s v="Sesuai"/>
    <s v="OK"/>
    <n v="1"/>
    <n v="1"/>
    <x v="1"/>
    <x v="1"/>
    <x v="1"/>
    <x v="1"/>
    <x v="1"/>
    <x v="1"/>
    <x v="2"/>
    <x v="1"/>
    <x v="1"/>
    <s v="OK"/>
    <s v="OK"/>
    <x v="11"/>
  </r>
  <r>
    <s v="TCXS"/>
    <s v="CITARIK"/>
    <s v="01"/>
    <s v="10.42.53.98"/>
    <s v="Microsoft Windows 10 Pro"/>
    <s v="64-bit"/>
    <s v="Intel(R) Pentium(R) Gold G6405 CPU @ 4.10GHz"/>
    <n v="16"/>
    <s v="48"/>
    <n v="8"/>
    <s v="Windows(R), Professional edition:_x000d__x000a_    The machine is permanently activated."/>
    <s v="Sesuai"/>
    <s v="H2DWP-NMX43-RXYQ9-W6Q9G-722KF"/>
    <n v="1000"/>
    <n v="45"/>
    <n v="0.56999999999999995"/>
    <s v="2"/>
    <s v="0"/>
    <s v="ONLINE"/>
    <s v="ONLINE-2024-12-23 09:53:17"/>
    <s v="2"/>
    <s v="0"/>
    <s v="ONLINE"/>
    <s v="ONLINE-2024-12-23 11:07:34"/>
    <s v="Dihitung"/>
    <s v="Dihitung"/>
    <s v="Dihitung"/>
    <n v="1000"/>
    <n v="16"/>
    <n v="45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9"/>
  </r>
  <r>
    <s v="TY1A"/>
    <s v="RAYA CIANJUR KM 7"/>
    <s v="01"/>
    <s v="10.42.8.162"/>
    <s v="Microsoft Windows 10 Pro"/>
    <s v="64-bit"/>
    <s v="Intel(R) Core(TM) i3-10100 CPU @ 3.60GHz"/>
    <n v="0"/>
    <s v="55"/>
    <n v="8"/>
    <s v="Windows(R), Professional edition:_x000d__x000a_    The machine is permanently activated."/>
    <s v="Sesuai"/>
    <s v="GKHPN-6TJP3-PF3MQ-79XYJ-2GYP2"/>
    <n v="1000"/>
    <n v="43"/>
    <n v="0.82"/>
    <s v="4"/>
    <s v="0"/>
    <s v="ONLINE"/>
    <s v="ONLINE-2024-12-23 11:54:50"/>
    <s v="2"/>
    <s v="0"/>
    <s v="ONLINE"/>
    <s v="ONLINE-2024-12-23 10:13:54"/>
    <s v="Dihitung"/>
    <s v="Dihitung"/>
    <s v="Dihitung"/>
    <n v="1000"/>
    <n v="0"/>
    <n v="43"/>
    <n v="0.82"/>
    <s v="Sesuai"/>
    <s v="OK"/>
    <n v="1"/>
    <n v="1"/>
    <x v="1"/>
    <x v="1"/>
    <x v="1"/>
    <x v="1"/>
    <x v="1"/>
    <x v="1"/>
    <x v="2"/>
    <x v="1"/>
    <x v="1"/>
    <s v="OK"/>
    <s v="OK"/>
    <x v="1"/>
  </r>
  <r>
    <s v="FHU5"/>
    <s v="BARU YASMIN"/>
    <s v="02"/>
    <s v="10.42.139.3"/>
    <s v="Microsoft Windows 10 Pro"/>
    <s v="64-bit"/>
    <s v="Intel(R) Pentium(R) Gold G6400 CPU @ 4.00GHz"/>
    <n v="0"/>
    <s v="41"/>
    <n v="8"/>
    <s v="Windows(R), Professional edition:_x000d__x000a_    The machine is permanently activated."/>
    <s v="Sesuai"/>
    <s v="CXGNP-K23H2-2QFV9-88R7Y-88F9F"/>
    <n v="1000"/>
    <n v="47"/>
    <n v="3.05"/>
    <s v="4"/>
    <s v="0"/>
    <s v="ONLINE"/>
    <s v="ONLINE-2024-12-23 11:30:24"/>
    <s v="0"/>
    <s v="0"/>
    <s v="NOEDC"/>
    <s v="NOEDC-0000-00-00 00:00:00"/>
    <s v="Dihitung"/>
    <s v="Dihitung"/>
    <s v="Dihitung"/>
    <n v="1000"/>
    <n v="0"/>
    <n v="47"/>
    <n v="3.05"/>
    <s v="Sesuai"/>
    <s v="OK"/>
    <n v="1"/>
    <n v="0"/>
    <x v="1"/>
    <x v="1"/>
    <x v="1"/>
    <x v="1"/>
    <x v="1"/>
    <x v="1"/>
    <x v="2"/>
    <x v="1"/>
    <x v="2"/>
    <s v="OK"/>
    <s v="NOK"/>
    <x v="0"/>
  </r>
  <r>
    <s v="TJI8"/>
    <s v="PAMOYANAN HIJAU"/>
    <s v="02"/>
    <s v="10.42.37.67"/>
    <s v="Microsoft Windows 7 Professional "/>
    <s v="32-bit"/>
    <s v="Intel(R) Pentium(R) CPU G3250 @ 3.20GHz"/>
    <n v="0"/>
    <s v="67"/>
    <n v="4"/>
    <s v="Windows(R) 7, Professional edition:_x000d__x000a_    The machine is permanently activated."/>
    <s v="Sesuai"/>
    <s v="KDQCQ-7JMPT-MGGMP-PHRM8-QP3C9"/>
    <n v="1000"/>
    <n v="34"/>
    <n v="2.96"/>
    <s v="8"/>
    <s v="0"/>
    <s v="ONLINE"/>
    <s v="ONLINE-2024-12-23 11:08:56"/>
    <s v="9"/>
    <s v="0"/>
    <s v="ONLINE"/>
    <s v="ONLINE-2024-12-23 11:33:24"/>
    <s v="Dihitung"/>
    <s v="Dihitung"/>
    <s v="Tidak Dihitung"/>
    <n v="1000"/>
    <n v="0"/>
    <n v="34"/>
    <n v="2.96"/>
    <s v="Sesuai"/>
    <s v="OK"/>
    <n v="1"/>
    <n v="1"/>
    <x v="0"/>
    <x v="1"/>
    <x v="1"/>
    <x v="1"/>
    <x v="1"/>
    <x v="1"/>
    <x v="2"/>
    <x v="1"/>
    <x v="1"/>
    <s v="OK"/>
    <s v="OK"/>
    <x v="6"/>
  </r>
  <r>
    <s v="T760"/>
    <s v="DURIAN RAYA"/>
    <s v="02"/>
    <s v="10.42.73.131"/>
    <s v="Microsoft Windows 10 Pro"/>
    <s v="64-bit"/>
    <s v="Intel(R) Pentium(R) Gold G6405 CPU @ 4.10GHz"/>
    <n v="1"/>
    <s v="41"/>
    <n v="8"/>
    <s v="Windows(R), Professional edition:_x000d__x000a_    The machine is permanently activated."/>
    <s v="Sesuai"/>
    <s v="JH32N-MDFCX-Y97M6-YDX7C-8XC2T"/>
    <n v="1000"/>
    <n v="44"/>
    <n v="0.45"/>
    <s v="35"/>
    <s v="5"/>
    <s v="ONLINE"/>
    <s v="ONLINE-2024-12-23 12:02:14"/>
    <s v="4"/>
    <s v="0"/>
    <s v="ONLINE"/>
    <s v="ONLINE-2024-12-23 12:20:34"/>
    <s v="Dihitung"/>
    <s v="Dihitung"/>
    <s v="Dihitung"/>
    <n v="1000"/>
    <n v="1"/>
    <n v="44"/>
    <n v="0.45"/>
    <s v="Sesuai"/>
    <s v="OK"/>
    <n v="0.875"/>
    <n v="1"/>
    <x v="1"/>
    <x v="1"/>
    <x v="1"/>
    <x v="1"/>
    <x v="1"/>
    <x v="1"/>
    <x v="2"/>
    <x v="1"/>
    <x v="1"/>
    <s v="OK"/>
    <s v="OK"/>
    <x v="8"/>
  </r>
  <r>
    <s v="TMGL"/>
    <s v="PEMUDA NO 39"/>
    <s v="02"/>
    <s v="10.42.114.227"/>
    <s v="Microsoft Windows 10 Pro"/>
    <s v="64-bit"/>
    <s v="Intel(R) Core(TM) i3-10100 CPU @ 3.60GHz"/>
    <n v="7"/>
    <s v="46"/>
    <n v="8"/>
    <s v="Windows(R), Professional edition:_x000d__x000a_    The machine is permanently activated."/>
    <s v="Sesuai"/>
    <s v="MW8YX-NPKXV-8KV6V-GBV9C-RVV22"/>
    <n v="1000"/>
    <n v="49"/>
    <n v="0.57999999999999996"/>
    <s v="12"/>
    <s v="0"/>
    <s v="ONLINE"/>
    <s v="ONLINE-2024-12-23 10:04:21"/>
    <s v="15"/>
    <s v="0"/>
    <s v="ONLINE"/>
    <s v="ONLINE-2024-12-23 12:28:33"/>
    <s v="Dihitung"/>
    <s v="Dihitung"/>
    <s v="Dihitung"/>
    <n v="1000"/>
    <n v="7"/>
    <n v="49"/>
    <n v="0.57999999999999996"/>
    <s v="Sesuai"/>
    <s v="OK"/>
    <n v="1"/>
    <n v="1"/>
    <x v="1"/>
    <x v="1"/>
    <x v="1"/>
    <x v="1"/>
    <x v="1"/>
    <x v="1"/>
    <x v="2"/>
    <x v="1"/>
    <x v="1"/>
    <s v="OK"/>
    <s v="OK"/>
    <x v="0"/>
  </r>
  <r>
    <s v="TD65"/>
    <s v="CISARUA 2"/>
    <s v="02"/>
    <s v="10.42.74.68"/>
    <s v="Microsoft Windows 10 Pro"/>
    <s v="64-bit"/>
    <s v="Intel(R) Pentium(R) Gold G6400 CPU @ 4.00GHz"/>
    <n v="5"/>
    <s v="32"/>
    <n v="8"/>
    <s v="Windows(R), Professional edition:_x000d__x000a_    The machine is permanently activated."/>
    <s v="Sesuai"/>
    <s v="VGWKN-4XXM4-QQ9CT-VFH8C-PGYP4"/>
    <n v="1000"/>
    <n v="52"/>
    <n v="0.53"/>
    <s v="22"/>
    <s v="0"/>
    <s v="ONLINE"/>
    <s v="ONLINE-2024-12-22 21:48:55"/>
    <s v="9"/>
    <s v="0"/>
    <s v="ONLINE"/>
    <s v="ONLINE-2024-12-23 12:36:33"/>
    <s v="Dihitung"/>
    <s v="Dihitung"/>
    <s v="Dihitung"/>
    <n v="1000"/>
    <n v="5"/>
    <n v="52"/>
    <n v="0.53"/>
    <s v="Sesuai"/>
    <s v="OK"/>
    <n v="1"/>
    <n v="1"/>
    <x v="1"/>
    <x v="1"/>
    <x v="1"/>
    <x v="1"/>
    <x v="1"/>
    <x v="1"/>
    <x v="2"/>
    <x v="1"/>
    <x v="1"/>
    <s v="OK"/>
    <s v="OK"/>
    <x v="11"/>
  </r>
  <r>
    <s v="TDUG"/>
    <s v="CISARUA"/>
    <s v="04"/>
    <s v="10.42.180.202"/>
    <s v="Microsoft Windows 10 Pro"/>
    <s v="64-bit"/>
    <s v="Intel(R) Pentium(R) Gold G6400 CPU @ 4.00GHz"/>
    <n v="8"/>
    <s v="25"/>
    <n v="16"/>
    <s v="Windows(R), Professional edition:_x000d__x000a_    The machine is permanently activated."/>
    <s v="Sesuai"/>
    <s v="JKP9V-B2N39-HTJ3T-F63QB-K766R"/>
    <n v="1000"/>
    <n v="42"/>
    <n v="1.93"/>
    <s v="6"/>
    <s v="0"/>
    <s v="ONLINE"/>
    <s v="ONLINE-2024-12-22 21:08:06"/>
    <s v="1"/>
    <s v="0"/>
    <s v="ONLINE"/>
    <s v="ONLINE-2024-12-22 11:24:49"/>
    <s v="Dihitung"/>
    <s v="Dihitung"/>
    <s v="Dihitung"/>
    <n v="1000"/>
    <n v="8"/>
    <n v="42"/>
    <n v="1.93"/>
    <s v="Sesuai"/>
    <s v="OK"/>
    <n v="1"/>
    <n v="1"/>
    <x v="1"/>
    <x v="1"/>
    <x v="1"/>
    <x v="1"/>
    <x v="1"/>
    <x v="1"/>
    <x v="2"/>
    <x v="1"/>
    <x v="1"/>
    <s v="OK"/>
    <s v="OK"/>
    <x v="11"/>
  </r>
  <r>
    <s v="T2SV"/>
    <s v="CIPADUNG SUKARESMI"/>
    <s v="01"/>
    <s v="10.42.27.2"/>
    <s v="Microsoft Windows 10 Pro"/>
    <s v="64-bit"/>
    <s v="Intel(R) Core(TM) i3-10100 CPU @ 3.60GHz"/>
    <n v="1"/>
    <s v="54"/>
    <n v="8"/>
    <s v="Windows(R), Professional edition:_x000d__x000a_    The machine is permanently activated."/>
    <s v="Sesuai"/>
    <s v="XMHNT-P3QDK-DCK62-YBBYY-WHV22"/>
    <n v="1000"/>
    <n v="44"/>
    <n v="0.39"/>
    <s v="18"/>
    <s v="3"/>
    <s v="ONLINE"/>
    <s v="ONLINE-2024-12-23 11:23:55"/>
    <s v="2"/>
    <s v="0"/>
    <s v="ONLINE"/>
    <s v="ONLINE-2024-12-23 11:37:07"/>
    <s v="Dihitung"/>
    <s v="Dihitung"/>
    <s v="Dihitung"/>
    <n v="1000"/>
    <n v="1"/>
    <n v="44"/>
    <n v="0.39"/>
    <s v="Sesuai"/>
    <s v="OK"/>
    <n v="0.8571428571428571"/>
    <n v="1"/>
    <x v="1"/>
    <x v="1"/>
    <x v="1"/>
    <x v="1"/>
    <x v="1"/>
    <x v="1"/>
    <x v="2"/>
    <x v="1"/>
    <x v="1"/>
    <s v="OK"/>
    <s v="OK"/>
    <x v="6"/>
  </r>
  <r>
    <s v="TP8F"/>
    <s v="AIR MANCUR"/>
    <s v="04"/>
    <s v="10.42.114.5"/>
    <s v="Microsoft Windows 7 Professional "/>
    <s v="32-bit"/>
    <s v="Intel(R) Celeron(R) CPU G540 @ 2.50GHz"/>
    <n v="0"/>
    <s v="47"/>
    <n v="4"/>
    <s v="Windows(R) 7, Professional edition:_x000d__x000a_    The machine is permanently activated."/>
    <s v="Sesuai"/>
    <s v="BPXG4-6J3KJ-GYM8B-3BQYY-YG76R"/>
    <n v="100"/>
    <n v="69"/>
    <n v="0.4"/>
    <s v="4"/>
    <s v="0"/>
    <s v="ONLINE"/>
    <s v="ONLINE-2024-12-22 14:19:09"/>
    <s v="4"/>
    <s v="0"/>
    <s v="ONLINE"/>
    <s v="ONLINE-2024-12-21 14:57:18"/>
    <s v="Dihitung"/>
    <s v="Dihitung"/>
    <s v="Tidak Dihitung"/>
    <n v="100"/>
    <n v="0"/>
    <n v="69"/>
    <n v="0.4"/>
    <s v="Sesuai"/>
    <s v="OK"/>
    <n v="1"/>
    <n v="1"/>
    <x v="0"/>
    <x v="2"/>
    <x v="1"/>
    <x v="1"/>
    <x v="1"/>
    <x v="1"/>
    <x v="2"/>
    <x v="1"/>
    <x v="1"/>
    <s v="OK"/>
    <s v="OK"/>
    <x v="8"/>
  </r>
  <r>
    <s v="TFDR"/>
    <s v="RUKO CILEBUT RESIDENCE"/>
    <s v="01"/>
    <s v="10.42.40.162"/>
    <s v="Microsoft Windows 10 Pro"/>
    <s v="64-bit"/>
    <s v="Intel(R) Core(TM) i3-10105 CPU @ 3.70GHz"/>
    <n v="6"/>
    <s v="32"/>
    <n v="16"/>
    <s v="Windows(R), Professional edition:_x000d__x000a_    The machine is permanently activated."/>
    <s v="Sesuai"/>
    <s v="K27N2-7H69Y-RJTK4-M7YVH-DRTPT"/>
    <n v="1000"/>
    <n v="51"/>
    <n v="0.43"/>
    <s v="16"/>
    <s v="0"/>
    <s v="ONLINE"/>
    <s v="ONLINE-2024-12-23 12:32:34"/>
    <s v="4"/>
    <s v="0"/>
    <s v="ONLINE"/>
    <s v="ONLINE-2024-12-23 09:14:06"/>
    <s v="Dihitung"/>
    <s v="Dihitung"/>
    <s v="Dihitung"/>
    <n v="1000"/>
    <n v="6"/>
    <n v="51"/>
    <n v="0.43"/>
    <s v="Sesuai"/>
    <s v="OK"/>
    <n v="1"/>
    <n v="1"/>
    <x v="1"/>
    <x v="1"/>
    <x v="1"/>
    <x v="1"/>
    <x v="1"/>
    <x v="1"/>
    <x v="2"/>
    <x v="1"/>
    <x v="1"/>
    <s v="OK"/>
    <s v="OK"/>
    <x v="0"/>
  </r>
  <r>
    <s v="TS41"/>
    <s v="JALUR SUKABUMI"/>
    <s v="04"/>
    <s v="10.42.73.106"/>
    <s v="Microsoft Windows 10 Pro"/>
    <s v="64-bit"/>
    <s v="Intel(R) Pentium(R) Gold G6400 CPU @ 4.00GHz"/>
    <n v="15"/>
    <s v="38"/>
    <n v="8"/>
    <s v="Windows(R), Professional edition:_x000d__x000a_    The machine is permanently activated."/>
    <s v="Sesuai"/>
    <s v="CDN3M-JJBJY-2JY99-QWHJJ-33XCT"/>
    <n v="1000"/>
    <n v="37"/>
    <n v="0.56999999999999995"/>
    <s v="0"/>
    <s v="-"/>
    <s v="OFFLINE"/>
    <s v="-"/>
    <s v="-"/>
    <s v="-"/>
    <s v="OFFLINE"/>
    <s v="-"/>
    <s v="Dihitung"/>
    <s v="Dihitung"/>
    <s v="Dihitung"/>
    <n v="1000"/>
    <n v="15"/>
    <n v="37"/>
    <n v="0.56999999999999995"/>
    <s v="Sesuai"/>
    <s v="OK"/>
    <n v="0"/>
    <n v="0"/>
    <x v="1"/>
    <x v="1"/>
    <x v="1"/>
    <x v="1"/>
    <x v="1"/>
    <x v="1"/>
    <x v="2"/>
    <x v="0"/>
    <x v="0"/>
    <s v="NOK"/>
    <s v="NOK"/>
    <x v="12"/>
  </r>
  <r>
    <s v="T5YP"/>
    <s v="GEGER BITUNG"/>
    <s v="02"/>
    <s v="10.42.40.99"/>
    <s v="Microsoft Windows 10 Pro"/>
    <s v="64-bit"/>
    <s v="Intel(R) Core(TM) i3-10100 CPU @ 3.60GHz"/>
    <n v="5"/>
    <s v="46"/>
    <n v="8"/>
    <s v="Windows(R), Professional edition:_x000d__x000a_    The machine is permanently activated."/>
    <s v="Sesuai"/>
    <s v="RWV3J-NGBMH-WQQTT-W7KRH-QPFC2"/>
    <n v="1000"/>
    <n v="38"/>
    <n v="0.4"/>
    <s v="6"/>
    <s v="0"/>
    <s v="ONLINE"/>
    <s v="ONLINE-2024-12-22 19:17:42"/>
    <s v="2"/>
    <s v="0"/>
    <s v="ONLINE"/>
    <s v="ONLINE-2024-12-22 18:52:31"/>
    <s v="Dihitung"/>
    <s v="Dihitung"/>
    <s v="Dihitung"/>
    <n v="1000"/>
    <n v="5"/>
    <n v="38"/>
    <n v="0.4"/>
    <s v="Sesuai"/>
    <s v="OK"/>
    <n v="1"/>
    <n v="1"/>
    <x v="1"/>
    <x v="1"/>
    <x v="1"/>
    <x v="1"/>
    <x v="1"/>
    <x v="1"/>
    <x v="2"/>
    <x v="1"/>
    <x v="1"/>
    <s v="OK"/>
    <s v="OK"/>
    <x v="12"/>
  </r>
  <r>
    <s v="FHU5"/>
    <s v="BARU YASMIN"/>
    <s v="01"/>
    <s v="10.42.139.2"/>
    <s v="Microsoft Windows 10 Pro"/>
    <s v="64-bit"/>
    <s v="Intel(R) Pentium(R) Gold G6400 CPU @ 4.00GHz"/>
    <n v="26"/>
    <s v="42"/>
    <n v="8"/>
    <s v="Windows(R), Professional edition:_x000d__x000a_    The machine is permanently activated."/>
    <s v="Sesuai"/>
    <s v="NCBWB-BJDCX-2VFF4-6MBR7-3J3GR"/>
    <n v="1000"/>
    <n v="57"/>
    <n v="0.82"/>
    <s v="6"/>
    <s v="0"/>
    <s v="ONLINE"/>
    <s v="ONLINE-2024-12-23 12:35:06"/>
    <s v="0"/>
    <s v="0"/>
    <s v="NOEDC"/>
    <s v="NOEDC-0000-00-00 00:00:00"/>
    <s v="Dihitung"/>
    <s v="Dihitung"/>
    <s v="Dihitung"/>
    <n v="1000"/>
    <n v="26"/>
    <n v="57"/>
    <n v="0.82"/>
    <s v="Sesuai"/>
    <s v="OK"/>
    <n v="1"/>
    <n v="0"/>
    <x v="1"/>
    <x v="1"/>
    <x v="1"/>
    <x v="1"/>
    <x v="1"/>
    <x v="1"/>
    <x v="2"/>
    <x v="1"/>
    <x v="2"/>
    <s v="OK"/>
    <s v="NOK"/>
    <x v="0"/>
  </r>
  <r>
    <s v="F46P"/>
    <s v="MANGUNSARKORO NO 9-10"/>
    <s v="01"/>
    <s v="10.42.144.130"/>
    <s v="Microsoft Windows 10 Pro"/>
    <s v="64-bit"/>
    <s v="Intel(R) Pentium(R) Gold G6405 CPU @ 4.10GHz"/>
    <n v="0"/>
    <s v="47"/>
    <n v="8"/>
    <s v="Windows(R), Professional edition:_x000d__x000a_    The machine is permanently activated."/>
    <s v="Sesuai"/>
    <s v="N94RK-XPVWM-4JYCR-8V2RX-GJGPT"/>
    <n v="1000"/>
    <n v="39"/>
    <n v="0.59"/>
    <s v="2"/>
    <s v="0"/>
    <s v="ONLINE"/>
    <s v="ONLINE-2024-12-22 18:47:55"/>
    <s v="2"/>
    <s v="0"/>
    <s v="ONLINE"/>
    <s v="ONLINE-2024-12-22 21:41:38"/>
    <s v="Dihitung"/>
    <s v="Dihitung"/>
    <s v="Dihitung"/>
    <n v="1000"/>
    <n v="0"/>
    <n v="39"/>
    <n v="0.59"/>
    <s v="Sesuai"/>
    <s v="OK"/>
    <n v="1"/>
    <n v="1"/>
    <x v="1"/>
    <x v="1"/>
    <x v="1"/>
    <x v="1"/>
    <x v="1"/>
    <x v="1"/>
    <x v="2"/>
    <x v="1"/>
    <x v="1"/>
    <s v="OK"/>
    <s v="OK"/>
    <x v="13"/>
  </r>
  <r>
    <s v="TS39"/>
    <s v="REST AREA KM 35 A"/>
    <s v="05"/>
    <s v="10.42.99.34"/>
    <s v="Microsoft Windows 10 Pro"/>
    <s v="64-bit"/>
    <s v="Intel(R) Core(TM) i5-10400 CPU @ 2.90GHz"/>
    <n v="4"/>
    <s v="28"/>
    <n v="16"/>
    <s v="Windows(R), Professional edition:_x000d__x000a_    The machine is permanently activated."/>
    <s v="Sesuai"/>
    <s v="JRNCP-CQMGK-VV83K-4YCXT-J2QGR"/>
    <n v="1000"/>
    <n v="52"/>
    <n v="0.31"/>
    <s v="0"/>
    <s v="0"/>
    <s v="NOEDC"/>
    <s v="NOEDC-0000-00-00 00:00:00"/>
    <s v="0"/>
    <s v="0"/>
    <s v="NOEDC"/>
    <s v="NOEDC-0000-00-00 00:00:00"/>
    <s v="Dihitung"/>
    <s v="Dihitung"/>
    <s v="Dihitung"/>
    <n v="1000"/>
    <n v="4"/>
    <n v="52"/>
    <n v="0.31"/>
    <s v="Sesuai"/>
    <s v="OK"/>
    <n v="0"/>
    <n v="0"/>
    <x v="1"/>
    <x v="1"/>
    <x v="1"/>
    <x v="1"/>
    <x v="1"/>
    <x v="1"/>
    <x v="2"/>
    <x v="2"/>
    <x v="2"/>
    <s v="NOK"/>
    <s v="NOK"/>
    <x v="5"/>
  </r>
  <r>
    <s v="TS39"/>
    <s v="REST AREA KM 35 A"/>
    <s v="04"/>
    <s v="10.42.99.38"/>
    <s v="Microsoft Windows 10 Pro"/>
    <s v="64-bit"/>
    <s v="Intel(R) Core(TM) i3-10100 CPU @ 3.60GHz"/>
    <n v="3"/>
    <s v="22"/>
    <n v="16"/>
    <s v="Windows(R), Professional edition:_x000d__x000a_    The machine is permanently activated."/>
    <s v="Sesuai"/>
    <s v="XH9QN-V8HKX-WTK4K-PMY3H-MBH22:7N27G-8HY3T-8X8J7-6GH7M-8FG6R"/>
    <n v="1000"/>
    <n v="47"/>
    <n v="2.0299999999999998"/>
    <s v="63"/>
    <s v="12"/>
    <s v="ONLINE"/>
    <s v="ONLINE-2024-12-21 16:01:19"/>
    <s v="46"/>
    <s v="0"/>
    <s v="ONLINE"/>
    <s v="ONLINE-2024-12-21 15:56:08"/>
    <s v="Dihitung"/>
    <s v="Dihitung"/>
    <s v="Dihitung"/>
    <n v="1000"/>
    <n v="3"/>
    <n v="47"/>
    <n v="2.0299999999999998"/>
    <s v="Sesuai"/>
    <s v="OK"/>
    <n v="0.84"/>
    <n v="1"/>
    <x v="1"/>
    <x v="1"/>
    <x v="1"/>
    <x v="1"/>
    <x v="1"/>
    <x v="1"/>
    <x v="2"/>
    <x v="1"/>
    <x v="1"/>
    <s v="OK"/>
    <s v="OK"/>
    <x v="5"/>
  </r>
  <r>
    <s v="TDAO"/>
    <s v="ARWINDA SINDANG LAKA"/>
    <s v="01"/>
    <s v="10.42.26.98"/>
    <s v="Microsoft Windows 10 Pro"/>
    <s v="64-bit"/>
    <s v="Intel(R) Core(TM) i3-10100 CPU @ 3.60GHz"/>
    <n v="6"/>
    <s v="42"/>
    <n v="8"/>
    <s v="Windows(R), Professional edition:_x000d__x000a_    The machine is permanently activated."/>
    <s v="Sesuai"/>
    <s v="NW63B-VQF96-9VG8F-8CXB6-FVV22"/>
    <n v="1000"/>
    <n v="43"/>
    <n v="0.46"/>
    <s v="10"/>
    <s v="3"/>
    <s v="ONLINE"/>
    <s v="ONLINE-2024-12-22 21:30:39"/>
    <s v="0"/>
    <s v="1"/>
    <s v="OFFLINE"/>
    <s v="OFFLINE-2024-12-23 09:48:56-THE DEVICE DOES NOT RECOGNIZE THE COMMAND._x000d__x000a_"/>
    <s v="Dihitung"/>
    <s v="Dihitung"/>
    <s v="Dihitung"/>
    <n v="1000"/>
    <n v="6"/>
    <n v="43"/>
    <n v="0.46"/>
    <s v="Sesuai"/>
    <s v="OK"/>
    <n v="0.76923076923076927"/>
    <n v="0"/>
    <x v="1"/>
    <x v="1"/>
    <x v="1"/>
    <x v="1"/>
    <x v="1"/>
    <x v="1"/>
    <x v="2"/>
    <x v="1"/>
    <x v="0"/>
    <s v="OK"/>
    <s v="NOK"/>
    <x v="13"/>
  </r>
  <r>
    <s v="TNF6"/>
    <s v="PAHLAWAN NO 150"/>
    <s v="02"/>
    <s v="10.42.103.195"/>
    <s v="Microsoft Windows 7 Professional "/>
    <s v="32-bit"/>
    <s v="Intel(R) Pentium(R) CPU G3260 @ 3.30GHz"/>
    <n v="28"/>
    <s v="45"/>
    <n v="4"/>
    <s v="Windows(R) 7, Professional edition:_x000d__x000a_    The machine is permanently activated."/>
    <s v="Sesuai"/>
    <s v="CPG2V-6QXFV-PHVJY-DPKP3-9B7YP"/>
    <n v="1000"/>
    <n v="44"/>
    <n v="1.82"/>
    <s v="4"/>
    <s v="0"/>
    <s v="ONLINE"/>
    <s v="ONLINE-2024-12-23 11:32:30"/>
    <s v="0"/>
    <s v="0"/>
    <s v="NOEDC"/>
    <s v="NOEDC-0000-00-00 00:00:00"/>
    <s v="Dihitung"/>
    <s v="Dihitung"/>
    <s v="Tidak Dihitung"/>
    <n v="1000"/>
    <n v="28"/>
    <n v="44"/>
    <n v="1.82"/>
    <s v="Sesuai"/>
    <s v="OK"/>
    <n v="1"/>
    <n v="0"/>
    <x v="0"/>
    <x v="1"/>
    <x v="1"/>
    <x v="1"/>
    <x v="1"/>
    <x v="1"/>
    <x v="2"/>
    <x v="1"/>
    <x v="2"/>
    <s v="OK"/>
    <s v="NOK"/>
    <x v="6"/>
  </r>
  <r>
    <s v="TV95"/>
    <s v="CANGEHGAR"/>
    <s v="01"/>
    <s v="10.42.18.162"/>
    <s v="Microsoft Windows 10 Pro"/>
    <s v="64-bit"/>
    <s v="Intel(R) Core(TM) i3-10100 CPU @ 3.60GHz"/>
    <n v="5"/>
    <s v="51"/>
    <n v="8"/>
    <s v="Windows(R), Professional edition:_x000d__x000a_    The machine is permanently activated."/>
    <s v="Sesuai"/>
    <s v="JDXGH-8NXWJ-KKD32-XHGVQ-DV66P:6NG97-3J7YH-2XG74-JRBXT-4M49F"/>
    <n v="1000"/>
    <n v="46"/>
    <n v="0.34"/>
    <s v="2"/>
    <s v="0"/>
    <s v="ONLINE"/>
    <s v="ONLINE-2024-12-23 08:16:22"/>
    <s v="2"/>
    <s v="0"/>
    <s v="ONLINE"/>
    <s v="ONLINE-2024-12-23 10:54:15"/>
    <s v="Dihitung"/>
    <s v="Dihitung"/>
    <s v="Dihitung"/>
    <n v="1000"/>
    <n v="5"/>
    <n v="46"/>
    <n v="0.34"/>
    <s v="Sesuai"/>
    <s v="OK"/>
    <n v="1"/>
    <n v="1"/>
    <x v="1"/>
    <x v="1"/>
    <x v="1"/>
    <x v="1"/>
    <x v="1"/>
    <x v="1"/>
    <x v="2"/>
    <x v="1"/>
    <x v="1"/>
    <s v="OK"/>
    <s v="OK"/>
    <x v="9"/>
  </r>
  <r>
    <s v="F6E5"/>
    <s v="BTN Pasir sembung"/>
    <s v="01"/>
    <s v="10.42.140.194"/>
    <s v="Microsoft Windows 10 Pro"/>
    <s v="64-bit"/>
    <s v="Intel(R) Pentium(R) Gold G6405 CPU @ 4.10GHz"/>
    <n v="5"/>
    <s v="48"/>
    <n v="8"/>
    <s v="Windows(R), Professional edition:_x000d__x000a_    The machine is permanently activated."/>
    <s v="Sesuai"/>
    <s v="XNXC9-M424Q-2WVVD-KB7KC-DDB6G"/>
    <n v="1000"/>
    <n v="52"/>
    <n v="1.99"/>
    <s v="2"/>
    <s v="0"/>
    <s v="ONLINE"/>
    <s v="ONLINE-2024-12-23 09:23:04"/>
    <s v="0"/>
    <s v="0"/>
    <s v="NOEDC"/>
    <s v="NOEDC-0000-00-00 00:00:00"/>
    <s v="Dihitung"/>
    <s v="Dihitung"/>
    <s v="Dihitung"/>
    <n v="1000"/>
    <n v="5"/>
    <n v="52"/>
    <n v="1.99"/>
    <s v="Sesuai"/>
    <s v="OK"/>
    <n v="1"/>
    <n v="0"/>
    <x v="1"/>
    <x v="1"/>
    <x v="1"/>
    <x v="1"/>
    <x v="1"/>
    <x v="1"/>
    <x v="2"/>
    <x v="1"/>
    <x v="2"/>
    <s v="OK"/>
    <s v="NOK"/>
    <x v="1"/>
  </r>
  <r>
    <s v="T00J"/>
    <s v="TAMAN SAFARI"/>
    <s v="04"/>
    <s v="10.42.84.37"/>
    <s v="Microsoft Windows 10 Pro"/>
    <s v="64-bit"/>
    <s v="Intel(R) Core(TM) i3-10100 CPU @ 3.60GHz"/>
    <n v="7"/>
    <s v="25"/>
    <n v="16"/>
    <s v="Windows(R), Professional edition:_x000d__x000a_    The machine is permanently activated."/>
    <s v="Sesuai"/>
    <s v="N9W7C-9CDMB-Y2GJX-PJ2FM-RC2KC"/>
    <n v="1000"/>
    <n v="52"/>
    <n v="0.5"/>
    <s v="6"/>
    <s v="0"/>
    <s v="ONLINE"/>
    <s v="ONLINE-2024-12-23 09:25:48"/>
    <s v="7"/>
    <s v="1"/>
    <s v="OFFLINE"/>
    <s v="OFFLINE-2024-12-23 10:10:23-THE DEVICE DOES NOT RECOGNIZE THE COMMAND._x000d__x000a_"/>
    <s v="Dihitung"/>
    <s v="Dihitung"/>
    <s v="Dihitung"/>
    <n v="1000"/>
    <n v="7"/>
    <n v="52"/>
    <n v="0.5"/>
    <s v="Sesuai"/>
    <s v="OK"/>
    <n v="1"/>
    <n v="0.875"/>
    <x v="1"/>
    <x v="1"/>
    <x v="1"/>
    <x v="1"/>
    <x v="1"/>
    <x v="1"/>
    <x v="2"/>
    <x v="1"/>
    <x v="1"/>
    <s v="OK"/>
    <s v="OK"/>
    <x v="11"/>
  </r>
  <r>
    <s v="TVCQ"/>
    <s v="CIPAYUNG 2"/>
    <s v="01"/>
    <s v="10.42.113.34"/>
    <s v="Microsoft Windows 10 Pro"/>
    <s v="64-bit"/>
    <s v="Intel(R) Core(TM) i3-10105 CPU @ 3.70GHz"/>
    <n v="5"/>
    <s v="49"/>
    <n v="8"/>
    <s v="Windows(R), Professional edition:_x000d__x000a_    The machine is permanently activated."/>
    <s v="Sesuai"/>
    <s v="6NBMB-37B8D-CD9XF-FWRY3-GF4TG"/>
    <n v="1000"/>
    <n v="47"/>
    <n v="0.31"/>
    <s v="2"/>
    <s v="0"/>
    <s v="ONLINE"/>
    <s v="ONLINE-2024-12-23 07:25:50"/>
    <s v="5"/>
    <s v="0"/>
    <s v="ONLINE"/>
    <s v="ONLINE-2024-12-23 11:39:14"/>
    <s v="Dihitung"/>
    <s v="Dihitung"/>
    <s v="Dihitung"/>
    <n v="1000"/>
    <n v="5"/>
    <n v="47"/>
    <n v="0.31"/>
    <s v="Sesuai"/>
    <s v="OK"/>
    <n v="1"/>
    <n v="1"/>
    <x v="1"/>
    <x v="1"/>
    <x v="1"/>
    <x v="1"/>
    <x v="1"/>
    <x v="1"/>
    <x v="2"/>
    <x v="1"/>
    <x v="1"/>
    <s v="OK"/>
    <s v="OK"/>
    <x v="10"/>
  </r>
  <r>
    <s v="F46L"/>
    <s v="SURADE"/>
    <s v="01"/>
    <s v="10.42.20.226"/>
    <s v="Microsoft Windows 10 Pro"/>
    <s v="64-bit"/>
    <s v="Intel(R) Pentium(R) Gold G6400 CPU @ 4.00GHz"/>
    <n v="8"/>
    <s v="48"/>
    <n v="8"/>
    <s v="Windows(R), Professional edition:_x000d__x000a_    The machine is permanently activated."/>
    <s v="Sesuai"/>
    <s v="YBTHQ-H2NPC-X7JJT-G3KKM-92FC4"/>
    <n v="1000"/>
    <n v="46"/>
    <n v="1.07"/>
    <s v="0"/>
    <s v="6"/>
    <s v="OFFLINE"/>
    <s v="OFFLINE-2024-12-21 19:12:02-THE PORT COM7 DOES NOT EXIST."/>
    <s v="3"/>
    <s v="0"/>
    <s v="ONLINE"/>
    <s v="ONLINE-2024-12-22 20:02:50"/>
    <s v="Dihitung"/>
    <s v="Dihitung"/>
    <s v="Dihitung"/>
    <n v="1000"/>
    <n v="8"/>
    <n v="46"/>
    <n v="1.07"/>
    <s v="Sesuai"/>
    <s v="OK"/>
    <n v="0"/>
    <n v="1"/>
    <x v="1"/>
    <x v="1"/>
    <x v="1"/>
    <x v="1"/>
    <x v="1"/>
    <x v="1"/>
    <x v="2"/>
    <x v="0"/>
    <x v="1"/>
    <s v="NOK"/>
    <s v="OK"/>
    <x v="9"/>
  </r>
  <r>
    <s v="F88L"/>
    <s v="BAGBAGAN RAYA"/>
    <s v="01"/>
    <s v="10.42.31.130"/>
    <s v="Microsoft Windows 10 Pro"/>
    <s v="64-bit"/>
    <s v="Intel(R) Pentium(R) Gold G6405 CPU @ 4.10GHz"/>
    <n v="9"/>
    <s v="50"/>
    <n v="8"/>
    <s v="Windows(R), Professional edition:_x000d__x000a_    The machine is permanently activated."/>
    <s v="Sesuai"/>
    <s v="FDJ6N-XVQKJ-MB63K-RDM68-78RJ2"/>
    <n v="1000"/>
    <n v="73"/>
    <n v="0.63"/>
    <s v="6"/>
    <s v="0"/>
    <s v="ONLINE"/>
    <s v="ONLINE-2024-12-22 17:02:48"/>
    <s v="6"/>
    <s v="0"/>
    <s v="ONLINE"/>
    <s v="ONLINE-2024-12-23 12:26:52"/>
    <s v="Dihitung"/>
    <s v="Dihitung"/>
    <s v="Dihitung"/>
    <n v="1000"/>
    <n v="9"/>
    <n v="73"/>
    <n v="0.63"/>
    <s v="Sesuai"/>
    <s v="OK"/>
    <n v="1"/>
    <n v="1"/>
    <x v="1"/>
    <x v="1"/>
    <x v="1"/>
    <x v="1"/>
    <x v="1"/>
    <x v="1"/>
    <x v="2"/>
    <x v="1"/>
    <x v="1"/>
    <s v="OK"/>
    <s v="OK"/>
    <x v="9"/>
  </r>
  <r>
    <s v="F31Z"/>
    <s v="KADUDAMPIT RAYA"/>
    <s v="02"/>
    <s v="10.42.140.3"/>
    <s v="Microsoft Windows 7 Professional "/>
    <s v="32-bit"/>
    <s v="Intel(R) Pentium(R) CPU G3250 @ 3.20GHz"/>
    <n v="8"/>
    <s v="40"/>
    <n v="4"/>
    <s v="Windows(R) 7, Professional edition:_x000d__x000a_    The machine is permanently activated."/>
    <s v="Sesuai"/>
    <s v="YKF23-R34HP-4FM3C-CBQB8-4DYH8"/>
    <n v="1000"/>
    <n v="48"/>
    <n v="0.85"/>
    <s v="6"/>
    <s v="0"/>
    <s v="ONLINE"/>
    <s v="ONLINE-2024-12-22 17:42:23"/>
    <s v="0"/>
    <s v="0"/>
    <s v="NOEDC"/>
    <s v="NOEDC-0000-00-00 00:00:00"/>
    <s v="Dihitung"/>
    <s v="Dihitung"/>
    <s v="Tidak Dihitung"/>
    <n v="1000"/>
    <n v="8"/>
    <n v="48"/>
    <n v="0.85"/>
    <s v="Sesuai"/>
    <s v="OK"/>
    <n v="1"/>
    <n v="0"/>
    <x v="0"/>
    <x v="1"/>
    <x v="1"/>
    <x v="1"/>
    <x v="1"/>
    <x v="1"/>
    <x v="2"/>
    <x v="1"/>
    <x v="2"/>
    <s v="OK"/>
    <s v="NOK"/>
    <x v="3"/>
  </r>
  <r>
    <s v="FQ2C"/>
    <s v="PURI ARRAYA"/>
    <s v="02"/>
    <s v="10.42.115.131"/>
    <s v="Microsoft Windows 10 Pro"/>
    <s v="64-bit"/>
    <s v="Intel(R) Pentium(R) Gold G6405 CPU @ 4.10GHz"/>
    <n v="14"/>
    <s v="33"/>
    <n v="8"/>
    <s v="Windows(R), Professional edition:_x000d__x000a_    The machine is permanently activated."/>
    <s v="Sesuai"/>
    <s v="3GJYM-D2NKT-2JBRM-HJD6B-JK9CT"/>
    <n v="1000"/>
    <n v="42"/>
    <n v="0.87"/>
    <s v="4"/>
    <s v="0"/>
    <s v="ONLINE"/>
    <s v="ONLINE-2024-12-22 17:48:17"/>
    <s v="3"/>
    <s v="0"/>
    <s v="ONLINE"/>
    <s v="ONLINE-2024-12-22 21:23:06"/>
    <s v="Dihitung"/>
    <s v="Dihitung"/>
    <s v="Dihitung"/>
    <n v="1000"/>
    <n v="14"/>
    <n v="42"/>
    <n v="0.87"/>
    <s v="Sesuai"/>
    <s v="OK"/>
    <n v="1"/>
    <n v="1"/>
    <x v="1"/>
    <x v="1"/>
    <x v="1"/>
    <x v="1"/>
    <x v="1"/>
    <x v="1"/>
    <x v="2"/>
    <x v="1"/>
    <x v="1"/>
    <s v="OK"/>
    <s v="OK"/>
    <x v="7"/>
  </r>
  <r>
    <s v="TFME"/>
    <s v="CIPENDAWA"/>
    <s v="02"/>
    <s v="10.42.41.131"/>
    <s v="Microsoft Windows 10 Pro"/>
    <s v="64-bit"/>
    <s v="Intel(R) Pentium(R) Gold G6400 CPU @ 4.00GHz"/>
    <n v="1"/>
    <s v="33"/>
    <n v="8"/>
    <s v="Windows(R), Professional edition:_x000d__x000a_    The machine is permanently activated."/>
    <s v="Sesuai"/>
    <s v="6KFXN-YFW2D-2V2C6-724TK-TF4C4"/>
    <n v="1000"/>
    <n v="44"/>
    <n v="0.69"/>
    <s v="2"/>
    <s v="0"/>
    <s v="ONLINE"/>
    <s v="ONLINE-2024-12-23 11:23:12"/>
    <s v="4"/>
    <s v="0"/>
    <s v="ONLINE"/>
    <s v="ONLINE-2024-12-23 10:50:26"/>
    <s v="Dihitung"/>
    <s v="Dihitung"/>
    <s v="Dihitung"/>
    <n v="1000"/>
    <n v="1"/>
    <n v="44"/>
    <n v="0.69"/>
    <s v="Sesuai"/>
    <s v="OK"/>
    <n v="1"/>
    <n v="1"/>
    <x v="1"/>
    <x v="1"/>
    <x v="1"/>
    <x v="1"/>
    <x v="1"/>
    <x v="1"/>
    <x v="2"/>
    <x v="1"/>
    <x v="1"/>
    <s v="OK"/>
    <s v="OK"/>
    <x v="1"/>
  </r>
  <r>
    <s v="TMGL"/>
    <s v="PEMUDA NO 39"/>
    <s v="03"/>
    <s v="10.42.114.228"/>
    <s v="Microsoft Windows 10 Pro"/>
    <s v="64-bit"/>
    <s v="Intel(R) Pentium(R) Gold G6400 CPU @ 4.00GHz"/>
    <n v="1"/>
    <s v="40"/>
    <n v="8"/>
    <s v="Windows(R), Professional edition:_x000d__x000a_    The machine is permanently activated."/>
    <s v="Sesuai"/>
    <s v="PJXFV-N9GDP-G3MQF-R9DYR-2KC2T:7N27G-8HY3T-8X8J7-6GH7M-8FG6R"/>
    <n v="1000"/>
    <n v="50"/>
    <n v="0.43"/>
    <s v="12"/>
    <s v="0"/>
    <s v="ONLINE"/>
    <s v="ONLINE-2024-12-22 11:15:12"/>
    <s v="2"/>
    <s v="0"/>
    <s v="ONLINE"/>
    <s v="ONLINE-2024-12-23 10:58:41"/>
    <s v="Dihitung"/>
    <s v="Dihitung"/>
    <s v="Dihitung"/>
    <n v="1000"/>
    <n v="1"/>
    <n v="50"/>
    <n v="0.43"/>
    <s v="Sesuai"/>
    <s v="OK"/>
    <n v="1"/>
    <n v="1"/>
    <x v="1"/>
    <x v="1"/>
    <x v="1"/>
    <x v="1"/>
    <x v="1"/>
    <x v="1"/>
    <x v="2"/>
    <x v="1"/>
    <x v="1"/>
    <s v="OK"/>
    <s v="OK"/>
    <x v="0"/>
  </r>
  <r>
    <s v="TCXH"/>
    <s v="M TOHA CIAWI"/>
    <s v="04"/>
    <s v="10.42.139.229"/>
    <s v="Microsoft Windows 10 Pro"/>
    <s v="64-bit"/>
    <s v="Intel(R) Pentium(R) Gold G6405 CPU @ 4.10GHz"/>
    <n v="2"/>
    <s v="41"/>
    <n v="8"/>
    <s v="Windows(R), Professional edition:_x000d__x000a_    The machine is permanently activated."/>
    <s v="Sesuai"/>
    <s v="6HNFV-44FWP-JC7HG-6722P-6JGPT"/>
    <n v="1000"/>
    <n v="47"/>
    <n v="0.42"/>
    <s v="4"/>
    <s v="0"/>
    <s v="ONLINE"/>
    <s v="ONLINE-2024-12-22 17:29:24"/>
    <s v="0"/>
    <s v="0"/>
    <s v="NOEDC"/>
    <s v="NOEDC-0000-00-00 00:00:00"/>
    <s v="Dihitung"/>
    <s v="Dihitung"/>
    <s v="Dihitung"/>
    <n v="1000"/>
    <n v="2"/>
    <n v="47"/>
    <n v="0.42"/>
    <s v="Sesuai"/>
    <s v="OK"/>
    <n v="1"/>
    <n v="0"/>
    <x v="1"/>
    <x v="1"/>
    <x v="1"/>
    <x v="1"/>
    <x v="1"/>
    <x v="1"/>
    <x v="2"/>
    <x v="1"/>
    <x v="2"/>
    <s v="OK"/>
    <s v="NOK"/>
    <x v="14"/>
  </r>
  <r>
    <s v="FIB5"/>
    <s v="CIKELAT"/>
    <s v="02"/>
    <s v="10.42.50.131"/>
    <s v="Microsoft Windows 10 Pro"/>
    <s v="64-bit"/>
    <s v="Intel(R) Pentium(R) Gold G6405 CPU @ 4.10GHz"/>
    <n v="0"/>
    <s v="36"/>
    <n v="8"/>
    <s v="Windows(R), Professional edition:_x000d__x000a_    The machine is permanently activated."/>
    <s v="Sesuai"/>
    <s v="FXXDN-D489V-JFTBJ-3BH9B-F9C2T:GC7NX-2VT2B-YJHCX-D9BVT-C9X2P"/>
    <n v="1000"/>
    <n v="43"/>
    <n v="0.62"/>
    <s v="4"/>
    <s v="0"/>
    <s v="ONLINE"/>
    <s v="ONLINE-2024-12-23 10:47:43"/>
    <s v="6"/>
    <s v="0"/>
    <s v="ONLINE"/>
    <s v="ONLINE-2024-12-22 18:57:13"/>
    <s v="Dihitung"/>
    <s v="Dihitung"/>
    <s v="Dihitung"/>
    <n v="1000"/>
    <n v="0"/>
    <n v="43"/>
    <n v="0.62"/>
    <s v="Sesuai"/>
    <s v="OK"/>
    <n v="1"/>
    <n v="1"/>
    <x v="1"/>
    <x v="1"/>
    <x v="1"/>
    <x v="1"/>
    <x v="1"/>
    <x v="1"/>
    <x v="2"/>
    <x v="1"/>
    <x v="1"/>
    <s v="OK"/>
    <s v="OK"/>
    <x v="9"/>
  </r>
  <r>
    <s v="TBZO"/>
    <s v="SETU CIPAYUNG 3"/>
    <s v="02"/>
    <s v="10.42.84.99"/>
    <s v="Microsoft Windows 10 Pro"/>
    <s v="64-bit"/>
    <s v="Intel(R) Pentium(R) Gold G6400 CPU @ 4.00GHz"/>
    <n v="0"/>
    <s v="45"/>
    <n v="8"/>
    <s v="Windows(R), Professional edition:_x000d__x000a_    The machine is permanently activated."/>
    <s v="Sesuai"/>
    <s v="C99DW-PNDC8-TRYWM-YDHPK-2YT6R"/>
    <n v="1000"/>
    <n v="49"/>
    <n v="1.02"/>
    <s v="5"/>
    <s v="0"/>
    <s v="ONLINE"/>
    <s v="ONLINE-2024-12-23 09:29:06"/>
    <s v="17"/>
    <s v="0"/>
    <s v="ONLINE"/>
    <s v="ONLINE-2024-12-23 12:03:29"/>
    <s v="Dihitung"/>
    <s v="Dihitung"/>
    <s v="Dihitung"/>
    <n v="1000"/>
    <n v="0"/>
    <n v="49"/>
    <n v="1.02"/>
    <s v="Sesuai"/>
    <s v="OK"/>
    <n v="1"/>
    <n v="1"/>
    <x v="1"/>
    <x v="1"/>
    <x v="1"/>
    <x v="1"/>
    <x v="1"/>
    <x v="1"/>
    <x v="2"/>
    <x v="1"/>
    <x v="1"/>
    <s v="OK"/>
    <s v="OK"/>
    <x v="10"/>
  </r>
  <r>
    <s v="TS39"/>
    <s v="REST AREA KM 35 A"/>
    <s v="01"/>
    <s v="10.42.99.35"/>
    <s v="Microsoft Windows 10 Pro"/>
    <s v="64-bit"/>
    <s v="Intel(R) Core(TM) i3-10100 CPU @ 3.60GHz"/>
    <n v="5"/>
    <s v="22"/>
    <n v="16"/>
    <s v="Windows(R), Professional edition:_x000d__x000a_    The machine is permanently activated."/>
    <s v="Sesuai"/>
    <s v="JDV7N-QCRJD-92JVB-XWM2K-HCFC2:7N27G-8HY3T-8X8J7-6GH7M-8FG6R"/>
    <n v="1000"/>
    <n v="44"/>
    <n v="1.58"/>
    <s v="27"/>
    <s v="25"/>
    <s v="ONLINE"/>
    <s v="ONLINE-2024-12-22 15:26:05"/>
    <s v="39"/>
    <s v="0"/>
    <s v="ONLINE"/>
    <s v="ONLINE-2024-12-22 15:33:16"/>
    <s v="Dihitung"/>
    <s v="Dihitung"/>
    <s v="Dihitung"/>
    <n v="1000"/>
    <n v="5"/>
    <n v="44"/>
    <n v="1.58"/>
    <s v="Sesuai"/>
    <s v="OK"/>
    <n v="0.51923076923076927"/>
    <n v="1"/>
    <x v="1"/>
    <x v="1"/>
    <x v="1"/>
    <x v="1"/>
    <x v="1"/>
    <x v="1"/>
    <x v="2"/>
    <x v="1"/>
    <x v="1"/>
    <s v="OK"/>
    <s v="OK"/>
    <x v="5"/>
  </r>
  <r>
    <s v="F46P"/>
    <s v="MANGUNSARKORO NO 9-10"/>
    <s v="02"/>
    <s v="10.42.144.131"/>
    <s v="Microsoft Windows 10 Pro"/>
    <s v="64-bit"/>
    <s v="Intel(R) Pentium(R) Gold G6405 CPU @ 4.10GHz"/>
    <n v="5"/>
    <s v="36"/>
    <n v="8"/>
    <s v="Windows(R), Professional edition:_x000d__x000a_    The machine is permanently activated."/>
    <s v="Sesuai"/>
    <s v="YB9MN-6YR3T-WP4MM-DQDCC-4RHJ6"/>
    <n v="1000"/>
    <n v="41"/>
    <n v="0.5"/>
    <s v="2"/>
    <s v="0"/>
    <s v="ONLINE"/>
    <s v="ONLINE-2024-12-23 11:17:29"/>
    <s v="2"/>
    <s v="0"/>
    <s v="ONLINE"/>
    <s v="ONLINE-2024-12-23 08:30:28"/>
    <s v="Dihitung"/>
    <s v="Dihitung"/>
    <s v="Dihitung"/>
    <n v="1000"/>
    <n v="5"/>
    <n v="41"/>
    <n v="0.5"/>
    <s v="Sesuai"/>
    <s v="OK"/>
    <n v="1"/>
    <n v="1"/>
    <x v="1"/>
    <x v="1"/>
    <x v="1"/>
    <x v="1"/>
    <x v="1"/>
    <x v="1"/>
    <x v="2"/>
    <x v="1"/>
    <x v="1"/>
    <s v="OK"/>
    <s v="OK"/>
    <x v="13"/>
  </r>
  <r>
    <s v="TJQ3"/>
    <s v="TUGU JAYA BENTENG"/>
    <s v="01"/>
    <s v="10.42.25.98"/>
    <s v="Microsoft Windows 10 Pro"/>
    <s v="64-bit"/>
    <s v="Intel(R) Core(TM) i3-10100 CPU @ 3.60GHz"/>
    <n v="2"/>
    <s v="54"/>
    <n v="8"/>
    <s v="Windows(R), Professional edition:_x000d__x000a_    The machine is permanently activated."/>
    <s v="Sesuai"/>
    <s v="C4N4T-8JDV3-82M22-PYPYK-DYH22"/>
    <n v="1000"/>
    <n v="48"/>
    <n v="0.35"/>
    <s v="0"/>
    <s v="3"/>
    <s v="OFFLINE"/>
    <s v="OFFLINE-2024-12-21 17:37:41-THE PORT COM7 DOES NOT EXIST."/>
    <s v="2"/>
    <s v="1"/>
    <s v="ONLINE"/>
    <s v="ONLINE-2024-12-23 11:06:36-(ACT VIRTUAL)CRC SALAH HARAP RESTART EDC"/>
    <s v="Dihitung"/>
    <s v="Dihitung"/>
    <s v="Dihitung"/>
    <n v="1000"/>
    <n v="2"/>
    <n v="48"/>
    <n v="0.35"/>
    <s v="Sesuai"/>
    <s v="OK"/>
    <n v="0"/>
    <n v="0.66666666666666663"/>
    <x v="1"/>
    <x v="1"/>
    <x v="1"/>
    <x v="1"/>
    <x v="1"/>
    <x v="1"/>
    <x v="2"/>
    <x v="0"/>
    <x v="1"/>
    <s v="NOK"/>
    <s v="OK"/>
    <x v="14"/>
  </r>
  <r>
    <s v="F5BR"/>
    <s v="RAYA DRAMAGA KM 8"/>
    <s v="02"/>
    <s v="10.42.141.195"/>
    <s v="Microsoft Windows 10 Pro"/>
    <s v="64-bit"/>
    <s v="Intel(R) Pentium(R) Gold G6405 CPU @ 4.10GHz"/>
    <n v="2"/>
    <s v="42"/>
    <n v="8"/>
    <s v="Windows(R), Professional edition:_x000d__x000a_    The machine is permanently activated."/>
    <s v="Sesuai"/>
    <s v="J23N9-J8722-636KY-7VM6P-MP22T"/>
    <n v="1000"/>
    <n v="41"/>
    <n v="0.83"/>
    <s v="2"/>
    <s v="0"/>
    <s v="ONLINE"/>
    <s v="ONLINE-2024-12-23 07:46:30"/>
    <s v="0"/>
    <s v="0"/>
    <s v="NOEDC"/>
    <s v="NOEDC-0000-00-00 00:00:00"/>
    <s v="Dihitung"/>
    <s v="Dihitung"/>
    <s v="Dihitung"/>
    <n v="1000"/>
    <n v="2"/>
    <n v="41"/>
    <n v="0.83"/>
    <s v="Sesuai"/>
    <s v="OK"/>
    <n v="1"/>
    <n v="0"/>
    <x v="1"/>
    <x v="1"/>
    <x v="1"/>
    <x v="1"/>
    <x v="1"/>
    <x v="1"/>
    <x v="2"/>
    <x v="1"/>
    <x v="2"/>
    <s v="OK"/>
    <s v="NOK"/>
    <x v="7"/>
  </r>
  <r>
    <s v="TJGO"/>
    <s v="SPBU PADJAJARAN"/>
    <s v="02"/>
    <s v="10.42.10.163"/>
    <s v="Microsoft Windows 7 Professional "/>
    <s v="32-bit"/>
    <s v="Intel(R) Core(TM) i5-3470 CPU @ 3.20GHz"/>
    <n v="0"/>
    <s v="52"/>
    <n v="4"/>
    <s v="Windows(R) 7, Professional edition:_x000d__x000a_    The machine is permanently activated."/>
    <s v="Sesuai"/>
    <s v="BTYHH-VJ2VG-VRFQP-XBB26-MH7GT"/>
    <n v="1000"/>
    <n v="56"/>
    <n v="1.0900000000000001"/>
    <s v="6"/>
    <s v="2"/>
    <s v="OFFLINE"/>
    <s v="OFFLINE-2024-12-23 08:26:17-[ERROR] TIDAK DAPAT RESPONSE DARI EDC"/>
    <s v="7"/>
    <s v="0"/>
    <s v="ONLINE"/>
    <s v="ONLINE-2024-12-23 10:11:13"/>
    <s v="Dihitung"/>
    <s v="Dihitung"/>
    <s v="Tidak Dihitung"/>
    <n v="1000"/>
    <n v="0"/>
    <n v="56"/>
    <n v="1.0900000000000001"/>
    <s v="Sesuai"/>
    <s v="OK"/>
    <n v="0.75"/>
    <n v="1"/>
    <x v="0"/>
    <x v="1"/>
    <x v="1"/>
    <x v="1"/>
    <x v="1"/>
    <x v="1"/>
    <x v="2"/>
    <x v="1"/>
    <x v="1"/>
    <s v="OK"/>
    <s v="OK"/>
    <x v="6"/>
  </r>
  <r>
    <s v="TDUG"/>
    <s v="CISARUA"/>
    <s v="02"/>
    <s v="10.42.180.195"/>
    <s v="Microsoft Windows 10 Pro"/>
    <s v="64-bit"/>
    <s v="Intel(R) Pentium(R) Gold G6400 CPU @ 4.00GHz"/>
    <n v="13"/>
    <s v="21"/>
    <n v="16"/>
    <s v="Windows(R), Professional edition:_x000d__x000a_    The machine is permanently activated."/>
    <s v="Sesuai"/>
    <s v="HCWNY-WPVYJ-4P8QR-8T37K-RM49F"/>
    <n v="1000"/>
    <n v="44"/>
    <n v="0.79"/>
    <s v="10"/>
    <s v="0"/>
    <s v="ONLINE"/>
    <s v="ONLINE-2024-12-23 12:07:29"/>
    <s v="15"/>
    <s v="0"/>
    <s v="ONLINE"/>
    <s v="ONLINE-2024-12-23 10:03:12"/>
    <s v="Dihitung"/>
    <s v="Dihitung"/>
    <s v="Dihitung"/>
    <n v="1000"/>
    <n v="13"/>
    <n v="44"/>
    <n v="0.79"/>
    <s v="Sesuai"/>
    <s v="OK"/>
    <n v="1"/>
    <n v="1"/>
    <x v="1"/>
    <x v="1"/>
    <x v="1"/>
    <x v="1"/>
    <x v="1"/>
    <x v="1"/>
    <x v="2"/>
    <x v="1"/>
    <x v="1"/>
    <s v="OK"/>
    <s v="OK"/>
    <x v="11"/>
  </r>
  <r>
    <s v="TR13"/>
    <s v="RA.KOSASIH SUKABUMI"/>
    <s v="04"/>
    <s v="10.42.84.229"/>
    <s v="Microsoft Windows 10 Pro"/>
    <s v="64-bit"/>
    <s v="Intel(R) Pentium(R) Gold G6400 CPU @ 4.00GHz"/>
    <n v="0"/>
    <s v="36"/>
    <n v="8"/>
    <s v="Windows(R), Professional edition:_x000d__x000a_    The machine is permanently activated."/>
    <s v="Sesuai"/>
    <s v="TKD8F-GNVJQ-MYKHY-9X7HQ-7T9TR"/>
    <n v="1000"/>
    <n v="48"/>
    <n v="0.82"/>
    <s v="1"/>
    <s v="0"/>
    <s v="ONLINE"/>
    <s v="ONLINE-2024-12-20 20:25:25"/>
    <s v="3"/>
    <s v="0"/>
    <s v="ONLINE"/>
    <s v="ONLINE-2024-12-20 18:43:34"/>
    <s v="Dihitung"/>
    <s v="Dihitung"/>
    <s v="Dihitung"/>
    <n v="1000"/>
    <n v="0"/>
    <n v="48"/>
    <n v="0.82"/>
    <s v="Sesuai"/>
    <s v="OK"/>
    <n v="1"/>
    <n v="1"/>
    <x v="1"/>
    <x v="1"/>
    <x v="1"/>
    <x v="1"/>
    <x v="1"/>
    <x v="1"/>
    <x v="2"/>
    <x v="1"/>
    <x v="1"/>
    <s v="OK"/>
    <s v="OK"/>
    <x v="12"/>
  </r>
  <r>
    <s v="T5P3"/>
    <s v="KENARI PELABUHAN RATU"/>
    <s v="03"/>
    <s v="10.42.184.36"/>
    <s v="Microsoft Windows 10 Pro"/>
    <s v="64-bit"/>
    <s v="Intel(R) Pentium(R) Gold G6405 CPU @ 4.10GHz"/>
    <n v="11"/>
    <s v="40"/>
    <n v="8"/>
    <s v="Windows(R), Professional edition:_x000d__x000a_    The machine is permanently activated."/>
    <s v="Sesuai"/>
    <s v="PFJWV-6HN3W-MK32W-4H8J6-WXC2T"/>
    <n v="1000"/>
    <n v="45"/>
    <n v="0.79"/>
    <s v="0"/>
    <s v="2"/>
    <s v="OFFLINE"/>
    <s v="OFFLINE-2024-12-19 08:29:46-THE PORT COM3 DOES NOT EXIST."/>
    <s v="2"/>
    <s v="0"/>
    <s v="ONLINE"/>
    <s v="ONLINE-2024-12-22 21:44:43-(ACT VIRTUAL)TIDAK TERIMA RESPONSE DARI HOST|50BANK BRI|72132185|000070410279113|BRI DEBIT|6013 01** **** 5624|DIP|SALE|000158|001714|22 DEC 24|21:44:27|222738760436||25000"/>
    <s v="Dihitung"/>
    <s v="Dihitung"/>
    <s v="Dihitung"/>
    <n v="1000"/>
    <n v="11"/>
    <n v="45"/>
    <n v="0.79"/>
    <s v="Sesuai"/>
    <s v="OK"/>
    <n v="0"/>
    <n v="1"/>
    <x v="1"/>
    <x v="1"/>
    <x v="1"/>
    <x v="1"/>
    <x v="1"/>
    <x v="1"/>
    <x v="2"/>
    <x v="0"/>
    <x v="1"/>
    <s v="NOK"/>
    <s v="OK"/>
    <x v="9"/>
  </r>
  <r>
    <s v="TXZM"/>
    <s v="PAMOYANAN 2"/>
    <s v="02"/>
    <s v="10.42.114.35"/>
    <s v="Microsoft Windows 10 Pro"/>
    <s v="64-bit"/>
    <s v="Intel(R) Pentium(R) Gold G6400 CPU @ 4.00GHz"/>
    <n v="9"/>
    <s v="43"/>
    <n v="8"/>
    <s v="Windows(R), Professional edition:_x000d__x000a_    The machine is permanently activated."/>
    <s v="Sesuai"/>
    <s v="WGRNC-F29Y6-C6MWW-RTQ2B-3GPKF"/>
    <n v="1000"/>
    <n v="47"/>
    <n v="0.94"/>
    <s v="12"/>
    <s v="0"/>
    <s v="ONLINE"/>
    <s v="ONLINE-2024-12-23 12:21:16"/>
    <s v="3"/>
    <s v="1"/>
    <s v="ONLINE"/>
    <s v="ONLINE-2024-12-23 09:43:49"/>
    <s v="Dihitung"/>
    <s v="Dihitung"/>
    <s v="Dihitung"/>
    <n v="1000"/>
    <n v="9"/>
    <n v="47"/>
    <n v="0.94"/>
    <s v="Sesuai"/>
    <s v="OK"/>
    <n v="1"/>
    <n v="0.75"/>
    <x v="1"/>
    <x v="1"/>
    <x v="1"/>
    <x v="1"/>
    <x v="1"/>
    <x v="1"/>
    <x v="2"/>
    <x v="1"/>
    <x v="1"/>
    <s v="OK"/>
    <s v="OK"/>
    <x v="6"/>
  </r>
  <r>
    <s v="F5BR"/>
    <s v="RAYA DRAMAGA KM 8"/>
    <s v="01"/>
    <s v="10.42.141.194"/>
    <s v="Microsoft Windows 10 Pro"/>
    <s v="64-bit"/>
    <s v="Intel(R) Pentium(R) Gold G6405 CPU @ 4.10GHz"/>
    <n v="16"/>
    <s v="49"/>
    <n v="8"/>
    <s v="Windows(R), Professional edition:_x000d__x000a_    The machine is permanently activated."/>
    <s v="Sesuai"/>
    <s v="NPQJK-MCY7F-28XKM-CBJDD-Y4HJ6"/>
    <n v="1000"/>
    <n v="49"/>
    <n v="0.56999999999999995"/>
    <s v="4"/>
    <s v="0"/>
    <s v="ONLINE"/>
    <s v="ONLINE-2024-12-23 11:23:40"/>
    <s v="0"/>
    <s v="0"/>
    <s v="NOEDC"/>
    <s v="NOEDC-0000-00-00 00:00:00"/>
    <s v="Dihitung"/>
    <s v="Dihitung"/>
    <s v="Dihitung"/>
    <n v="1000"/>
    <n v="16"/>
    <n v="49"/>
    <n v="0.56999999999999995"/>
    <s v="Sesuai"/>
    <s v="OK"/>
    <n v="1"/>
    <n v="0"/>
    <x v="1"/>
    <x v="1"/>
    <x v="1"/>
    <x v="1"/>
    <x v="1"/>
    <x v="1"/>
    <x v="2"/>
    <x v="1"/>
    <x v="2"/>
    <s v="OK"/>
    <s v="NOK"/>
    <x v="7"/>
  </r>
  <r>
    <s v="THHK"/>
    <s v="SETU NO 55"/>
    <s v="02"/>
    <s v="10.42.181.3"/>
    <s v="Microsoft Windows 10 Pro"/>
    <s v="64-bit"/>
    <s v="Intel(R) Core(TM) i3-10105 CPU @ 3.70GHz"/>
    <n v="2"/>
    <s v="46"/>
    <n v="8"/>
    <s v="Windows(R), Professional edition:_x000d__x000a_    The machine is permanently activated."/>
    <s v="Sesuai"/>
    <s v="FF2B4-9NK89-QCQ6V-WJYFV-CYT6P"/>
    <n v="1000"/>
    <n v="44"/>
    <n v="0.32"/>
    <s v="15"/>
    <s v="0"/>
    <s v="ONLINE"/>
    <s v="ONLINE-2024-12-23 12:03:20"/>
    <s v="13"/>
    <s v="0"/>
    <s v="ONLINE"/>
    <s v="ONLINE-2024-12-23 12:30:18"/>
    <s v="Dihitung"/>
    <s v="Dihitung"/>
    <s v="Dihitung"/>
    <n v="1000"/>
    <n v="2"/>
    <n v="44"/>
    <n v="0.32"/>
    <s v="Sesuai"/>
    <s v="OK"/>
    <n v="1"/>
    <n v="1"/>
    <x v="1"/>
    <x v="1"/>
    <x v="1"/>
    <x v="1"/>
    <x v="1"/>
    <x v="1"/>
    <x v="2"/>
    <x v="1"/>
    <x v="1"/>
    <s v="OK"/>
    <s v="OK"/>
    <x v="10"/>
  </r>
  <r>
    <s v="T6J6"/>
    <s v="MUTIARA INDAH RESIDENCE"/>
    <s v="02"/>
    <s v="10.42.48.3"/>
    <s v="Microsoft Windows 10 Pro"/>
    <s v="64-bit"/>
    <s v="Intel(R) Pentium(R) Gold G6400 CPU @ 4.00GHz"/>
    <n v="0"/>
    <s v="44"/>
    <n v="8"/>
    <s v="Windows(R), Professional edition:_x000d__x000a_    The machine is permanently activated."/>
    <s v="Sesuai"/>
    <s v="9V3J2-NRWGD-TCRYX-TJ8HD-WQKTR"/>
    <n v="1000"/>
    <n v="49"/>
    <n v="2.73"/>
    <s v="4"/>
    <s v="0"/>
    <s v="ONLINE"/>
    <s v="ONLINE-2024-12-23 11:48:14"/>
    <s v="5"/>
    <s v="0"/>
    <s v="ONLINE"/>
    <s v="ONLINE-2024-12-22 18:56:26"/>
    <s v="Dihitung"/>
    <s v="Dihitung"/>
    <s v="Dihitung"/>
    <n v="1000"/>
    <n v="0"/>
    <n v="49"/>
    <n v="2.73"/>
    <s v="Sesuai"/>
    <s v="OK"/>
    <n v="1"/>
    <n v="1"/>
    <x v="1"/>
    <x v="1"/>
    <x v="1"/>
    <x v="1"/>
    <x v="1"/>
    <x v="1"/>
    <x v="2"/>
    <x v="1"/>
    <x v="1"/>
    <s v="OK"/>
    <s v="OK"/>
    <x v="5"/>
  </r>
  <r>
    <s v="TEFV"/>
    <s v="CIKERETEG 2"/>
    <s v="02"/>
    <s v="10.42.138.195"/>
    <s v="Microsoft Windows 10 Pro"/>
    <s v="64-bit"/>
    <s v="Intel(R) Pentium(R) Gold G6400 CPU @ 4.00GHz"/>
    <n v="28"/>
    <s v="42"/>
    <n v="8"/>
    <s v="Windows(R), Professional edition:_x000d__x000a_    The machine is permanently activated."/>
    <s v="Sesuai"/>
    <s v="RH7GN-W88XX-8DM6J-JYCMQ-BG9TR"/>
    <n v="1000"/>
    <n v="44"/>
    <n v="1.08"/>
    <s v="8"/>
    <s v="0"/>
    <s v="ONLINE"/>
    <s v="ONLINE-2024-12-23 12:06:28"/>
    <s v="0"/>
    <s v="0"/>
    <s v="NOEDC"/>
    <s v="NOEDC-0000-00-00 00:00:00"/>
    <s v="Dihitung"/>
    <s v="Dihitung"/>
    <s v="Dihitung"/>
    <n v="1000"/>
    <n v="28"/>
    <n v="44"/>
    <n v="1.08"/>
    <s v="Sesuai"/>
    <s v="OK"/>
    <n v="1"/>
    <n v="0"/>
    <x v="1"/>
    <x v="1"/>
    <x v="1"/>
    <x v="1"/>
    <x v="1"/>
    <x v="1"/>
    <x v="2"/>
    <x v="1"/>
    <x v="2"/>
    <s v="OK"/>
    <s v="NOK"/>
    <x v="14"/>
  </r>
  <r>
    <s v="TDRD"/>
    <s v="SUKALARANG 2"/>
    <s v="01"/>
    <s v="10.42.23.2"/>
    <s v="Microsoft Windows 10 Pro"/>
    <s v="64-bit"/>
    <s v="Intel(R) Core(TM) i3-10100 CPU @ 3.60GHz"/>
    <n v="7"/>
    <s v="53"/>
    <n v="8"/>
    <s v="Windows(R), Professional edition:_x000d__x000a_    The machine is permanently activated."/>
    <s v="Sesuai"/>
    <s v="6KNCX-PP7WW-KGTKF-F8JHG-Y98XC"/>
    <n v="1000"/>
    <n v="43"/>
    <n v="0.56000000000000005"/>
    <s v="8"/>
    <s v="0"/>
    <s v="ONLINE"/>
    <s v="ONLINE-2024-12-22 15:40:51"/>
    <s v="6"/>
    <s v="0"/>
    <s v="ONLINE"/>
    <s v="ONLINE-2024-12-22 13:45:52"/>
    <s v="Dihitung"/>
    <s v="Dihitung"/>
    <s v="Dihitung"/>
    <n v="1000"/>
    <n v="7"/>
    <n v="43"/>
    <n v="0.56000000000000005"/>
    <s v="Sesuai"/>
    <s v="OK"/>
    <n v="1"/>
    <n v="1"/>
    <x v="1"/>
    <x v="1"/>
    <x v="1"/>
    <x v="1"/>
    <x v="1"/>
    <x v="1"/>
    <x v="2"/>
    <x v="1"/>
    <x v="1"/>
    <s v="OK"/>
    <s v="OK"/>
    <x v="1"/>
  </r>
  <r>
    <s v="T760"/>
    <s v="DURIAN RAYA"/>
    <s v="01"/>
    <s v="10.42.73.130"/>
    <s v="Microsoft Windows 10 Pro"/>
    <s v="64-bit"/>
    <s v="Intel(R) Core(TM) i3-10105 CPU @ 3.70GHz"/>
    <n v="27"/>
    <s v="31"/>
    <n v="16"/>
    <s v="Windows(R), Professional edition:_x000d__x000a_    The machine is permanently activated."/>
    <s v="Sesuai"/>
    <s v="NX6C7-RHQFM-343P2-YG42K-HCFTG"/>
    <n v="1000"/>
    <n v="55"/>
    <n v="0.75"/>
    <s v="29"/>
    <s v="0"/>
    <s v="ONLINE"/>
    <s v="ONLINE-2024-12-23 12:35:49"/>
    <s v="8"/>
    <s v="0"/>
    <s v="ONLINE"/>
    <s v="ONLINE-2024-12-23 11:06:53"/>
    <s v="Dihitung"/>
    <s v="Dihitung"/>
    <s v="Dihitung"/>
    <n v="1000"/>
    <n v="27"/>
    <n v="55"/>
    <n v="0.75"/>
    <s v="Sesuai"/>
    <s v="OK"/>
    <n v="1"/>
    <n v="1"/>
    <x v="1"/>
    <x v="1"/>
    <x v="1"/>
    <x v="1"/>
    <x v="1"/>
    <x v="1"/>
    <x v="2"/>
    <x v="1"/>
    <x v="1"/>
    <s v="OK"/>
    <s v="OK"/>
    <x v="8"/>
  </r>
  <r>
    <s v="TWKU"/>
    <s v="BUMI TIRTA NIRWANA"/>
    <s v="02"/>
    <s v="10.42.140.227"/>
    <s v="Microsoft Windows 10 Pro"/>
    <s v="64-bit"/>
    <s v="Intel(R) Pentium(R) Gold G6405 CPU @ 4.10GHz"/>
    <n v="18"/>
    <s v="34"/>
    <n v="8"/>
    <s v="Windows(R), Professional edition:_x000d__x000a_    The machine is permanently activated."/>
    <s v="Sesuai"/>
    <s v="D6P47-NRTWK-KW2WB-YX4XD-8K9CT"/>
    <n v="1000"/>
    <n v="44"/>
    <n v="0.51"/>
    <s v="3"/>
    <s v="0"/>
    <s v="ONLINE"/>
    <s v="ONLINE-2024-12-23 12:22:09"/>
    <s v="0"/>
    <s v="0"/>
    <s v="NOEDC"/>
    <s v="NOEDC-0000-00-00 00:00:00"/>
    <s v="Dihitung"/>
    <s v="Dihitung"/>
    <s v="Dihitung"/>
    <n v="1000"/>
    <n v="18"/>
    <n v="44"/>
    <n v="0.51"/>
    <s v="Sesuai"/>
    <s v="OK"/>
    <n v="1"/>
    <n v="0"/>
    <x v="1"/>
    <x v="1"/>
    <x v="1"/>
    <x v="1"/>
    <x v="1"/>
    <x v="1"/>
    <x v="2"/>
    <x v="1"/>
    <x v="2"/>
    <s v="OK"/>
    <s v="NOK"/>
    <x v="1"/>
  </r>
  <r>
    <s v="TXMI"/>
    <s v="CIBEBER 2"/>
    <s v="01"/>
    <s v="10.42.108.98"/>
    <s v="Microsoft Windows 10 Pro"/>
    <s v="64-bit"/>
    <s v="Intel(R) Pentium(R) Gold G6405 CPU @ 4.10GHz"/>
    <n v="3"/>
    <s v="53"/>
    <n v="8"/>
    <s v="Windows(R), Professional edition:_x000d__x000a_    The machine is permanently activated."/>
    <s v="Sesuai"/>
    <s v="JD8KM-NB9XT-H4BY6-XVB8M-DPFTG"/>
    <n v="1000"/>
    <n v="48"/>
    <n v="0.41"/>
    <s v="6"/>
    <s v="0"/>
    <s v="ONLINE"/>
    <s v="ONLINE-2024-12-23 10:38:48"/>
    <s v="5"/>
    <s v="0"/>
    <s v="ONLINE"/>
    <s v="ONLINE-2024-12-22 19:15:14"/>
    <s v="Dihitung"/>
    <s v="Dihitung"/>
    <s v="Dihitung"/>
    <n v="1000"/>
    <n v="3"/>
    <n v="48"/>
    <n v="0.41"/>
    <s v="Sesuai"/>
    <s v="OK"/>
    <n v="1"/>
    <n v="1"/>
    <x v="1"/>
    <x v="1"/>
    <x v="1"/>
    <x v="1"/>
    <x v="1"/>
    <x v="1"/>
    <x v="2"/>
    <x v="1"/>
    <x v="1"/>
    <s v="OK"/>
    <s v="OK"/>
    <x v="1"/>
  </r>
  <r>
    <s v="T88B"/>
    <s v="DRAMAGA CENTER"/>
    <s v="02"/>
    <s v="10.42.10.227"/>
    <s v="Microsoft Windows 10 Pro"/>
    <s v="64-bit"/>
    <s v="Intel(R) Pentium(R) Gold G6405 CPU @ 4.10GHz"/>
    <n v="40"/>
    <s v="46"/>
    <n v="8"/>
    <s v="Windows(R), Professional edition:_x000d__x000a_    The machine is permanently activated."/>
    <s v="Sesuai"/>
    <s v="CXPMQ-KJNX6-7BJ7Q-PTCXR-3DBP4"/>
    <n v="1000"/>
    <n v="48"/>
    <n v="0.61"/>
    <s v="2"/>
    <s v="0"/>
    <s v="ONLINE"/>
    <s v="ONLINE-2024-12-23 11:04:46"/>
    <s v="4"/>
    <s v="0"/>
    <s v="ONLINE"/>
    <s v="ONLINE-2024-12-23 11:39:19"/>
    <s v="Dihitung"/>
    <s v="Dihitung"/>
    <s v="Dihitung"/>
    <n v="1000"/>
    <n v="40"/>
    <n v="48"/>
    <n v="0.61"/>
    <s v="Sesuai"/>
    <s v="OK"/>
    <n v="1"/>
    <n v="1"/>
    <x v="1"/>
    <x v="1"/>
    <x v="1"/>
    <x v="1"/>
    <x v="1"/>
    <x v="1"/>
    <x v="2"/>
    <x v="1"/>
    <x v="1"/>
    <s v="OK"/>
    <s v="OK"/>
    <x v="7"/>
  </r>
  <r>
    <s v="F4XL"/>
    <s v="PESONA CILEBUT 2"/>
    <s v="01"/>
    <s v="10.42.95.130"/>
    <s v="Microsoft Windows 10 Pro"/>
    <s v="64-bit"/>
    <s v="Intel(R) Pentium(R) Gold G6405 CPU @ 4.10GHz"/>
    <n v="8"/>
    <s v="58"/>
    <n v="8"/>
    <s v="Windows(R), Professional edition:_x000d__x000a_    The machine is permanently activated."/>
    <s v="Sesuai"/>
    <s v="JG9NQ-PY8YG-JW398-8F2X3-9766R"/>
    <n v="1000"/>
    <n v="47"/>
    <n v="0.92"/>
    <s v="32"/>
    <s v="0"/>
    <s v="ONLINE"/>
    <s v="ONLINE-2024-12-23 12:03:41"/>
    <s v="5"/>
    <s v="2"/>
    <s v="ONLINE"/>
    <s v="ONLINE-2024-12-23 12:36:05"/>
    <s v="Dihitung"/>
    <s v="Dihitung"/>
    <s v="Dihitung"/>
    <n v="1000"/>
    <n v="8"/>
    <n v="47"/>
    <n v="0.92"/>
    <s v="Sesuai"/>
    <s v="OK"/>
    <n v="1"/>
    <n v="0.7142857142857143"/>
    <x v="1"/>
    <x v="1"/>
    <x v="1"/>
    <x v="1"/>
    <x v="1"/>
    <x v="1"/>
    <x v="2"/>
    <x v="1"/>
    <x v="1"/>
    <s v="OK"/>
    <s v="OK"/>
    <x v="0"/>
  </r>
  <r>
    <s v="TZAT"/>
    <s v="PADASUKA CIOMAS"/>
    <s v="03"/>
    <s v="10.42.85.36"/>
    <s v="Microsoft Windows 10 Pro"/>
    <s v="64-bit"/>
    <s v="Intel(R) Pentium(R) Gold G6400 CPU @ 4.00GHz"/>
    <n v="21"/>
    <s v="44"/>
    <n v="8"/>
    <s v="Windows(R), Professional edition:_x000d__x000a_    The machine is permanently activated."/>
    <s v="Sesuai"/>
    <s v="K7NJD-PWMQ7-J9C6C-BGJVC-P9X2P"/>
    <n v="1000"/>
    <n v="53"/>
    <n v="0.92"/>
    <s v="18"/>
    <s v="0"/>
    <s v="ONLINE"/>
    <s v="ONLINE-2024-12-23 11:26:02"/>
    <s v="10"/>
    <s v="0"/>
    <s v="ONLINE"/>
    <s v="ONLINE-2024-12-23 12:31:07"/>
    <s v="Dihitung"/>
    <s v="Dihitung"/>
    <s v="Dihitung"/>
    <n v="1000"/>
    <n v="21"/>
    <n v="53"/>
    <n v="0.92"/>
    <s v="Sesuai"/>
    <s v="OK"/>
    <n v="1"/>
    <n v="1"/>
    <x v="1"/>
    <x v="1"/>
    <x v="1"/>
    <x v="1"/>
    <x v="1"/>
    <x v="1"/>
    <x v="2"/>
    <x v="1"/>
    <x v="1"/>
    <s v="OK"/>
    <s v="OK"/>
    <x v="5"/>
  </r>
  <r>
    <s v="TW6D"/>
    <s v="PAKUAN REGENCY"/>
    <s v="04"/>
    <s v="10.42.74.37"/>
    <s v="Microsoft Windows 10 Pro"/>
    <s v="64-bit"/>
    <s v="Intel(R) Pentium(R) Gold G6405 CPU @ 4.10GHz"/>
    <n v="2"/>
    <s v="40"/>
    <n v="8"/>
    <s v="Windows(R), Professional edition:_x000d__x000a_    The machine is permanently activated."/>
    <s v="Sesuai"/>
    <s v="BQNKB-8GQR2-TKXKT-F64JR-JHWGG"/>
    <n v="1000"/>
    <n v="40"/>
    <n v="0.79"/>
    <s v="4"/>
    <s v="0"/>
    <s v="ONLINE"/>
    <s v="ONLINE-2024-12-23 11:39:46"/>
    <s v="4"/>
    <s v="0"/>
    <s v="ONLINE"/>
    <s v="ONLINE-2024-12-22 19:15:02"/>
    <s v="Dihitung"/>
    <s v="Dihitung"/>
    <s v="Dihitung"/>
    <n v="1000"/>
    <n v="2"/>
    <n v="40"/>
    <n v="0.79"/>
    <s v="Sesuai"/>
    <s v="OK"/>
    <n v="1"/>
    <n v="1"/>
    <x v="1"/>
    <x v="1"/>
    <x v="1"/>
    <x v="1"/>
    <x v="1"/>
    <x v="1"/>
    <x v="2"/>
    <x v="1"/>
    <x v="1"/>
    <s v="OK"/>
    <s v="OK"/>
    <x v="7"/>
  </r>
  <r>
    <s v="TK93"/>
    <s v="LALADON"/>
    <s v="01"/>
    <s v="10.42.73.226"/>
    <s v="Microsoft Windows 10 Pro"/>
    <s v="64-bit"/>
    <s v="Intel(R) Core(TM) i3-10100 CPU @ 3.60GHz"/>
    <n v="8"/>
    <s v="52"/>
    <n v="8"/>
    <s v="Windows(R), Professional edition:_x000d__x000a_    The machine is permanently activated."/>
    <s v="Sesuai"/>
    <s v="NHFTK-KY99F-3KGJY-MHKD4-YTDGP"/>
    <n v="1000"/>
    <n v="47"/>
    <n v="0.59"/>
    <s v="0"/>
    <s v="0"/>
    <s v="NOEDC"/>
    <s v="NOEDC-0000-00-00 00:00:00"/>
    <s v="1"/>
    <s v="0"/>
    <s v="ONLINE"/>
    <s v="ONLINE-2024-12-21 18:03:58"/>
    <s v="Dihitung"/>
    <s v="Dihitung"/>
    <s v="Dihitung"/>
    <n v="1000"/>
    <n v="8"/>
    <n v="47"/>
    <n v="0.59"/>
    <s v="Sesuai"/>
    <s v="OK"/>
    <n v="0"/>
    <n v="1"/>
    <x v="1"/>
    <x v="1"/>
    <x v="1"/>
    <x v="1"/>
    <x v="1"/>
    <x v="1"/>
    <x v="2"/>
    <x v="2"/>
    <x v="1"/>
    <s v="NOK"/>
    <s v="OK"/>
    <x v="7"/>
  </r>
  <r>
    <s v="FAQ5"/>
    <s v="BUKIT RANCAMAYA RESIDENCE"/>
    <s v="01"/>
    <s v="10.42.138.226"/>
    <s v="Microsoft Windows 10 Pro"/>
    <s v="64-bit"/>
    <s v="Intel(R) Pentium(R) Gold G6400 CPU @ 4.00GHz"/>
    <n v="2"/>
    <s v="56"/>
    <n v="8"/>
    <s v="Windows(R), Professional edition:_x000d__x000a_    The machine is permanently activated."/>
    <s v="Sesuai"/>
    <s v="QV9VN-BT6PY-GP283-Q6K2H-R9CKF"/>
    <n v="1000"/>
    <n v="42"/>
    <n v="1.48"/>
    <s v="6"/>
    <s v="0"/>
    <s v="ONLINE"/>
    <s v="ONLINE-2024-12-23 12:34:43"/>
    <s v="7"/>
    <s v="0"/>
    <s v="ONLINE"/>
    <s v="ONLINE-2024-12-23 12:12:31"/>
    <s v="Dihitung"/>
    <s v="Dihitung"/>
    <s v="Dihitung"/>
    <n v="1000"/>
    <n v="2"/>
    <n v="42"/>
    <n v="1.48"/>
    <s v="Sesuai"/>
    <s v="OK"/>
    <n v="1"/>
    <n v="1"/>
    <x v="1"/>
    <x v="1"/>
    <x v="1"/>
    <x v="1"/>
    <x v="1"/>
    <x v="1"/>
    <x v="2"/>
    <x v="1"/>
    <x v="1"/>
    <s v="OK"/>
    <s v="OK"/>
    <x v="14"/>
  </r>
  <r>
    <s v="TFEK"/>
    <s v="DRAMAGA IPB"/>
    <s v="02"/>
    <s v="10.42.64.67"/>
    <s v="Microsoft Windows 10 Pro"/>
    <s v="64-bit"/>
    <s v="Intel(R) Pentium(R) Gold G7400"/>
    <n v="16"/>
    <s v="46"/>
    <n v="8"/>
    <s v="Windows(R), Professional edition:_x000d__x000a_    The machine is permanently activated."/>
    <s v="Sesuai"/>
    <s v="FN8Q3-JH2Q7-7M82T-6HYTC-GQ722"/>
    <n v="1000"/>
    <n v="48"/>
    <n v="0.34"/>
    <s v="16"/>
    <s v="0"/>
    <s v="ONLINE"/>
    <s v="ONLINE-2024-12-22 21:03:59"/>
    <s v="2"/>
    <s v="0"/>
    <s v="ONLINE"/>
    <s v="ONLINE-2024-12-23 08:14:05"/>
    <s v="Dihitung"/>
    <s v="Dihitung"/>
    <s v="Dihitung"/>
    <n v="1000"/>
    <n v="16"/>
    <n v="48"/>
    <n v="0.34"/>
    <s v="Sesuai"/>
    <s v="OK"/>
    <n v="1"/>
    <n v="1"/>
    <x v="1"/>
    <x v="1"/>
    <x v="1"/>
    <x v="1"/>
    <x v="1"/>
    <x v="1"/>
    <x v="2"/>
    <x v="1"/>
    <x v="1"/>
    <s v="OK"/>
    <s v="OK"/>
    <x v="7"/>
  </r>
  <r>
    <s v="T9L2"/>
    <s v="RANCABUNGUR"/>
    <s v="01"/>
    <s v="10.42.41.195"/>
    <s v="Microsoft Windows 10 Pro"/>
    <s v="64-bit"/>
    <s v="Intel(R) Pentium(R) Gold G6400 CPU @ 4.00GHz"/>
    <n v="5"/>
    <s v="38"/>
    <n v="8"/>
    <s v="Windows(R), Professional edition:_x000d__x000a_    The machine is permanently activated."/>
    <s v="Sesuai"/>
    <s v="WXWNP-DQ8J7-M6QMX-9F7J9-TF4C4"/>
    <n v="1000"/>
    <n v="38"/>
    <n v="0.86"/>
    <s v="2"/>
    <s v="0"/>
    <s v="ONLINE"/>
    <s v="ONLINE-2024-12-23 11:54:06"/>
    <s v="1"/>
    <s v="0"/>
    <s v="ONLINE"/>
    <s v="ONLINE-2024-12-23 10:41:05"/>
    <s v="Dihitung"/>
    <s v="Dihitung"/>
    <s v="Dihitung"/>
    <n v="1000"/>
    <n v="5"/>
    <n v="38"/>
    <n v="0.86"/>
    <s v="Sesuai"/>
    <s v="OK"/>
    <n v="1"/>
    <n v="1"/>
    <x v="1"/>
    <x v="1"/>
    <x v="1"/>
    <x v="1"/>
    <x v="1"/>
    <x v="1"/>
    <x v="2"/>
    <x v="1"/>
    <x v="1"/>
    <s v="OK"/>
    <s v="OK"/>
    <x v="7"/>
  </r>
  <r>
    <s v="TGR9"/>
    <s v="TAPOS CIAWI 2"/>
    <s v="01"/>
    <s v="10.42.114.162"/>
    <s v="Microsoft Windows 10 Pro"/>
    <s v="64-bit"/>
    <s v="Intel(R) Core(TM) i3-10100 CPU @ 3.60GHz"/>
    <n v="2"/>
    <s v="52"/>
    <n v="8"/>
    <s v="Windows(R), Professional edition:_x000d__x000a_    The machine is permanently activated."/>
    <s v="Sesuai"/>
    <s v="W4B9F-NVQGC-96QCY-KK96J-Q69TP"/>
    <n v="1000"/>
    <n v="49"/>
    <n v="0.51"/>
    <s v="10"/>
    <s v="0"/>
    <s v="ONLINE"/>
    <s v="ONLINE-2024-12-23 12:12:41"/>
    <s v="0"/>
    <s v="1"/>
    <s v="OFFLINE"/>
    <s v="OFFLINE-2024-12-17 15:17:29-RESPONSE DARI EDC BLANK"/>
    <s v="Dihitung"/>
    <s v="Dihitung"/>
    <s v="Dihitung"/>
    <n v="1000"/>
    <n v="2"/>
    <n v="49"/>
    <n v="0.51"/>
    <s v="Sesuai"/>
    <s v="OK"/>
    <n v="1"/>
    <n v="0"/>
    <x v="1"/>
    <x v="1"/>
    <x v="1"/>
    <x v="1"/>
    <x v="1"/>
    <x v="1"/>
    <x v="2"/>
    <x v="1"/>
    <x v="0"/>
    <s v="OK"/>
    <s v="NOK"/>
    <x v="8"/>
  </r>
  <r>
    <s v="TL6T"/>
    <s v="RE MARTADINATA NO.7"/>
    <s v="01"/>
    <s v="10.42.147.194"/>
    <s v="Microsoft Windows 10 Pro"/>
    <s v="64-bit"/>
    <s v="Intel(R) Pentium(R) Gold G7400"/>
    <n v="9"/>
    <s v="45"/>
    <n v="8"/>
    <s v="Windows(R), Professional edition:_x000d__x000a_    The machine is permanently activated."/>
    <s v="Sesuai"/>
    <s v="XBRNH-CJXXJ-4FBBP-YWBMY-RC2KC"/>
    <n v="1000"/>
    <n v="46"/>
    <n v="0.77"/>
    <s v="2"/>
    <s v="3"/>
    <s v="ONLINE"/>
    <s v="ONLINE-2024-12-23 11:51:49"/>
    <s v="4"/>
    <s v="0"/>
    <s v="ONLINE"/>
    <s v="ONLINE-2024-12-23 11:05:41"/>
    <s v="Dihitung"/>
    <s v="Dihitung"/>
    <s v="Dihitung"/>
    <n v="1000"/>
    <n v="9"/>
    <n v="46"/>
    <n v="0.77"/>
    <s v="Sesuai"/>
    <s v="OK"/>
    <n v="0.4"/>
    <n v="1"/>
    <x v="1"/>
    <x v="1"/>
    <x v="1"/>
    <x v="1"/>
    <x v="1"/>
    <x v="1"/>
    <x v="2"/>
    <x v="1"/>
    <x v="1"/>
    <s v="NOK"/>
    <s v="OK"/>
    <x v="3"/>
  </r>
  <r>
    <s v="T2NY"/>
    <s v="DIDI PRAWIRA 10"/>
    <s v="02"/>
    <s v="10.42.13.35"/>
    <s v="Microsoft Windows 10 Pro"/>
    <s v="64-bit"/>
    <s v="Intel(R) Core(TM) i3-10100 CPU @ 3.60GHz"/>
    <n v="0"/>
    <s v="32"/>
    <n v="8"/>
    <s v="Windows(R), Professional edition:_x000d__x000a_    The machine is permanently activated."/>
    <s v="Sesuai"/>
    <s v="WNWBH-V6H3Y-FWW3X-J9QB4-HQWXC"/>
    <n v="100"/>
    <n v="66"/>
    <n v="1.95"/>
    <s v="4"/>
    <s v="0"/>
    <s v="ONLINE"/>
    <s v="ONLINE-2024-12-23 09:45:14"/>
    <s v="1"/>
    <s v="0"/>
    <s v="ONLINE"/>
    <s v="ONLINE-2024-12-22 10:16:29"/>
    <s v="Dihitung"/>
    <s v="Dihitung"/>
    <s v="Dihitung"/>
    <n v="100"/>
    <n v="0"/>
    <n v="66"/>
    <n v="1.95"/>
    <s v="Sesuai"/>
    <s v="OK"/>
    <n v="1"/>
    <n v="1"/>
    <x v="1"/>
    <x v="2"/>
    <x v="1"/>
    <x v="1"/>
    <x v="1"/>
    <x v="1"/>
    <x v="2"/>
    <x v="1"/>
    <x v="1"/>
    <s v="OK"/>
    <s v="OK"/>
    <x v="13"/>
  </r>
  <r>
    <s v="TSCZ"/>
    <s v="PALASARI"/>
    <s v="01"/>
    <s v="10.42.139.66"/>
    <s v="Microsoft Windows 10 Pro"/>
    <s v="64-bit"/>
    <s v="Intel(R) Pentium(R) Gold G6400 CPU @ 4.00GHz"/>
    <n v="28"/>
    <s v="54"/>
    <n v="8"/>
    <s v="Windows(R), Professional edition:_x000d__x000a_    The machine is permanently activated."/>
    <s v="Sesuai"/>
    <s v="MXQNG-RV4G6-QDCJ3-MR34W-TQ724"/>
    <n v="1000"/>
    <n v="50"/>
    <n v="0.49"/>
    <s v="8"/>
    <s v="0"/>
    <s v="ONLINE"/>
    <s v="ONLINE-2024-12-22 19:12:03"/>
    <s v="0"/>
    <s v="0"/>
    <s v="NOEDC"/>
    <s v="NOEDC-0000-00-00 00:00:00"/>
    <s v="Dihitung"/>
    <s v="Dihitung"/>
    <s v="Dihitung"/>
    <n v="1000"/>
    <n v="28"/>
    <n v="50"/>
    <n v="0.49"/>
    <s v="Sesuai"/>
    <s v="OK"/>
    <n v="1"/>
    <n v="0"/>
    <x v="1"/>
    <x v="1"/>
    <x v="1"/>
    <x v="1"/>
    <x v="1"/>
    <x v="1"/>
    <x v="2"/>
    <x v="1"/>
    <x v="2"/>
    <s v="OK"/>
    <s v="NOK"/>
    <x v="11"/>
  </r>
  <r>
    <s v="TZKJ"/>
    <s v="WARUNG KUPA CIJERUK"/>
    <s v="02"/>
    <s v="10.42.104.227"/>
    <s v="Microsoft Windows 7 Professional "/>
    <s v="32-bit"/>
    <s v="Intel(R) Pentium(R) CPU G3260 @ 3.30GHz"/>
    <n v="0"/>
    <s v="46"/>
    <n v="4"/>
    <s v="Windows(R) 7, Professional edition:_x000d__x000a_    The machine is permanently activated."/>
    <s v="Sesuai"/>
    <s v="74XDT-TTHW9-JWHQW-HVGCD-W7MKK"/>
    <n v="1000"/>
    <n v="55"/>
    <n v="0.69"/>
    <s v="16"/>
    <s v="0"/>
    <s v="ONLINE"/>
    <s v="ONLINE-2024-12-22 20:27:34"/>
    <s v="10"/>
    <s v="0"/>
    <s v="ONLINE"/>
    <s v="ONLINE-2024-12-23 07:56:57-(ACT VIRTUAL)TIDAK TERIMA RESPONSE DARI HOST|ERBANK BNI|72133846|000070410434520|DEBIT|5264 22** **** 6282|DIP|SALE|000065|000924|23 DEC 24|07:56:53|||10000"/>
    <s v="Dihitung"/>
    <s v="Dihitung"/>
    <s v="Tidak Dihitung"/>
    <n v="1000"/>
    <n v="0"/>
    <n v="55"/>
    <n v="0.69"/>
    <s v="Sesuai"/>
    <s v="OK"/>
    <n v="1"/>
    <n v="1"/>
    <x v="0"/>
    <x v="1"/>
    <x v="1"/>
    <x v="1"/>
    <x v="1"/>
    <x v="1"/>
    <x v="2"/>
    <x v="1"/>
    <x v="1"/>
    <s v="OK"/>
    <s v="OK"/>
    <x v="6"/>
  </r>
  <r>
    <s v="T704"/>
    <s v="SURYA KENCANA"/>
    <s v="01"/>
    <s v="10.42.12.226"/>
    <s v="Microsoft Windows 10 Pro"/>
    <s v="64-bit"/>
    <s v="Intel(R) Core(TM) i3-10100 CPU @ 3.60GHz"/>
    <n v="12"/>
    <s v="49"/>
    <n v="8"/>
    <s v="Windows(R), Professional edition:_x000d__x000a_    The machine is permanently activated."/>
    <s v="Sesuai"/>
    <s v="VXMVJ-NCCRK-FPTF6-KW7QX-HCFTG"/>
    <n v="1000"/>
    <n v="54"/>
    <n v="0.79"/>
    <s v="14"/>
    <s v="0"/>
    <s v="ONLINE"/>
    <s v="ONLINE-2024-12-23 11:57:04"/>
    <s v="14"/>
    <s v="0"/>
    <s v="ONLINE"/>
    <s v="ONLINE-2024-12-22 19:43:12"/>
    <s v="Dihitung"/>
    <s v="Dihitung"/>
    <s v="Dihitung"/>
    <n v="1000"/>
    <n v="12"/>
    <n v="54"/>
    <n v="0.79"/>
    <s v="Sesuai"/>
    <s v="OK"/>
    <n v="1"/>
    <n v="1"/>
    <x v="1"/>
    <x v="1"/>
    <x v="1"/>
    <x v="1"/>
    <x v="1"/>
    <x v="1"/>
    <x v="2"/>
    <x v="1"/>
    <x v="1"/>
    <s v="OK"/>
    <s v="OK"/>
    <x v="6"/>
  </r>
  <r>
    <s v="TYKI"/>
    <s v="TUMENGGUNG WIRADIREJA NO 140"/>
    <s v="01"/>
    <s v="10.42.141.2"/>
    <s v="Microsoft Windows 10 Pro"/>
    <s v="64-bit"/>
    <s v="Intel(R) Pentium(R) Gold G6405 CPU @ 4.10GHz"/>
    <n v="5"/>
    <s v="54"/>
    <n v="8"/>
    <s v="Windows(R), Professional edition:_x000d__x000a_    The machine is permanently activated."/>
    <s v="Sesuai"/>
    <s v="2DNXG-BW66M-2R8Q2-G8DKH-KHJXF"/>
    <n v="1000"/>
    <n v="54"/>
    <n v="0.61"/>
    <s v="2"/>
    <s v="0"/>
    <s v="ONLINE"/>
    <s v="ONLINE-2024-12-23 07:43:11"/>
    <s v="0"/>
    <s v="0"/>
    <s v="NOEDC"/>
    <s v="NOEDC-0000-00-00 00:00:00"/>
    <s v="Dihitung"/>
    <s v="Dihitung"/>
    <s v="Dihitung"/>
    <n v="1000"/>
    <n v="5"/>
    <n v="54"/>
    <n v="0.61"/>
    <s v="Sesuai"/>
    <s v="OK"/>
    <n v="1"/>
    <n v="0"/>
    <x v="1"/>
    <x v="1"/>
    <x v="1"/>
    <x v="1"/>
    <x v="1"/>
    <x v="1"/>
    <x v="2"/>
    <x v="1"/>
    <x v="2"/>
    <s v="OK"/>
    <s v="NOK"/>
    <x v="2"/>
  </r>
  <r>
    <s v="TB91"/>
    <s v="PERINTIS KEMERDEKAAN"/>
    <s v="02"/>
    <s v="10.42.33.131"/>
    <s v="Microsoft Windows 10 Pro"/>
    <s v="64-bit"/>
    <s v="Intel(R) Pentium(R) Gold G6405 CPU @ 4.10GHz"/>
    <n v="0"/>
    <s v="40"/>
    <n v="8"/>
    <s v="Windows(R), Professional edition:_x000d__x000a_    The machine is permanently activated."/>
    <s v="Sesuai"/>
    <s v="CHN6J-V93RC-WXK4P-JG8R8-QDBP4"/>
    <n v="1000"/>
    <n v="57"/>
    <n v="1.1399999999999999"/>
    <s v="34"/>
    <s v="0"/>
    <s v="ONLINE"/>
    <s v="ONLINE-2024-12-22 23:38:53"/>
    <s v="0"/>
    <s v="1"/>
    <s v="OFFLINE"/>
    <s v="OFFLINE-2024-12-21 13:52:14-RESPONSE DARI EDC BLANK"/>
    <s v="Dihitung"/>
    <s v="Dihitung"/>
    <s v="Dihitung"/>
    <n v="1000"/>
    <n v="0"/>
    <n v="57"/>
    <n v="1.1399999999999999"/>
    <s v="Sesuai"/>
    <s v="OK"/>
    <n v="1"/>
    <n v="0"/>
    <x v="1"/>
    <x v="1"/>
    <x v="1"/>
    <x v="1"/>
    <x v="1"/>
    <x v="1"/>
    <x v="2"/>
    <x v="1"/>
    <x v="0"/>
    <s v="OK"/>
    <s v="NOK"/>
    <x v="3"/>
  </r>
  <r>
    <s v="T5XZ"/>
    <s v="CITANGLAR SURADE"/>
    <s v="01"/>
    <s v="10.42.23.130"/>
    <s v="Microsoft Windows 10 Pro"/>
    <s v="64-bit"/>
    <s v="Intel(R) Core(TM) i3-10100 CPU @ 3.60GHz"/>
    <n v="7"/>
    <s v="54"/>
    <n v="8"/>
    <s v="Windows(R), Professional edition:_x000d__x000a_    The machine is permanently activated."/>
    <s v="Sesuai"/>
    <s v="GYWMR-CN2QM-8DTRT-QX4VK-WTYP2"/>
    <n v="1000"/>
    <n v="49"/>
    <n v="0.54"/>
    <s v="2"/>
    <s v="0"/>
    <s v="ONLINE"/>
    <s v="ONLINE-2024-12-21 11:41:45"/>
    <s v="2"/>
    <s v="0"/>
    <s v="ONLINE"/>
    <s v="ONLINE-2024-12-22 11:42:16"/>
    <s v="Dihitung"/>
    <s v="Dihitung"/>
    <s v="Dihitung"/>
    <n v="1000"/>
    <n v="7"/>
    <n v="49"/>
    <n v="0.54"/>
    <s v="Sesuai"/>
    <s v="OK"/>
    <n v="1"/>
    <n v="1"/>
    <x v="1"/>
    <x v="1"/>
    <x v="1"/>
    <x v="1"/>
    <x v="1"/>
    <x v="1"/>
    <x v="2"/>
    <x v="1"/>
    <x v="1"/>
    <s v="OK"/>
    <s v="OK"/>
    <x v="9"/>
  </r>
  <r>
    <s v="FDPM"/>
    <s v="RAYA CIANJUR BANDUNG"/>
    <s v="02"/>
    <s v="10.42.144.227"/>
    <s v="Microsoft Windows 10 Pro"/>
    <s v="64-bit"/>
    <s v="Intel(R) Pentium(R) Gold G6405 CPU @ 4.10GHz"/>
    <n v="9"/>
    <s v="31"/>
    <n v="8"/>
    <s v="Windows(R), Professional edition:_x000d__x000a_    The machine is permanently activated."/>
    <s v="Sesuai"/>
    <s v="KB6N9-GW8VD-RBJT6-FB9V7-B7WGG"/>
    <n v="1000"/>
    <n v="47"/>
    <n v="0.46"/>
    <s v="5"/>
    <s v="0"/>
    <s v="ONLINE"/>
    <s v="ONLINE-2024-12-23 07:44:12"/>
    <s v="0"/>
    <s v="1"/>
    <s v="OFFLINE"/>
    <s v="OFFLINE-2024-12-22 21:52:56-TIDAK TERIMA RESPONSE DARI EDC"/>
    <s v="Dihitung"/>
    <s v="Dihitung"/>
    <s v="Dihitung"/>
    <n v="1000"/>
    <n v="9"/>
    <n v="47"/>
    <n v="0.46"/>
    <s v="Sesuai"/>
    <s v="OK"/>
    <n v="1"/>
    <n v="0"/>
    <x v="1"/>
    <x v="1"/>
    <x v="1"/>
    <x v="1"/>
    <x v="1"/>
    <x v="1"/>
    <x v="2"/>
    <x v="1"/>
    <x v="0"/>
    <s v="OK"/>
    <s v="NOK"/>
    <x v="13"/>
  </r>
  <r>
    <s v="F5D2"/>
    <s v="RAYA CIBEBER 63"/>
    <s v="01"/>
    <s v="10.42.140.162"/>
    <s v="Microsoft Windows 10 Pro"/>
    <s v="64-bit"/>
    <s v="Intel(R) Pentium(R) Gold G6405 CPU @ 4.10GHz"/>
    <n v="14"/>
    <s v="47"/>
    <n v="8"/>
    <s v="Windows(R), Professional edition:_x000d__x000a_    The machine is permanently activated."/>
    <s v="Sesuai"/>
    <s v="82NMM-2K3XM-BGPF3-BW6T9-GJF9C"/>
    <n v="1000"/>
    <n v="60"/>
    <n v="0.85"/>
    <s v="6"/>
    <s v="0"/>
    <s v="ONLINE"/>
    <s v="ONLINE-2024-12-23 11:20:17"/>
    <s v="0"/>
    <s v="0"/>
    <s v="NOEDC"/>
    <s v="NOEDC-0000-00-00 00:00:00"/>
    <s v="Dihitung"/>
    <s v="Dihitung"/>
    <s v="Dihitung"/>
    <n v="1000"/>
    <n v="14"/>
    <n v="60"/>
    <n v="0.85"/>
    <s v="Sesuai"/>
    <s v="OK"/>
    <n v="1"/>
    <n v="0"/>
    <x v="1"/>
    <x v="1"/>
    <x v="1"/>
    <x v="1"/>
    <x v="1"/>
    <x v="1"/>
    <x v="2"/>
    <x v="1"/>
    <x v="2"/>
    <s v="OK"/>
    <s v="NOK"/>
    <x v="1"/>
  </r>
  <r>
    <s v="TDUG"/>
    <s v="CISARUA"/>
    <s v="01"/>
    <s v="10.42.180.196"/>
    <s v="Microsoft Windows 10 Pro"/>
    <s v="64-bit"/>
    <s v="Intel(R) Pentium(R) Gold G6405 CPU @ 4.10GHz"/>
    <n v="22"/>
    <s v="17"/>
    <n v="16"/>
    <s v="Windows(R), Professional edition:_x000d__x000a_    The machine is permanently activated."/>
    <s v="Sesuai"/>
    <s v="YN7MQ-MM6F3-R4Y7T-3XC4V-CYVJ6"/>
    <n v="1000"/>
    <n v="43"/>
    <n v="0.53"/>
    <s v="12"/>
    <s v="0"/>
    <s v="ONLINE"/>
    <s v="ONLINE-2024-12-23 08:01:55"/>
    <s v="3"/>
    <s v="0"/>
    <s v="ONLINE"/>
    <s v="ONLINE-2024-12-22 22:22:44"/>
    <s v="Dihitung"/>
    <s v="Dihitung"/>
    <s v="Dihitung"/>
    <n v="1000"/>
    <n v="22"/>
    <n v="43"/>
    <n v="0.53"/>
    <s v="Sesuai"/>
    <s v="OK"/>
    <n v="1"/>
    <n v="1"/>
    <x v="1"/>
    <x v="1"/>
    <x v="1"/>
    <x v="1"/>
    <x v="1"/>
    <x v="1"/>
    <x v="2"/>
    <x v="1"/>
    <x v="1"/>
    <s v="OK"/>
    <s v="OK"/>
    <x v="11"/>
  </r>
  <r>
    <s v="TR13"/>
    <s v="RA.KOSASIH SUKABUMI"/>
    <s v="01"/>
    <s v="10.42.84.226"/>
    <s v="Microsoft Windows 10 Pro"/>
    <s v="64-bit"/>
    <s v="Intel(R) Core(TM) i3-10105 CPU @ 3.70GHz"/>
    <n v="0"/>
    <s v="51"/>
    <n v="8"/>
    <s v="Windows(R), Professional edition:_x000d__x000a_    The machine is permanently activated."/>
    <s v="Sesuai"/>
    <s v="6N4FY-FT8J6-7KF26-67H6M-VQXCT:N3F3K-4H4H3-WGHMF-B7MB7-MBH24"/>
    <n v="1000"/>
    <n v="49"/>
    <n v="0.35"/>
    <s v="8"/>
    <s v="0"/>
    <s v="ONLINE"/>
    <s v="ONLINE-2024-12-22 23:02:21"/>
    <s v="2"/>
    <s v="0"/>
    <s v="ONLINE"/>
    <s v="ONLINE-2024-12-23 08:21:59"/>
    <s v="Dihitung"/>
    <s v="Dihitung"/>
    <s v="Dihitung"/>
    <n v="1000"/>
    <n v="0"/>
    <n v="49"/>
    <n v="0.35"/>
    <s v="Sesuai"/>
    <s v="OK"/>
    <n v="1"/>
    <n v="1"/>
    <x v="1"/>
    <x v="1"/>
    <x v="1"/>
    <x v="1"/>
    <x v="1"/>
    <x v="1"/>
    <x v="2"/>
    <x v="1"/>
    <x v="1"/>
    <s v="OK"/>
    <s v="OK"/>
    <x v="12"/>
  </r>
  <r>
    <s v="T02W"/>
    <s v="CIKEMBANG 2"/>
    <s v="02"/>
    <s v="10.42.33.163"/>
    <s v="Microsoft Windows 10 Pro"/>
    <s v="64-bit"/>
    <s v="Intel(R) Pentium(R) Gold G6400 CPU @ 4.00GHz"/>
    <n v="20"/>
    <s v="34"/>
    <n v="8"/>
    <s v="Windows(R), Professional edition:_x000d__x000a_    The machine is permanently activated."/>
    <s v="Sesuai"/>
    <s v="4N6GP-GKVY4-HCQP6-9W72V-X77J6"/>
    <n v="1000"/>
    <n v="38"/>
    <n v="0.55000000000000004"/>
    <s v="24"/>
    <s v="0"/>
    <s v="ONLINE"/>
    <s v="ONLINE-2024-12-22 23:55:54"/>
    <s v="2"/>
    <s v="0"/>
    <s v="ONLINE"/>
    <s v="ONLINE-2024-12-23 06:36:32"/>
    <s v="Dihitung"/>
    <s v="Dihitung"/>
    <s v="Dihitung"/>
    <n v="1000"/>
    <n v="20"/>
    <n v="38"/>
    <n v="0.55000000000000004"/>
    <s v="Sesuai"/>
    <s v="OK"/>
    <n v="1"/>
    <n v="1"/>
    <x v="1"/>
    <x v="1"/>
    <x v="1"/>
    <x v="1"/>
    <x v="1"/>
    <x v="1"/>
    <x v="2"/>
    <x v="1"/>
    <x v="1"/>
    <s v="OK"/>
    <s v="OK"/>
    <x v="3"/>
  </r>
  <r>
    <s v="FD2X"/>
    <s v="UJUNG GENTENG"/>
    <s v="01"/>
    <s v="10.42.53.34"/>
    <s v="Microsoft Windows 10 Pro"/>
    <s v="64-bit"/>
    <s v="Intel(R) Pentium(R) Gold G6405 CPU @ 4.10GHz"/>
    <n v="5"/>
    <s v="49"/>
    <n v="8"/>
    <s v="Windows(R), Professional edition:_x000d__x000a_    The machine is permanently activated."/>
    <s v="Sesuai"/>
    <s v="TVCNT-4GC2V-DV2M2-YHDBK-H6DW6"/>
    <n v="1000"/>
    <n v="47"/>
    <n v="0.56999999999999995"/>
    <s v="10"/>
    <s v="3"/>
    <s v="OFFLINE"/>
    <s v="OFFLINE-2024-11-25 17:24:56-THE DEVICE DOES NOT RECOGNIZE THE COMMAND._x000d__x000a_"/>
    <s v="1"/>
    <s v="0"/>
    <s v="ONLINE"/>
    <s v="ONLINE-2024-12-23 09:58:51-(ACT VIRTUAL)TIDAK TERIMA RESPONSE DARI HOST|ERBANK |72127218|000070409944883|||||000030|000000|23 DEC 24|09:58:49|000000000523||0|0|0"/>
    <s v="Dihitung"/>
    <s v="Dihitung"/>
    <s v="Dihitung"/>
    <n v="1000"/>
    <n v="5"/>
    <n v="47"/>
    <n v="0.56999999999999995"/>
    <s v="Sesuai"/>
    <s v="OK"/>
    <n v="0.76923076923076927"/>
    <n v="1"/>
    <x v="1"/>
    <x v="1"/>
    <x v="1"/>
    <x v="1"/>
    <x v="1"/>
    <x v="1"/>
    <x v="2"/>
    <x v="1"/>
    <x v="1"/>
    <s v="OK"/>
    <s v="OK"/>
    <x v="9"/>
  </r>
  <r>
    <s v="F2GZ"/>
    <s v="SUKAHARJA WARUNG KIARA"/>
    <s v="01"/>
    <s v="10.42.20.130"/>
    <s v="Microsoft Windows 10 Pro"/>
    <s v="64-bit"/>
    <s v="Intel(R) Pentium(R) Gold G6405 CPU @ 4.10GHz"/>
    <n v="1"/>
    <s v="47"/>
    <n v="8"/>
    <s v="Windows(R), Professional edition:_x000d__x000a_    The machine is permanently activated."/>
    <s v="Sesuai"/>
    <s v="D8RYD-JGNRK-KRW68-CM6T2-XTP2T"/>
    <n v="1000"/>
    <n v="43"/>
    <n v="0.46"/>
    <s v="2"/>
    <s v="0"/>
    <s v="ONLINE"/>
    <s v="ONLINE-2024-12-23 11:05:12"/>
    <s v="9"/>
    <s v="1"/>
    <s v="OFFLINE"/>
    <s v="OFFLINE-2024-12-22 22:00:16-RESPONSE DARI EDC BLANK"/>
    <s v="Dihitung"/>
    <s v="Dihitung"/>
    <s v="Dihitung"/>
    <n v="1000"/>
    <n v="1"/>
    <n v="43"/>
    <n v="0.46"/>
    <s v="Sesuai"/>
    <s v="OK"/>
    <n v="1"/>
    <n v="0.9"/>
    <x v="1"/>
    <x v="1"/>
    <x v="1"/>
    <x v="1"/>
    <x v="1"/>
    <x v="1"/>
    <x v="2"/>
    <x v="1"/>
    <x v="1"/>
    <s v="OK"/>
    <s v="OK"/>
    <x v="3"/>
  </r>
  <r>
    <s v="FMTL"/>
    <s v="SUKAMULYA CIANJUR"/>
    <s v="01"/>
    <s v="10.42.31.194"/>
    <s v="Microsoft Windows 10 Pro"/>
    <s v="64-bit"/>
    <s v="Intel(R) Pentium(R) Gold G6405 CPU @ 4.10GHz"/>
    <n v="7"/>
    <s v="45"/>
    <n v="8"/>
    <s v="Windows(R), Professional edition:_x000d__x000a_    The machine is permanently activated."/>
    <s v="Sesuai"/>
    <s v="Q77P4-NW97W-MQTHM-XX8PR-YTDW6"/>
    <n v="1000"/>
    <n v="47"/>
    <n v="0.51"/>
    <s v="2"/>
    <s v="0"/>
    <s v="ONLINE"/>
    <s v="ONLINE-2024-12-22 18:11:59"/>
    <s v="6"/>
    <s v="0"/>
    <s v="ONLINE"/>
    <s v="ONLINE-2024-12-22 18:38:09-(ACT VIRTUAL)TIDAK TERIMA RESPONSE DARI HOST|Q5BANK MANDIRI|72131516|000070410213719|MDBPL|6032 98** **** 5787|DIP|SALE|000070|000816|22 DEC 24|18:38:05|435718018064||20000"/>
    <s v="Dihitung"/>
    <s v="Dihitung"/>
    <s v="Dihitung"/>
    <n v="1000"/>
    <n v="7"/>
    <n v="47"/>
    <n v="0.51"/>
    <s v="Sesuai"/>
    <s v="OK"/>
    <n v="1"/>
    <n v="1"/>
    <x v="1"/>
    <x v="1"/>
    <x v="1"/>
    <x v="1"/>
    <x v="1"/>
    <x v="1"/>
    <x v="2"/>
    <x v="1"/>
    <x v="1"/>
    <s v="OK"/>
    <s v="OK"/>
    <x v="13"/>
  </r>
  <r>
    <s v="TDSO"/>
    <s v="FRESH SIRKUIT SENTUL 2"/>
    <s v="02"/>
    <s v="10.42.14.67"/>
    <s v="Microsoft Windows 10 Pro"/>
    <s v="64-bit"/>
    <s v="Intel(R) Core(TM) i3-10100 CPU @ 3.60GHz"/>
    <n v="2"/>
    <s v="41"/>
    <n v="8"/>
    <s v="Windows(R), Professional edition:_x000d__x000a_    Windows is in Notification mode"/>
    <s v="Sesuai"/>
    <s v="BN7XP-RXRTY-96QHG-WQFTT-H8RTG"/>
    <n v="1000"/>
    <n v="46"/>
    <n v="0.51"/>
    <s v="2"/>
    <s v="0"/>
    <s v="ONLINE"/>
    <s v="ONLINE-2024-09-21 12:10:37"/>
    <s v="0"/>
    <s v="0"/>
    <s v="NOEDC"/>
    <s v="NOEDC-0000-00-00 00:00:00"/>
    <s v="Dihitung"/>
    <s v="Dihitung"/>
    <s v="Dihitung"/>
    <n v="1000"/>
    <n v="2"/>
    <n v="46"/>
    <n v="0.51"/>
    <s v="Sesuai"/>
    <s v="NOK"/>
    <n v="1"/>
    <n v="0"/>
    <x v="1"/>
    <x v="1"/>
    <x v="1"/>
    <x v="1"/>
    <x v="1"/>
    <x v="1"/>
    <x v="1"/>
    <x v="1"/>
    <x v="2"/>
    <s v="OK"/>
    <s v="NOK"/>
    <x v="2"/>
  </r>
  <r>
    <s v="F4PW"/>
    <s v="CIWALEN"/>
    <s v="01"/>
    <s v="10.42.14.226"/>
    <s v="Microsoft Windows 10 Pro"/>
    <s v="64-bit"/>
    <s v="Intel(R) Pentium(R) Gold G6400 CPU @ 4.00GHz"/>
    <n v="5"/>
    <s v="47"/>
    <n v="8"/>
    <s v="Windows(R), Professional edition:_x000d__x000a_    The machine is permanently activated."/>
    <s v="Sesuai"/>
    <s v="JXGWK-VRNJK-RGWJC-MDK9J-29X86"/>
    <n v="1000"/>
    <n v="45"/>
    <n v="0.46"/>
    <s v="4"/>
    <s v="0"/>
    <s v="ONLINE"/>
    <s v="ONLINE-2024-12-23 09:11:31"/>
    <s v="2"/>
    <s v="0"/>
    <s v="ONLINE"/>
    <s v="ONLINE-2024-12-22 18:06:55"/>
    <s v="Dihitung"/>
    <s v="Dihitung"/>
    <s v="Dihitung"/>
    <n v="1000"/>
    <n v="5"/>
    <n v="45"/>
    <n v="0.46"/>
    <s v="Sesuai"/>
    <s v="OK"/>
    <n v="1"/>
    <n v="1"/>
    <x v="1"/>
    <x v="1"/>
    <x v="1"/>
    <x v="1"/>
    <x v="1"/>
    <x v="1"/>
    <x v="2"/>
    <x v="1"/>
    <x v="1"/>
    <s v="OK"/>
    <s v="OK"/>
    <x v="1"/>
  </r>
  <r>
    <s v="TQ6W"/>
    <s v="CIAPUS 3"/>
    <s v="02"/>
    <s v="10.42.10.3"/>
    <s v="Microsoft Windows 10 Pro"/>
    <s v="64-bit"/>
    <s v="Intel(R) Pentium(R) Gold G6400 CPU @ 4.00GHz"/>
    <n v="3"/>
    <s v="38"/>
    <n v="8"/>
    <s v="Windows(R), Professional edition:_x000d__x000a_    The machine is permanently activated."/>
    <s v="Sesuai"/>
    <s v="7VNCW-4KBRY-R6BGT-4KH29-P3724"/>
    <n v="1000"/>
    <n v="37"/>
    <n v="1.05"/>
    <s v="14"/>
    <s v="0"/>
    <s v="ONLINE"/>
    <s v="ONLINE-2024-12-23 12:23:39"/>
    <s v="5"/>
    <s v="0"/>
    <s v="ONLINE"/>
    <s v="ONLINE-2024-12-23 12:04:36"/>
    <s v="Dihitung"/>
    <s v="Dihitung"/>
    <s v="Dihitung"/>
    <n v="1000"/>
    <n v="3"/>
    <n v="37"/>
    <n v="1.05"/>
    <s v="Sesuai"/>
    <s v="OK"/>
    <n v="1"/>
    <n v="1"/>
    <x v="1"/>
    <x v="1"/>
    <x v="1"/>
    <x v="1"/>
    <x v="1"/>
    <x v="1"/>
    <x v="2"/>
    <x v="1"/>
    <x v="1"/>
    <s v="OK"/>
    <s v="OK"/>
    <x v="6"/>
  </r>
  <r>
    <s v="T2IC"/>
    <s v="RAYA PARAKAN SALAK"/>
    <s v="02"/>
    <s v="10.42.31.3"/>
    <s v="Microsoft Windows 10 Pro"/>
    <s v="64-bit"/>
    <s v="Intel(R) Pentium(R) Gold G6400 CPU @ 4.00GHz"/>
    <n v="0"/>
    <s v="31"/>
    <n v="8"/>
    <s v="Windows(R), Professional edition:_x000d__x000a_    The machine is permanently activated."/>
    <s v="Sesuai"/>
    <s v="H7P68-NJM6H-HPC8P-9YMF8-J8GPT"/>
    <n v="1000"/>
    <n v="43"/>
    <n v="0.44"/>
    <s v="2"/>
    <s v="0"/>
    <s v="ONLINE"/>
    <s v="ONLINE-2024-12-23 08:31:13"/>
    <s v="0"/>
    <s v="1"/>
    <s v="OFFLINE"/>
    <s v="OFFLINE-2024-12-23 11:58:39-TIDAK TERIMA RESPONSE DARI EDC"/>
    <s v="Dihitung"/>
    <s v="Dihitung"/>
    <s v="Dihitung"/>
    <n v="1000"/>
    <n v="0"/>
    <n v="43"/>
    <n v="0.44"/>
    <s v="Sesuai"/>
    <s v="OK"/>
    <n v="1"/>
    <n v="0"/>
    <x v="1"/>
    <x v="1"/>
    <x v="1"/>
    <x v="1"/>
    <x v="1"/>
    <x v="1"/>
    <x v="2"/>
    <x v="1"/>
    <x v="0"/>
    <s v="OK"/>
    <s v="NOK"/>
    <x v="4"/>
  </r>
  <r>
    <s v="TMGL"/>
    <s v="PEMUDA NO 39"/>
    <s v="I1"/>
    <s v="10.42.114.245"/>
    <s v="Microsoft Windows 10 Pro"/>
    <s v="64-bit"/>
    <s v="Intel(R) Pentium(R) Gold G6400 CPU @ 4.00GHz"/>
    <n v="17"/>
    <s v="37"/>
    <n v="8"/>
    <s v="Windows(R), Professional edition:_x000d__x000a_    The machine is permanently activated."/>
    <s v="Sesuai"/>
    <s v="VMYN2-2QB6W-T8R3D-7Q3FB-KD8GG"/>
    <n v="1000"/>
    <n v="38"/>
    <n v="0.77"/>
    <s v="0"/>
    <s v="0"/>
    <s v="NOEDC"/>
    <s v="NOEDC-0000-00-00 00:00:00"/>
    <s v="0"/>
    <s v="0"/>
    <s v="NOEDC"/>
    <s v="NOEDC-0000-00-00 00:00:00"/>
    <s v="Dihitung"/>
    <s v="Dihitung"/>
    <s v="Dihitung"/>
    <n v="1000"/>
    <n v="17"/>
    <n v="38"/>
    <n v="0.77"/>
    <s v="Sesuai"/>
    <s v="OK"/>
    <n v="0"/>
    <n v="0"/>
    <x v="1"/>
    <x v="1"/>
    <x v="1"/>
    <x v="1"/>
    <x v="1"/>
    <x v="1"/>
    <x v="2"/>
    <x v="2"/>
    <x v="2"/>
    <s v="NOK"/>
    <s v="NOK"/>
    <x v="0"/>
  </r>
  <r>
    <s v="TJXE"/>
    <s v="TEGAL LEGA SUKABUMI"/>
    <s v="02"/>
    <s v="10.42.107.195"/>
    <s v="Microsoft Windows 10 Pro"/>
    <s v="64-bit"/>
    <s v="Intel(R) Pentium(R) Gold G6400 CPU @ 4.00GHz"/>
    <n v="0"/>
    <s v="50"/>
    <n v="8"/>
    <s v="Windows(R), Professional edition:_x000d__x000a_    The machine is permanently activated."/>
    <s v="Sesuai"/>
    <s v="PH2KY-N898B-PJ2HH-87RB2-3YH24"/>
    <n v="1000"/>
    <n v="44"/>
    <n v="0.66"/>
    <s v="10"/>
    <s v="0"/>
    <s v="ONLINE"/>
    <s v="ONLINE-2024-12-23 10:42:11"/>
    <s v="0"/>
    <s v="1"/>
    <s v="OFFLINE"/>
    <s v="OFFLINE-2024-11-13 18:28:57-TIDAK TERIMA RESPONSE DARI EDC"/>
    <s v="Dihitung"/>
    <s v="Dihitung"/>
    <s v="Dihitung"/>
    <n v="1000"/>
    <n v="0"/>
    <n v="44"/>
    <n v="0.66"/>
    <s v="Sesuai"/>
    <s v="OK"/>
    <n v="1"/>
    <n v="0"/>
    <x v="1"/>
    <x v="1"/>
    <x v="1"/>
    <x v="1"/>
    <x v="1"/>
    <x v="1"/>
    <x v="2"/>
    <x v="1"/>
    <x v="0"/>
    <s v="OK"/>
    <s v="NOK"/>
    <x v="12"/>
  </r>
  <r>
    <s v="FOVV"/>
    <s v="RUKO THE PROMINENT"/>
    <s v="02"/>
    <s v="10.42.143.67"/>
    <s v="Microsoft Windows 10 Pro"/>
    <s v="64-bit"/>
    <s v="Intel(R) Pentium(R) Gold G6400 CPU @ 4.00GHz"/>
    <n v="7"/>
    <s v="44"/>
    <n v="8"/>
    <s v="Windows(R), Professional edition:_x000d__x000a_    The machine is permanently activated."/>
    <s v="Sesuai"/>
    <s v="76N6C-G6CHQ-6TFBY-BYFB2-76DW6"/>
    <n v="1000"/>
    <n v="63"/>
    <n v="0.63"/>
    <s v="26"/>
    <s v="0"/>
    <s v="ONLINE"/>
    <s v="ONLINE-2024-12-23 11:24:50"/>
    <s v="9"/>
    <s v="0"/>
    <s v="ONLINE"/>
    <s v="ONLINE-2024-12-23 11:57:50"/>
    <s v="Dihitung"/>
    <s v="Dihitung"/>
    <s v="Dihitung"/>
    <n v="1000"/>
    <n v="7"/>
    <n v="63"/>
    <n v="0.63"/>
    <s v="Sesuai"/>
    <s v="OK"/>
    <n v="1"/>
    <n v="1"/>
    <x v="1"/>
    <x v="1"/>
    <x v="1"/>
    <x v="1"/>
    <x v="1"/>
    <x v="1"/>
    <x v="2"/>
    <x v="1"/>
    <x v="1"/>
    <s v="OK"/>
    <s v="OK"/>
    <x v="0"/>
  </r>
  <r>
    <s v="F894"/>
    <s v="PADI CIHEULEUT"/>
    <s v="01"/>
    <s v="10.42.35.98"/>
    <s v="Microsoft Windows 10 Pro"/>
    <s v="64-bit"/>
    <s v="Intel(R) Pentium(R) Gold G6405 CPU @ 4.10GHz"/>
    <n v="30"/>
    <s v="46"/>
    <n v="8"/>
    <s v="Windows(R), Professional edition:_x000d__x000a_    The machine is permanently activated."/>
    <s v="Sesuai"/>
    <s v="JF3BM-MNTG7-FC3HQ-FV49K-YDXCT"/>
    <n v="1000"/>
    <n v="46"/>
    <n v="0.67"/>
    <s v="0"/>
    <s v="8"/>
    <s v="OFFLINE"/>
    <s v="OFFLINE-2024-11-20 19:33:03-THE PORT COM7 DOES NOT EXIST."/>
    <s v="8"/>
    <s v="0"/>
    <s v="ONLINE"/>
    <s v="ONLINE-2024-12-23 12:22:38"/>
    <s v="Dihitung"/>
    <s v="Dihitung"/>
    <s v="Dihitung"/>
    <n v="1000"/>
    <n v="30"/>
    <n v="46"/>
    <n v="0.67"/>
    <s v="Sesuai"/>
    <s v="OK"/>
    <n v="0"/>
    <n v="1"/>
    <x v="1"/>
    <x v="1"/>
    <x v="1"/>
    <x v="1"/>
    <x v="1"/>
    <x v="1"/>
    <x v="2"/>
    <x v="0"/>
    <x v="1"/>
    <s v="NOK"/>
    <s v="OK"/>
    <x v="8"/>
  </r>
  <r>
    <s v="TTWJ"/>
    <s v="TERMINAL JAMPANG KULON"/>
    <s v="01"/>
    <s v="10.42.107.226"/>
    <s v="Microsoft Windows 10 Pro"/>
    <s v="64-bit"/>
    <s v="Intel(R) Core(TM) i3-10100 CPU @ 3.60GHz"/>
    <n v="8"/>
    <s v="48"/>
    <n v="8"/>
    <s v="Windows(R), Professional edition:_x000d__x000a_    The machine is permanently activated."/>
    <s v="Sesuai"/>
    <s v="H6CFP-JTN43-P9FQK-DQ7T9-V22KC"/>
    <n v="1000"/>
    <n v="46"/>
    <n v="0.5"/>
    <s v="3"/>
    <s v="14"/>
    <s v="ONLINE"/>
    <s v="ONLINE-2024-12-23 08:54:14"/>
    <s v="2"/>
    <s v="0"/>
    <s v="ONLINE"/>
    <s v="ONLINE-2024-12-23 12:31:29"/>
    <s v="Dihitung"/>
    <s v="Dihitung"/>
    <s v="Dihitung"/>
    <n v="1000"/>
    <n v="8"/>
    <n v="46"/>
    <n v="0.5"/>
    <s v="Sesuai"/>
    <s v="OK"/>
    <n v="0.17647058823529413"/>
    <n v="1"/>
    <x v="1"/>
    <x v="1"/>
    <x v="1"/>
    <x v="1"/>
    <x v="1"/>
    <x v="1"/>
    <x v="2"/>
    <x v="1"/>
    <x v="1"/>
    <s v="NOK"/>
    <s v="OK"/>
    <x v="9"/>
  </r>
  <r>
    <s v="T33D"/>
    <s v="SETU CIPAYUNG"/>
    <s v="01"/>
    <s v="10.42.113.66"/>
    <s v="Microsoft Windows 10 Pro"/>
    <s v="64-bit"/>
    <s v="Intel(R) Core(TM) i3-10100 CPU @ 3.60GHz"/>
    <n v="1"/>
    <s v="56"/>
    <n v="8"/>
    <s v="Windows(R), Professional edition:_x000d__x000a_    The machine is permanently activated."/>
    <s v="Sesuai"/>
    <s v="JMNXJ-263HG-M9CDX-RBGQD-B98XC"/>
    <n v="1000"/>
    <n v="41"/>
    <n v="0.61"/>
    <s v="10"/>
    <s v="0"/>
    <s v="ONLINE"/>
    <s v="ONLINE-2024-12-23 11:32:31"/>
    <s v="29"/>
    <s v="1"/>
    <s v="ONLINE"/>
    <s v="ONLINE-2024-12-23 12:27:35"/>
    <s v="Dihitung"/>
    <s v="Dihitung"/>
    <s v="Dihitung"/>
    <n v="1000"/>
    <n v="1"/>
    <n v="41"/>
    <n v="0.61"/>
    <s v="Sesuai"/>
    <s v="OK"/>
    <n v="1"/>
    <n v="0.96666666666666667"/>
    <x v="1"/>
    <x v="1"/>
    <x v="1"/>
    <x v="1"/>
    <x v="1"/>
    <x v="1"/>
    <x v="2"/>
    <x v="1"/>
    <x v="1"/>
    <s v="OK"/>
    <s v="OK"/>
    <x v="10"/>
  </r>
  <r>
    <s v="TCXH"/>
    <s v="M TOHA CIAWI"/>
    <s v="02"/>
    <s v="10.42.139.227"/>
    <s v="Microsoft Windows 10 Pro"/>
    <s v="64-bit"/>
    <s v="Intel(R) Pentium(R) Gold G6400 CPU @ 4.00GHz"/>
    <n v="8"/>
    <s v="37"/>
    <n v="8"/>
    <s v="Windows(R), Professional edition:_x000d__x000a_    The machine is permanently activated."/>
    <s v="Sesuai"/>
    <s v="N2DBG-C8MQC-RF9PM-DBHB8-TQ724"/>
    <n v="1000"/>
    <n v="48"/>
    <n v="0.56000000000000005"/>
    <s v="20"/>
    <s v="0"/>
    <s v="ONLINE"/>
    <s v="ONLINE-2024-12-23 11:52:10"/>
    <s v="11"/>
    <s v="0"/>
    <s v="ONLINE"/>
    <s v="ONLINE-2024-12-23 12:00:05"/>
    <s v="Dihitung"/>
    <s v="Dihitung"/>
    <s v="Dihitung"/>
    <n v="1000"/>
    <n v="8"/>
    <n v="48"/>
    <n v="0.56000000000000005"/>
    <s v="Sesuai"/>
    <s v="OK"/>
    <n v="1"/>
    <n v="1"/>
    <x v="1"/>
    <x v="1"/>
    <x v="1"/>
    <x v="1"/>
    <x v="1"/>
    <x v="1"/>
    <x v="2"/>
    <x v="1"/>
    <x v="1"/>
    <s v="OK"/>
    <s v="OK"/>
    <x v="14"/>
  </r>
  <r>
    <s v="TQMC"/>
    <s v="STASIUN BOGOR 2"/>
    <s v="02"/>
    <s v="10.42.88.35"/>
    <s v="Microsoft Windows 10 Pro"/>
    <s v="64-bit"/>
    <s v="Intel(R) Pentium(R) Gold G6400 CPU @ 4.00GHz"/>
    <n v="8"/>
    <s v="46"/>
    <n v="8"/>
    <s v="Windows(R), Professional edition:_x000d__x000a_    The machine is permanently activated."/>
    <s v="Sesuai"/>
    <s v="BN62D-486RY-YFXTH-MDKMW-W44TG"/>
    <n v="1000"/>
    <n v="44"/>
    <n v="0.98"/>
    <s v="26"/>
    <s v="0"/>
    <s v="ONLINE"/>
    <s v="ONLINE-2024-12-23 12:24:29"/>
    <s v="20"/>
    <s v="0"/>
    <s v="ONLINE"/>
    <s v="ONLINE-2024-12-23 12:32:35"/>
    <s v="Dihitung"/>
    <s v="Dihitung"/>
    <s v="Dihitung"/>
    <n v="1000"/>
    <n v="8"/>
    <n v="44"/>
    <n v="0.98"/>
    <s v="Sesuai"/>
    <s v="OK"/>
    <n v="1"/>
    <n v="1"/>
    <x v="1"/>
    <x v="1"/>
    <x v="1"/>
    <x v="1"/>
    <x v="1"/>
    <x v="1"/>
    <x v="2"/>
    <x v="1"/>
    <x v="1"/>
    <s v="OK"/>
    <s v="OK"/>
    <x v="5"/>
  </r>
  <r>
    <s v="FYES"/>
    <s v="GRIYA SELARAS"/>
    <s v="02"/>
    <s v="10.42.145.195"/>
    <s v="Microsoft Windows 10 Pro"/>
    <s v="64-bit"/>
    <s v="Intel(R) Pentium(R) Gold G6405 CPU @ 4.10GHz"/>
    <n v="0"/>
    <s v="40"/>
    <n v="8"/>
    <s v="Windows(R), Professional edition:_x000d__x000a_    The machine is permanently activated."/>
    <s v="Sesuai"/>
    <s v="3NCXD-9Y4V3-64RC2-QBPX9-66P2T"/>
    <n v="1000"/>
    <n v="45"/>
    <n v="0.56000000000000005"/>
    <s v="2"/>
    <s v="0"/>
    <s v="ONLINE"/>
    <s v="ONLINE-2024-12-23 08:34:17"/>
    <s v="0"/>
    <s v="0"/>
    <s v="NOEDC"/>
    <s v="NOEDC-0000-00-00 00:00:00"/>
    <s v="Dihitung"/>
    <s v="Dihitung"/>
    <s v="Dihitung"/>
    <n v="1000"/>
    <n v="0"/>
    <n v="45"/>
    <n v="0.56000000000000005"/>
    <s v="Sesuai"/>
    <s v="OK"/>
    <n v="1"/>
    <n v="0"/>
    <x v="1"/>
    <x v="1"/>
    <x v="1"/>
    <x v="1"/>
    <x v="1"/>
    <x v="1"/>
    <x v="2"/>
    <x v="1"/>
    <x v="2"/>
    <s v="OK"/>
    <s v="NOK"/>
    <x v="7"/>
  </r>
  <r>
    <s v="TPYV"/>
    <s v="RAWAHAUR SENTUL"/>
    <s v="02"/>
    <s v="10.42.77.67"/>
    <s v="Microsoft Windows 10 Pro"/>
    <s v="64-bit"/>
    <s v="Intel(R) Pentium(R) Gold G6400 CPU @ 4.00GHz"/>
    <n v="0"/>
    <s v="40"/>
    <n v="8"/>
    <s v="Windows(R), Professional edition:_x000d__x000a_    The machine is permanently activated."/>
    <s v="Sesuai"/>
    <s v="MRXM6-NMDKM-WDH2Y-C6PJQ-MDWXF"/>
    <n v="1000"/>
    <n v="49"/>
    <n v="0.92"/>
    <s v="6"/>
    <s v="0"/>
    <s v="ONLINE"/>
    <s v="ONLINE-2024-12-23 11:49:21"/>
    <s v="11"/>
    <s v="0"/>
    <s v="ONLINE"/>
    <s v="ONLINE-2024-12-23 12:17:28"/>
    <s v="Dihitung"/>
    <s v="Dihitung"/>
    <s v="Dihitung"/>
    <n v="1000"/>
    <n v="0"/>
    <n v="49"/>
    <n v="0.92"/>
    <s v="Sesuai"/>
    <s v="OK"/>
    <n v="1"/>
    <n v="1"/>
    <x v="1"/>
    <x v="1"/>
    <x v="1"/>
    <x v="1"/>
    <x v="1"/>
    <x v="1"/>
    <x v="2"/>
    <x v="1"/>
    <x v="1"/>
    <s v="OK"/>
    <s v="OK"/>
    <x v="10"/>
  </r>
  <r>
    <s v="FTWG"/>
    <s v="TALAGASARI"/>
    <s v="02"/>
    <s v="10.42.36.99"/>
    <s v="Microsoft Windows 10 Pro"/>
    <s v="64-bit"/>
    <s v="Intel(R) Pentium(R) Gold G6405 CPU @ 4.10GHz"/>
    <n v="5"/>
    <s v="36"/>
    <n v="8"/>
    <s v="Windows(R), Professional edition:_x000d__x000a_    The machine is permanently activated."/>
    <s v="Sesuai"/>
    <s v="3N2DJ-2YDFF-HKG6W-8F3TJ-Q6986"/>
    <n v="1000"/>
    <n v="40"/>
    <n v="0.46"/>
    <s v="4"/>
    <s v="4"/>
    <s v="ONLINE"/>
    <s v="ONLINE-2024-12-22 16:47:36-(ACT VIRTUAL)CRC SALAH HARAP RESTART EDC"/>
    <s v="2"/>
    <s v="0"/>
    <s v="ONLINE"/>
    <s v="ONLINE-2024-12-23 08:21:23"/>
    <s v="Dihitung"/>
    <s v="Dihitung"/>
    <s v="Dihitung"/>
    <n v="1000"/>
    <n v="5"/>
    <n v="40"/>
    <n v="0.46"/>
    <s v="Sesuai"/>
    <s v="OK"/>
    <n v="0.5"/>
    <n v="1"/>
    <x v="1"/>
    <x v="1"/>
    <x v="1"/>
    <x v="1"/>
    <x v="1"/>
    <x v="1"/>
    <x v="2"/>
    <x v="1"/>
    <x v="1"/>
    <s v="OK"/>
    <s v="OK"/>
    <x v="12"/>
  </r>
  <r>
    <s v="TS41"/>
    <s v="JALUR SUKABUMI"/>
    <s v="02"/>
    <s v="10.42.73.99"/>
    <s v="Microsoft Windows 10 Pro"/>
    <s v="64-bit"/>
    <s v="Intel(R) Pentium(R) Gold G6405 CPU @ 4.10GHz"/>
    <n v="35"/>
    <s v="19"/>
    <n v="16"/>
    <s v="Windows(R), Professional edition:_x000d__x000a_    The machine is permanently activated."/>
    <s v="Sesuai"/>
    <s v="N99YD-24CKM-R6FTP-GXG2T-MKM6G"/>
    <n v="1000"/>
    <n v="40"/>
    <n v="0.52"/>
    <s v="0"/>
    <s v="3"/>
    <s v="OFFLINE"/>
    <s v="OFFLINE-2024-12-22 01:51:05-THE PORT COM7 DOES NOT EXIST."/>
    <s v="1"/>
    <s v="0"/>
    <s v="ONLINE"/>
    <s v="ONLINE-2024-12-23 03:57:15"/>
    <s v="Dihitung"/>
    <s v="Dihitung"/>
    <s v="Dihitung"/>
    <n v="1000"/>
    <n v="35"/>
    <n v="40"/>
    <n v="0.52"/>
    <s v="Sesuai"/>
    <s v="OK"/>
    <n v="0"/>
    <n v="1"/>
    <x v="1"/>
    <x v="1"/>
    <x v="1"/>
    <x v="1"/>
    <x v="1"/>
    <x v="1"/>
    <x v="2"/>
    <x v="0"/>
    <x v="1"/>
    <s v="NOK"/>
    <s v="OK"/>
    <x v="12"/>
  </r>
  <r>
    <s v="TXBB"/>
    <s v="CINANGNENG"/>
    <s v="01"/>
    <s v="10.42.42.66"/>
    <s v="Microsoft Windows 10 Pro"/>
    <s v="64-bit"/>
    <s v="Intel(R) Pentium(R) Gold G6400 CPU @ 4.00GHz"/>
    <n v="0"/>
    <s v="52"/>
    <n v="8"/>
    <s v="Windows(R), Professional edition:_x000d__x000a_    The machine is permanently activated."/>
    <s v="Sesuai"/>
    <s v="VWNP2-6PY37-HD3WH-YKPTK-M98XF"/>
    <n v="1000"/>
    <n v="48"/>
    <n v="1.03"/>
    <s v="4"/>
    <s v="0"/>
    <s v="ONLINE"/>
    <s v="ONLINE-2024-12-23 10:12:03"/>
    <s v="6"/>
    <s v="0"/>
    <s v="ONLINE"/>
    <s v="ONLINE-2024-12-23 11:14:18"/>
    <s v="Dihitung"/>
    <s v="Dihitung"/>
    <s v="Dihitung"/>
    <n v="1000"/>
    <n v="0"/>
    <n v="48"/>
    <n v="1.03"/>
    <s v="Sesuai"/>
    <s v="OK"/>
    <n v="1"/>
    <n v="1"/>
    <x v="1"/>
    <x v="1"/>
    <x v="1"/>
    <x v="1"/>
    <x v="1"/>
    <x v="1"/>
    <x v="2"/>
    <x v="1"/>
    <x v="1"/>
    <s v="OK"/>
    <s v="OK"/>
    <x v="7"/>
  </r>
  <r>
    <s v="T69B"/>
    <s v="MEGA MENDUNG"/>
    <s v="03"/>
    <s v="10.42.6.106"/>
    <s v="Microsoft Windows 10 Pro"/>
    <s v="64-bit"/>
    <s v="Intel(R) Pentium(R) Gold G6405 CPU @ 4.10GHz"/>
    <n v="0"/>
    <s v="38"/>
    <n v="8"/>
    <s v="Windows(R), Professional edition:_x000d__x000a_    The machine is permanently activated."/>
    <s v="Sesuai"/>
    <s v="2YVJC-HN6B8-4CQCJ-VR9TW-DGP2T"/>
    <n v="1000"/>
    <n v="45"/>
    <n v="0.52"/>
    <s v="8"/>
    <s v="0"/>
    <s v="ONLINE"/>
    <s v="ONLINE-2024-12-23 07:10:56"/>
    <s v="2"/>
    <s v="0"/>
    <s v="ONLINE"/>
    <s v="ONLINE-2024-12-23 11:17:45"/>
    <s v="Dihitung"/>
    <s v="Dihitung"/>
    <s v="Dihitung"/>
    <n v="1000"/>
    <n v="0"/>
    <n v="45"/>
    <n v="0.52"/>
    <s v="Sesuai"/>
    <s v="OK"/>
    <n v="1"/>
    <n v="1"/>
    <x v="1"/>
    <x v="1"/>
    <x v="1"/>
    <x v="1"/>
    <x v="1"/>
    <x v="1"/>
    <x v="2"/>
    <x v="1"/>
    <x v="1"/>
    <s v="OK"/>
    <s v="OK"/>
    <x v="11"/>
  </r>
  <r>
    <s v="F5NL"/>
    <s v="BAMBU APUS 2"/>
    <s v="01"/>
    <s v="10.42.52.66"/>
    <s v="Microsoft Windows 10 Pro"/>
    <s v="64-bit"/>
    <s v="Intel(R) Pentium(R) Gold G6400 CPU @ 4.00GHz"/>
    <n v="5"/>
    <s v="45"/>
    <n v="8"/>
    <s v="Windows(R), Professional edition:_x000d__x000a_    The machine is permanently activated."/>
    <s v="Sesuai"/>
    <s v="4CNMY-7Y63B-8B8VC-FVHQC-3YH24"/>
    <n v="1000"/>
    <n v="44"/>
    <n v="0.85"/>
    <s v="4"/>
    <s v="0"/>
    <s v="ONLINE"/>
    <s v="ONLINE-2024-12-23 12:08:45"/>
    <s v="2"/>
    <s v="0"/>
    <s v="ONLINE"/>
    <s v="ONLINE-2024-12-23 11:58:57"/>
    <s v="Dihitung"/>
    <s v="Dihitung"/>
    <s v="Dihitung"/>
    <n v="1000"/>
    <n v="5"/>
    <n v="44"/>
    <n v="0.85"/>
    <s v="Sesuai"/>
    <s v="OK"/>
    <n v="1"/>
    <n v="1"/>
    <x v="1"/>
    <x v="1"/>
    <x v="1"/>
    <x v="1"/>
    <x v="1"/>
    <x v="1"/>
    <x v="2"/>
    <x v="1"/>
    <x v="1"/>
    <s v="OK"/>
    <s v="OK"/>
    <x v="10"/>
  </r>
  <r>
    <s v="TY1A"/>
    <s v="RAYA CIANJUR KM 7"/>
    <s v="02"/>
    <s v="10.42.8.163"/>
    <s v="Microsoft Windows 10 Pro"/>
    <s v="64-bit"/>
    <s v="Intel(R) Core(TM) i3-10100 CPU @ 3.60GHz"/>
    <n v="3"/>
    <s v="40"/>
    <n v="8"/>
    <s v="Windows(R), Professional edition:_x000d__x000a_    The machine is permanently activated."/>
    <s v="Sesuai"/>
    <s v="GBGW2-NQKPQ-R88T7-B6MD8-2GYP2"/>
    <n v="1000"/>
    <n v="49"/>
    <n v="2.41"/>
    <s v="6"/>
    <s v="0"/>
    <s v="ONLINE"/>
    <s v="ONLINE-2024-12-23 10:39:46"/>
    <s v="1"/>
    <s v="0"/>
    <s v="ONLINE"/>
    <s v="ONLINE-2024-12-23 07:09:50"/>
    <s v="Dihitung"/>
    <s v="Dihitung"/>
    <s v="Dihitung"/>
    <n v="1000"/>
    <n v="3"/>
    <n v="49"/>
    <n v="2.41"/>
    <s v="Sesuai"/>
    <s v="OK"/>
    <n v="1"/>
    <n v="1"/>
    <x v="1"/>
    <x v="1"/>
    <x v="1"/>
    <x v="1"/>
    <x v="1"/>
    <x v="1"/>
    <x v="2"/>
    <x v="1"/>
    <x v="1"/>
    <s v="OK"/>
    <s v="OK"/>
    <x v="1"/>
  </r>
  <r>
    <s v="FC8J"/>
    <s v="CIKIDANG 2"/>
    <s v="02"/>
    <s v="10.42.33.35"/>
    <s v="Microsoft Windows 10 Pro"/>
    <s v="64-bit"/>
    <s v="Intel(R) Pentium(R) Gold G6405 CPU @ 4.10GHz"/>
    <n v="0"/>
    <s v="42"/>
    <n v="8"/>
    <s v="Windows(R), Professional edition:_x000d__x000a_    The machine is permanently activated."/>
    <s v="Sesuai"/>
    <s v="GBXQN-9THJ4-6HPKB-RG98F-3DB6G"/>
    <n v="1000"/>
    <n v="37"/>
    <n v="0.98"/>
    <s v="12"/>
    <s v="9"/>
    <s v="ONLINE"/>
    <s v="ONLINE-2024-12-22 18:25:19"/>
    <s v="3"/>
    <s v="0"/>
    <s v="ONLINE"/>
    <s v="ONLINE-2024-12-22 20:19:01"/>
    <s v="Dihitung"/>
    <s v="Dihitung"/>
    <s v="Dihitung"/>
    <n v="1000"/>
    <n v="0"/>
    <n v="37"/>
    <n v="0.98"/>
    <s v="Sesuai"/>
    <s v="OK"/>
    <n v="0.5714285714285714"/>
    <n v="1"/>
    <x v="1"/>
    <x v="1"/>
    <x v="1"/>
    <x v="1"/>
    <x v="1"/>
    <x v="1"/>
    <x v="2"/>
    <x v="1"/>
    <x v="1"/>
    <s v="OK"/>
    <s v="OK"/>
    <x v="4"/>
  </r>
  <r>
    <s v="T75O"/>
    <s v="SIMPANG CIMAJA"/>
    <s v="01"/>
    <s v="10.42.36.66"/>
    <s v="Microsoft Windows 10 Pro"/>
    <s v="64-bit"/>
    <s v="Intel(R) Pentium(R) Gold G6405 CPU @ 4.10GHz"/>
    <n v="15"/>
    <s v="48"/>
    <n v="8"/>
    <s v="Windows(R), Professional edition:_x000d__x000a_    The machine is permanently activated."/>
    <s v="Sesuai"/>
    <s v="DM8YC-W9NM9-FQXJP-4GGG3-KKX86"/>
    <n v="1000"/>
    <n v="42"/>
    <n v="0.54"/>
    <s v="2"/>
    <s v="0"/>
    <s v="ONLINE"/>
    <s v="ONLINE-2024-12-23 09:10:55"/>
    <s v="9"/>
    <s v="0"/>
    <s v="ONLINE"/>
    <s v="ONLINE-2024-12-22 17:44:29"/>
    <s v="Dihitung"/>
    <s v="Dihitung"/>
    <s v="Dihitung"/>
    <n v="1000"/>
    <n v="15"/>
    <n v="42"/>
    <n v="0.54"/>
    <s v="Sesuai"/>
    <s v="OK"/>
    <n v="1"/>
    <n v="1"/>
    <x v="1"/>
    <x v="1"/>
    <x v="1"/>
    <x v="1"/>
    <x v="1"/>
    <x v="1"/>
    <x v="2"/>
    <x v="1"/>
    <x v="1"/>
    <s v="OK"/>
    <s v="OK"/>
    <x v="9"/>
  </r>
  <r>
    <s v="T783"/>
    <s v="VILLA BOUGENVILLE"/>
    <s v="01"/>
    <s v="10.42.115.226"/>
    <s v="Microsoft Windows 10 Pro"/>
    <s v="64-bit"/>
    <s v="Intel(R) Core(TM) i3-10100 CPU @ 3.60GHz"/>
    <n v="7"/>
    <s v="59"/>
    <n v="8"/>
    <s v="Windows(R), Professional edition:_x000d__x000a_    The machine is permanently activated."/>
    <s v="Sesuai"/>
    <s v="3NXM3-BW34W-3C388-VRVFV-CYT6P"/>
    <n v="1000"/>
    <n v="58"/>
    <n v="0.89"/>
    <s v="24"/>
    <s v="3"/>
    <s v="ONLINE"/>
    <s v="ONLINE-2024-12-22 21:19:08"/>
    <s v="4"/>
    <s v="0"/>
    <s v="ONLINE"/>
    <s v="ONLINE-2024-12-23 11:46:42"/>
    <s v="Dihitung"/>
    <s v="Dihitung"/>
    <s v="Dihitung"/>
    <n v="1000"/>
    <n v="7"/>
    <n v="58"/>
    <n v="0.89"/>
    <s v="Sesuai"/>
    <s v="OK"/>
    <n v="0.88888888888888884"/>
    <n v="1"/>
    <x v="1"/>
    <x v="1"/>
    <x v="1"/>
    <x v="1"/>
    <x v="1"/>
    <x v="1"/>
    <x v="2"/>
    <x v="1"/>
    <x v="1"/>
    <s v="OK"/>
    <s v="OK"/>
    <x v="11"/>
  </r>
  <r>
    <s v="TCMI"/>
    <s v="SENTUL NIRWANA"/>
    <s v="03"/>
    <s v="10.42.186.4"/>
    <s v="Microsoft Windows 10 Pro"/>
    <s v="64-bit"/>
    <s v="Intel(R) Pentium(R) Gold G6400 CPU @ 4.00GHz"/>
    <n v="13"/>
    <s v="42"/>
    <n v="8"/>
    <s v="Windows(R), Professional edition:_x000d__x000a_    The machine is permanently activated."/>
    <s v="Sesuai"/>
    <s v="JNVQB-VQHVG-BH6HR-H6T6W-DGPKF"/>
    <n v="1000"/>
    <n v="53"/>
    <n v="1.85"/>
    <s v="28"/>
    <s v="0"/>
    <s v="ONLINE"/>
    <s v="ONLINE-2024-12-23 12:15:08"/>
    <s v="21"/>
    <s v="0"/>
    <s v="ONLINE"/>
    <s v="ONLINE-2024-12-23 11:33:47"/>
    <s v="Dihitung"/>
    <s v="Dihitung"/>
    <s v="Dihitung"/>
    <n v="1000"/>
    <n v="13"/>
    <n v="53"/>
    <n v="1.85"/>
    <s v="Sesuai"/>
    <s v="OK"/>
    <n v="1"/>
    <n v="1"/>
    <x v="1"/>
    <x v="1"/>
    <x v="1"/>
    <x v="1"/>
    <x v="1"/>
    <x v="1"/>
    <x v="2"/>
    <x v="1"/>
    <x v="1"/>
    <s v="OK"/>
    <s v="OK"/>
    <x v="2"/>
  </r>
  <r>
    <s v="T00J"/>
    <s v="TAMAN SAFARI"/>
    <s v="03"/>
    <s v="10.42.84.36"/>
    <s v="Microsoft Windows 10 Pro"/>
    <s v="64-bit"/>
    <s v="Intel(R) Pentium(R) Gold G6400 CPU @ 4.00GHz"/>
    <n v="8"/>
    <s v="22"/>
    <n v="16"/>
    <s v="Windows(R), Professional edition:_x000d__x000a_    The machine is permanently activated."/>
    <s v="Sesuai"/>
    <s v="WDVC7-N7C8C-P8XH7-WX8BP-DDBP4"/>
    <n v="1000"/>
    <n v="53"/>
    <n v="1.57"/>
    <s v="8"/>
    <s v="0"/>
    <s v="ONLINE"/>
    <s v="ONLINE-2024-12-23 11:33:16"/>
    <s v="2"/>
    <s v="0"/>
    <s v="ONLINE"/>
    <s v="ONLINE-2024-12-23 11:22:32"/>
    <s v="Dihitung"/>
    <s v="Dihitung"/>
    <s v="Dihitung"/>
    <n v="1000"/>
    <n v="8"/>
    <n v="53"/>
    <n v="1.57"/>
    <s v="Sesuai"/>
    <s v="OK"/>
    <n v="1"/>
    <n v="1"/>
    <x v="1"/>
    <x v="1"/>
    <x v="1"/>
    <x v="1"/>
    <x v="1"/>
    <x v="1"/>
    <x v="2"/>
    <x v="1"/>
    <x v="1"/>
    <s v="OK"/>
    <s v="OK"/>
    <x v="11"/>
  </r>
  <r>
    <s v="TG91"/>
    <s v="CIKAMPAK BOGOR"/>
    <s v="02"/>
    <s v="10.42.24.67"/>
    <s v="Microsoft Windows 10 Pro"/>
    <s v="64-bit"/>
    <s v="Intel(R) Pentium(R) CPU G4400 @ 3.30GHz"/>
    <n v="1"/>
    <s v="29"/>
    <n v="8"/>
    <s v="Windows(R), Professional edition:_x000d__x000a_    The machine is permanently activated."/>
    <s v="Sesuai"/>
    <s v="CJJ2G-8RNT2-WJYV8-G44BB-8FG6R"/>
    <n v="1000"/>
    <n v="50"/>
    <n v="0.87"/>
    <s v="10"/>
    <s v="4"/>
    <s v="ONLINE"/>
    <s v="ONLINE-2024-12-23 10:34:45"/>
    <s v="1"/>
    <s v="0"/>
    <s v="ONLINE"/>
    <s v="ONLINE-2024-12-23 08:42:01"/>
    <s v="Dihitung"/>
    <s v="Dihitung"/>
    <s v="Dihitung"/>
    <n v="1000"/>
    <n v="1"/>
    <n v="50"/>
    <n v="0.87"/>
    <s v="Sesuai"/>
    <s v="OK"/>
    <n v="0.7142857142857143"/>
    <n v="1"/>
    <x v="1"/>
    <x v="1"/>
    <x v="1"/>
    <x v="1"/>
    <x v="1"/>
    <x v="1"/>
    <x v="2"/>
    <x v="1"/>
    <x v="1"/>
    <s v="OK"/>
    <s v="OK"/>
    <x v="7"/>
  </r>
  <r>
    <s v="TNOW"/>
    <s v="DC BOGOR 2"/>
    <s v="01"/>
    <s v="10.42.78.98"/>
    <s v="Microsoft Windows 10 Pro"/>
    <s v="64-bit"/>
    <s v="Intel(R) Core(TM) i3-10100 CPU @ 3.60GHz"/>
    <n v="0"/>
    <s v="54"/>
    <n v="8"/>
    <s v="Windows(R), Professional edition:_x000d__x000a_    The machine is permanently activated."/>
    <s v="Sesuai"/>
    <s v="NQHR7-423VD-2CTDB-K4FXY-HT9TP"/>
    <n v="1000"/>
    <n v="51"/>
    <n v="0.38"/>
    <s v="15"/>
    <s v="0"/>
    <s v="ONLINE"/>
    <s v="ONLINE-2024-12-23 10:08:04"/>
    <s v="10"/>
    <s v="0"/>
    <s v="ONLINE"/>
    <s v="ONLINE-2024-12-23 11:39:39"/>
    <s v="Dihitung"/>
    <s v="Dihitung"/>
    <s v="Dihitung"/>
    <n v="1000"/>
    <n v="0"/>
    <n v="51"/>
    <n v="0.38"/>
    <s v="Sesuai"/>
    <s v="OK"/>
    <n v="1"/>
    <n v="1"/>
    <x v="1"/>
    <x v="1"/>
    <x v="1"/>
    <x v="1"/>
    <x v="1"/>
    <x v="1"/>
    <x v="2"/>
    <x v="1"/>
    <x v="1"/>
    <s v="OK"/>
    <s v="OK"/>
    <x v="10"/>
  </r>
  <r>
    <s v="TTPR"/>
    <s v="STASIUN BOGOR 3"/>
    <s v="01"/>
    <s v="10.42.48.66"/>
    <s v="Microsoft Windows 10 Pro"/>
    <s v="64-bit"/>
    <s v="Intel(R) Core(TM) i3-10105 CPU @ 3.70GHz"/>
    <n v="10"/>
    <s v="50"/>
    <n v="8"/>
    <s v="Windows(R), Professional edition:_x000d__x000a_    The machine is permanently activated."/>
    <s v="Sesuai"/>
    <s v="VN8QP-VPBJV-V4Q3F-7JKMB-39M6G"/>
    <n v="1000"/>
    <n v="56"/>
    <n v="0.56000000000000005"/>
    <s v="24"/>
    <s v="3"/>
    <s v="ONLINE"/>
    <s v="ONLINE-2024-12-23 11:16:17"/>
    <s v="12"/>
    <s v="1"/>
    <s v="ONLINE"/>
    <s v="ONLINE-2024-12-23 12:30:44"/>
    <s v="Dihitung"/>
    <s v="Dihitung"/>
    <s v="Dihitung"/>
    <n v="1000"/>
    <n v="10"/>
    <n v="56"/>
    <n v="0.56000000000000005"/>
    <s v="Sesuai"/>
    <s v="OK"/>
    <n v="0.88888888888888884"/>
    <n v="0.92307692307692313"/>
    <x v="1"/>
    <x v="1"/>
    <x v="1"/>
    <x v="1"/>
    <x v="1"/>
    <x v="1"/>
    <x v="2"/>
    <x v="1"/>
    <x v="1"/>
    <s v="OK"/>
    <s v="OK"/>
    <x v="5"/>
  </r>
  <r>
    <s v="TRDS"/>
    <s v="RADEN SAMSUDIN SUKABUMI"/>
    <s v="03"/>
    <s v="10.42.15.68"/>
    <s v="Microsoft Windows 10 Pro"/>
    <s v="64-bit"/>
    <s v="Intel(R) Pentium(R) Gold G6400 CPU @ 4.00GHz"/>
    <n v="6"/>
    <s v="23"/>
    <n v="16"/>
    <s v="Windows(R), Professional edition:_x000d__x000a_    The machine is permanently activated."/>
    <s v="Sesuai"/>
    <s v="7GJNK-6H3J9-V6KKP-CF662-TMT6R"/>
    <n v="1000"/>
    <n v="54"/>
    <n v="0.83"/>
    <s v="11"/>
    <s v="1"/>
    <s v="OFFLINE"/>
    <s v="OFFLINE-2024-12-23 10:11:25-THE DEVICE DOES NOT RECOGNIZE THE COMMAND._x000d__x000a_"/>
    <s v="3"/>
    <s v="0"/>
    <s v="ONLINE"/>
    <s v="ONLINE-2024-12-23 09:30:30"/>
    <s v="Dihitung"/>
    <s v="Dihitung"/>
    <s v="Dihitung"/>
    <n v="1000"/>
    <n v="6"/>
    <n v="54"/>
    <n v="0.83"/>
    <s v="Sesuai"/>
    <s v="OK"/>
    <n v="0.91666666666666663"/>
    <n v="1"/>
    <x v="1"/>
    <x v="1"/>
    <x v="1"/>
    <x v="1"/>
    <x v="1"/>
    <x v="1"/>
    <x v="2"/>
    <x v="1"/>
    <x v="1"/>
    <s v="OK"/>
    <s v="OK"/>
    <x v="3"/>
  </r>
  <r>
    <s v="TEFV"/>
    <s v="CIKERETEG 2"/>
    <s v="01"/>
    <s v="10.42.138.194"/>
    <s v="Microsoft Windows 10 Pro"/>
    <s v="64-bit"/>
    <s v="Intel(R) Pentium(R) Gold G6400 CPU @ 4.00GHz"/>
    <n v="15"/>
    <s v="53"/>
    <n v="8"/>
    <s v="Windows(R), Professional edition:_x000d__x000a_    The machine is permanently activated."/>
    <s v="Sesuai"/>
    <s v="KJ2N8-43GRM-89GRR-HGPBM-YWRC4"/>
    <n v="1000"/>
    <n v="44"/>
    <n v="1.47"/>
    <s v="6"/>
    <s v="0"/>
    <s v="ONLINE"/>
    <s v="ONLINE-2024-12-22 17:09:11"/>
    <s v="0"/>
    <s v="0"/>
    <s v="NOEDC"/>
    <s v="NOEDC-0000-00-00 00:00:00"/>
    <s v="Dihitung"/>
    <s v="Dihitung"/>
    <s v="Dihitung"/>
    <n v="1000"/>
    <n v="15"/>
    <n v="44"/>
    <n v="1.47"/>
    <s v="Sesuai"/>
    <s v="OK"/>
    <n v="1"/>
    <n v="0"/>
    <x v="1"/>
    <x v="1"/>
    <x v="1"/>
    <x v="1"/>
    <x v="1"/>
    <x v="1"/>
    <x v="2"/>
    <x v="1"/>
    <x v="2"/>
    <s v="OK"/>
    <s v="NOK"/>
    <x v="14"/>
  </r>
  <r>
    <s v="TRDS"/>
    <s v="RADEN SAMSUDIN SUKABUMI"/>
    <s v="01"/>
    <s v="10.42.15.66"/>
    <s v="Microsoft Windows 10 Pro"/>
    <s v="64-bit"/>
    <s v="Intel(R) Core(TM) i5-10400 CPU @ 2.90GHz"/>
    <n v="9"/>
    <s v="28"/>
    <n v="16"/>
    <s v="Windows(R), Professional edition:_x000d__x000a_    The machine is permanently activated."/>
    <s v="Sesuai"/>
    <s v="XBHTN-KC46T-3YQ2P-JF2XW-TQ8GG"/>
    <n v="1000"/>
    <n v="60"/>
    <n v="0.33"/>
    <s v="2"/>
    <s v="6"/>
    <s v="ONLINE"/>
    <s v="ONLINE-2024-12-22 22:29:45-(ACT VIRTUAL)CRC SALAH HARAP RESTART EDC"/>
    <s v="8"/>
    <s v="0"/>
    <s v="ONLINE"/>
    <s v="ONLINE-2024-12-23 11:53:21"/>
    <s v="Dihitung"/>
    <s v="Dihitung"/>
    <s v="Dihitung"/>
    <n v="1000"/>
    <n v="9"/>
    <n v="60"/>
    <n v="0.33"/>
    <s v="Sesuai"/>
    <s v="OK"/>
    <n v="0.25"/>
    <n v="1"/>
    <x v="1"/>
    <x v="1"/>
    <x v="1"/>
    <x v="1"/>
    <x v="1"/>
    <x v="1"/>
    <x v="2"/>
    <x v="1"/>
    <x v="1"/>
    <s v="NOK"/>
    <s v="OK"/>
    <x v="3"/>
  </r>
  <r>
    <s v="TXZM"/>
    <s v="PAMOYANAN 2"/>
    <s v="01"/>
    <s v="10.42.114.34"/>
    <s v="Microsoft Windows 10 Pro"/>
    <s v="64-bit"/>
    <s v="Intel(R) Core(TM) i3-10105 CPU @ 3.70GHz"/>
    <n v="10"/>
    <s v="60"/>
    <n v="8"/>
    <s v="Windows(R), Professional edition:_x000d__x000a_    The machine is permanently activated."/>
    <s v="Sesuai"/>
    <s v="BNT7R-2HXMT-CX4F2-V9773-8K9CT"/>
    <n v="1000"/>
    <n v="55"/>
    <n v="0.56999999999999995"/>
    <s v="14"/>
    <s v="0"/>
    <s v="ONLINE"/>
    <s v="ONLINE-2024-12-23 09:59:49"/>
    <s v="4"/>
    <s v="0"/>
    <s v="ONLINE"/>
    <s v="ONLINE-2024-12-23 10:23:01"/>
    <s v="Dihitung"/>
    <s v="Dihitung"/>
    <s v="Dihitung"/>
    <n v="1000"/>
    <n v="10"/>
    <n v="55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6"/>
  </r>
  <r>
    <s v="T65Y"/>
    <s v="H. ABAS DRAMAGA"/>
    <s v="04"/>
    <s v="10.42.112.5"/>
    <s v="Microsoft Windows 10 Pro"/>
    <s v="64-bit"/>
    <s v="Intel(R) Pentium(R) Gold G6400 CPU @ 4.00GHz"/>
    <n v="27"/>
    <s v="43"/>
    <n v="8"/>
    <s v="Windows(R), Professional edition:_x000d__x000a_    The machine is permanently activated."/>
    <s v="Sesuai"/>
    <s v="N2QC6-BC7QB-XVDK2-3BK87-FJRC4"/>
    <n v="1000"/>
    <n v="54"/>
    <n v="1.02"/>
    <s v="2"/>
    <s v="0"/>
    <s v="ONLINE"/>
    <s v="ONLINE-2024-12-23 12:28:38"/>
    <s v="1"/>
    <s v="0"/>
    <s v="ONLINE"/>
    <s v="ONLINE-2024-12-23 08:55:31"/>
    <s v="Dihitung"/>
    <s v="Dihitung"/>
    <s v="Dihitung"/>
    <n v="1000"/>
    <n v="27"/>
    <n v="54"/>
    <n v="1.02"/>
    <s v="Sesuai"/>
    <s v="OK"/>
    <n v="1"/>
    <n v="1"/>
    <x v="1"/>
    <x v="1"/>
    <x v="1"/>
    <x v="1"/>
    <x v="1"/>
    <x v="1"/>
    <x v="2"/>
    <x v="1"/>
    <x v="1"/>
    <s v="OK"/>
    <s v="OK"/>
    <x v="7"/>
  </r>
  <r>
    <s v="TLS2"/>
    <s v="SIMPANG WALURAN_x0009_"/>
    <s v="02"/>
    <s v="10.42.139.163"/>
    <s v="Microsoft Windows 10 Pro"/>
    <s v="64-bit"/>
    <s v="Intel(R) Pentium(R) Gold G6400 CPU @ 4.00GHz"/>
    <n v="13"/>
    <s v="41"/>
    <n v="8"/>
    <s v="Windows(R), Professional edition:_x000d__x000a_    The machine is permanently activated."/>
    <s v="Sesuai"/>
    <s v="6WRWY-N6BQY-HC334-Y79JJ-XW3GR"/>
    <n v="1000"/>
    <n v="39"/>
    <n v="0.87"/>
    <s v="4"/>
    <s v="0"/>
    <s v="ONLINE"/>
    <s v="ONLINE-2024-12-23 12:25:21"/>
    <s v="1"/>
    <s v="0"/>
    <s v="ONLINE"/>
    <s v="ONLINE-2024-12-23 11:38:40"/>
    <s v="Dihitung"/>
    <s v="Dihitung"/>
    <s v="Dihitung"/>
    <n v="1000"/>
    <n v="13"/>
    <n v="39"/>
    <n v="0.87"/>
    <s v="Sesuai"/>
    <s v="OK"/>
    <n v="1"/>
    <n v="1"/>
    <x v="1"/>
    <x v="1"/>
    <x v="1"/>
    <x v="1"/>
    <x v="1"/>
    <x v="1"/>
    <x v="2"/>
    <x v="1"/>
    <x v="1"/>
    <s v="OK"/>
    <s v="OK"/>
    <x v="9"/>
  </r>
  <r>
    <s v="TJ7Q"/>
    <s v="SAMOLO/"/>
    <s v="02"/>
    <s v="10.42.31.227"/>
    <s v="Microsoft Windows 10 Pro"/>
    <s v="64-bit"/>
    <s v="Intel(R) Pentium(R) Gold G6405 CPU @ 4.10GHz"/>
    <n v="26"/>
    <s v="40"/>
    <n v="8"/>
    <s v="Windows(R), Professional edition:_x000d__x000a_    The machine is permanently activated."/>
    <s v="Sesuai"/>
    <s v="4N39T-6HY3R-39VTQ-7TXKY-XBVJ6:F7H3Q-4NFCW-6BMTY-B4D22-MP2KF"/>
    <n v="1000"/>
    <n v="50"/>
    <n v="0.43"/>
    <s v="20"/>
    <s v="2"/>
    <s v="ONLINE"/>
    <s v="ONLINE-2024-12-21 21:57:27"/>
    <s v="0"/>
    <s v="1"/>
    <s v="OFFLINE"/>
    <s v="OFFLINE-2024-12-23 08:55:59-RESPONSE DARI EDC BLANK"/>
    <s v="Dihitung"/>
    <s v="Dihitung"/>
    <s v="Dihitung"/>
    <n v="1000"/>
    <n v="26"/>
    <n v="50"/>
    <n v="0.43"/>
    <s v="Sesuai"/>
    <s v="OK"/>
    <n v="0.90909090909090906"/>
    <n v="0"/>
    <x v="1"/>
    <x v="1"/>
    <x v="1"/>
    <x v="1"/>
    <x v="1"/>
    <x v="1"/>
    <x v="2"/>
    <x v="1"/>
    <x v="0"/>
    <s v="OK"/>
    <s v="NOK"/>
    <x v="13"/>
  </r>
  <r>
    <s v="TON7"/>
    <s v="OTISTA SUKABUMI"/>
    <s v="01"/>
    <s v="10.42.22.194"/>
    <s v="Microsoft Windows 10 Pro"/>
    <s v="64-bit"/>
    <s v="Intel(R) Core(TM) i3-10100 CPU @ 3.60GHz"/>
    <n v="6"/>
    <s v="46"/>
    <n v="8"/>
    <s v="Windows(R), Professional edition:_x000d__x000a_    The machine is permanently activated."/>
    <s v="Sesuai"/>
    <s v="9NXY2-498XK-86CFW-J72DT-CGYP2"/>
    <n v="1000"/>
    <n v="44"/>
    <n v="0.66"/>
    <s v="1"/>
    <s v="0"/>
    <s v="ONLINE"/>
    <s v="ONLINE-2024-12-23 09:30:07"/>
    <s v="1"/>
    <s v="0"/>
    <s v="ONLINE"/>
    <s v="ONLINE-2024-12-22 20:46:35"/>
    <s v="Dihitung"/>
    <s v="Dihitung"/>
    <s v="Dihitung"/>
    <n v="1000"/>
    <n v="6"/>
    <n v="44"/>
    <n v="0.66"/>
    <s v="Sesuai"/>
    <s v="OK"/>
    <n v="1"/>
    <n v="1"/>
    <x v="1"/>
    <x v="1"/>
    <x v="1"/>
    <x v="1"/>
    <x v="1"/>
    <x v="1"/>
    <x v="2"/>
    <x v="1"/>
    <x v="1"/>
    <s v="OK"/>
    <s v="OK"/>
    <x v="12"/>
  </r>
  <r>
    <s v="T3JW"/>
    <s v="PERMATA CILUAR"/>
    <s v="01"/>
    <s v="10.42.47.194"/>
    <s v="Microsoft Windows 10 Pro"/>
    <s v="64-bit"/>
    <s v="Intel(R) Core(TM) i3-10100 CPU @ 3.60GHz"/>
    <n v="11"/>
    <s v="49"/>
    <n v="8"/>
    <s v="Windows(R), Professional edition:_x000d__x000a_    The machine is permanently activated."/>
    <s v="Sesuai"/>
    <s v="TPDHK-WXNTC-CV37D-RVQ4J-DGPKC"/>
    <n v="1000"/>
    <n v="62"/>
    <n v="0.65"/>
    <s v="14"/>
    <s v="0"/>
    <s v="ONLINE"/>
    <s v="ONLINE-2024-12-23 12:09:47"/>
    <s v="6"/>
    <s v="1"/>
    <s v="ONLINE"/>
    <s v="ONLINE-2024-12-23 09:09:12-(ACT VIRTUAL)CRC SALAH HARAP RESTART EDC"/>
    <s v="Dihitung"/>
    <s v="Dihitung"/>
    <s v="Dihitung"/>
    <n v="1000"/>
    <n v="11"/>
    <n v="62"/>
    <n v="0.65"/>
    <s v="Sesuai"/>
    <s v="OK"/>
    <n v="1"/>
    <n v="0.8571428571428571"/>
    <x v="1"/>
    <x v="1"/>
    <x v="1"/>
    <x v="1"/>
    <x v="1"/>
    <x v="1"/>
    <x v="2"/>
    <x v="1"/>
    <x v="1"/>
    <s v="OK"/>
    <s v="OK"/>
    <x v="10"/>
  </r>
  <r>
    <s v="F3OF"/>
    <s v="BENTENG"/>
    <s v="02"/>
    <s v="10.42.50.195"/>
    <s v="Microsoft Windows 7 Professional "/>
    <s v="32-bit"/>
    <s v="Intel(R) Pentium(R) CPU G4400 @ 3.30GHz"/>
    <n v="0"/>
    <s v="49"/>
    <n v="4"/>
    <s v="Windows(R) 7, Professional edition:_x000d__x000a_    The machine is permanently activated."/>
    <s v="Sesuai"/>
    <s v="2WGJ3-9YHQT-QMH22-QYMMJ-7QKJF"/>
    <n v="1000"/>
    <n v="39"/>
    <n v="0.38"/>
    <s v="0"/>
    <s v="3"/>
    <s v="OFFLINE"/>
    <s v="OFFLINE-2024-12-22 17:55:10-THE PORT COM7 DOES NOT EXIST."/>
    <s v="0"/>
    <s v="0"/>
    <s v="NOEDC"/>
    <s v="NOEDC-0000-00-00 00:00:00"/>
    <s v="Dihitung"/>
    <s v="Dihitung"/>
    <s v="Tidak Dihitung"/>
    <n v="1000"/>
    <n v="0"/>
    <n v="39"/>
    <n v="0.38"/>
    <s v="Sesuai"/>
    <s v="OK"/>
    <n v="0"/>
    <n v="0"/>
    <x v="0"/>
    <x v="1"/>
    <x v="1"/>
    <x v="1"/>
    <x v="1"/>
    <x v="1"/>
    <x v="2"/>
    <x v="0"/>
    <x v="2"/>
    <s v="NOK"/>
    <s v="NOK"/>
    <x v="14"/>
  </r>
  <r>
    <s v="F1XZ"/>
    <s v="SAGARANTEN 2"/>
    <s v="01"/>
    <s v="10.42.95.66"/>
    <s v="Microsoft Windows 10 Pro"/>
    <s v="64-bit"/>
    <s v="Intel(R) Pentium(R) Gold G6400 CPU @ 4.00GHz"/>
    <n v="2"/>
    <s v="47"/>
    <n v="8"/>
    <s v="Windows(R), Professional edition:_x000d__x000a_    The machine is permanently activated."/>
    <s v="Double"/>
    <s v="NOK Dll"/>
    <n v="1000"/>
    <n v="0"/>
    <n v="0.49"/>
    <s v="4"/>
    <s v="0"/>
    <s v="ONLINE"/>
    <s v="ONLINE-2024-12-23 11:54:22"/>
    <s v="2"/>
    <s v="0"/>
    <s v="ONLINE"/>
    <s v="ONLINE-2024-12-23 08:42:23"/>
    <s v="Dihitung"/>
    <s v="Dihitung"/>
    <s v="Dihitung"/>
    <n v="1000"/>
    <n v="2"/>
    <n v="0"/>
    <n v="0.49"/>
    <s v="Double"/>
    <s v="OK"/>
    <n v="1"/>
    <n v="1"/>
    <x v="1"/>
    <x v="1"/>
    <x v="1"/>
    <x v="1"/>
    <x v="1"/>
    <x v="2"/>
    <x v="2"/>
    <x v="1"/>
    <x v="1"/>
    <s v="OK"/>
    <s v="OK"/>
    <x v="12"/>
  </r>
  <r>
    <s v="TS39"/>
    <s v="REST AREA KM 35 A"/>
    <s v="06"/>
    <s v="10.42.99.39"/>
    <s v="Microsoft Windows 10 Pro"/>
    <s v="64-bit"/>
    <s v="Intel(R) Pentium(R) Gold G6400 CPU @ 4.00GHz"/>
    <n v="41"/>
    <s v="26"/>
    <n v="16"/>
    <s v="Windows(R), Professional edition:_x000d__x000a_    The machine is permanently activated."/>
    <s v="Sesuai"/>
    <s v="X87JN-FYDYB-2DH7Q-KTM9Y-7MH24"/>
    <n v="1000"/>
    <n v="45"/>
    <n v="1.05"/>
    <s v="81"/>
    <s v="0"/>
    <s v="ONLINE"/>
    <s v="ONLINE-2024-12-23 12:30:51"/>
    <s v="185"/>
    <s v="4"/>
    <s v="ONLINE"/>
    <s v="ONLINE-2024-12-23 12:34:54"/>
    <s v="Dihitung"/>
    <s v="Dihitung"/>
    <s v="Dihitung"/>
    <n v="1000"/>
    <n v="41"/>
    <n v="45"/>
    <n v="1.05"/>
    <s v="Sesuai"/>
    <s v="OK"/>
    <n v="1"/>
    <n v="0.97883597883597884"/>
    <x v="1"/>
    <x v="1"/>
    <x v="1"/>
    <x v="1"/>
    <x v="1"/>
    <x v="1"/>
    <x v="2"/>
    <x v="1"/>
    <x v="1"/>
    <s v="OK"/>
    <s v="OK"/>
    <x v="5"/>
  </r>
  <r>
    <s v="TSR9"/>
    <s v="CIBEUREUM SUKABUMI"/>
    <s v="02"/>
    <s v="10.42.181.227"/>
    <s v="Microsoft Windows 10 Pro"/>
    <s v="64-bit"/>
    <s v="Intel(R) Pentium(R) Gold G6400 CPU @ 4.00GHz"/>
    <n v="23"/>
    <s v="38"/>
    <n v="8"/>
    <s v="Windows(R), Professional edition:_x000d__x000a_    The machine is permanently activated."/>
    <s v="Sesuai"/>
    <s v="YN8DG-CT43Y-BP8VR-YPBKF-K4R9F"/>
    <n v="1000"/>
    <n v="48"/>
    <n v="0.62"/>
    <s v="10"/>
    <s v="0"/>
    <s v="ONLINE"/>
    <s v="ONLINE-2024-12-23 12:12:55"/>
    <s v="5"/>
    <s v="1"/>
    <s v="OFFLINE"/>
    <s v="OFFLINE-2024-12-22 14:55:29-THE DEVICE DOES NOT RECOGNIZE THE COMMAND._x000d__x000a_"/>
    <s v="Dihitung"/>
    <s v="Dihitung"/>
    <s v="Dihitung"/>
    <n v="1000"/>
    <n v="23"/>
    <n v="48"/>
    <n v="0.62"/>
    <s v="Sesuai"/>
    <s v="OK"/>
    <n v="1"/>
    <n v="0.83333333333333337"/>
    <x v="1"/>
    <x v="1"/>
    <x v="1"/>
    <x v="1"/>
    <x v="1"/>
    <x v="1"/>
    <x v="2"/>
    <x v="1"/>
    <x v="1"/>
    <s v="OK"/>
    <s v="OK"/>
    <x v="1"/>
  </r>
  <r>
    <s v="T5XJ"/>
    <s v="RAYA BABAKAN MADANG"/>
    <s v="02"/>
    <s v="10.42.47.35"/>
    <s v="Microsoft Windows 10 Pro"/>
    <s v="64-bit"/>
    <s v="Intel(R) Pentium(R) Gold G6400 CPU @ 4.00GHz"/>
    <n v="6"/>
    <s v="37"/>
    <n v="8"/>
    <s v="Windows(R), Professional edition:_x000d__x000a_    The machine is permanently activated."/>
    <s v="Sesuai"/>
    <s v="YB4JQ-3YNDQ-DF7GG-BD68V-7QXCT"/>
    <n v="1000"/>
    <n v="43"/>
    <n v="0.84"/>
    <s v="12"/>
    <s v="0"/>
    <s v="ONLINE"/>
    <s v="ONLINE-2024-12-23 10:26:36"/>
    <s v="6"/>
    <s v="0"/>
    <s v="ONLINE"/>
    <s v="ONLINE-2024-12-23 10:21:48"/>
    <s v="Dihitung"/>
    <s v="Dihitung"/>
    <s v="Dihitung"/>
    <n v="1000"/>
    <n v="6"/>
    <n v="43"/>
    <n v="0.84"/>
    <s v="Sesuai"/>
    <s v="OK"/>
    <n v="1"/>
    <n v="1"/>
    <x v="1"/>
    <x v="1"/>
    <x v="1"/>
    <x v="1"/>
    <x v="1"/>
    <x v="1"/>
    <x v="2"/>
    <x v="1"/>
    <x v="1"/>
    <s v="OK"/>
    <s v="OK"/>
    <x v="2"/>
  </r>
  <r>
    <s v="TI07"/>
    <s v="TAIFUR YUSUF"/>
    <s v="02"/>
    <s v="10.42.145.3"/>
    <s v="Microsoft Windows 10 Pro"/>
    <s v="64-bit"/>
    <s v="Intel(R) Pentium(R) Gold G6405 CPU @ 4.10GHz"/>
    <n v="3"/>
    <s v="35"/>
    <n v="8"/>
    <s v="Windows(R), Professional edition:_x000d__x000a_    The machine is permanently activated."/>
    <s v="Sesuai"/>
    <s v="YMN79-2RMHP-34CJR-FYWPT-WXC2T"/>
    <n v="1000"/>
    <n v="42"/>
    <n v="0.55000000000000004"/>
    <s v="10"/>
    <s v="0"/>
    <s v="ONLINE"/>
    <s v="ONLINE-2024-12-22 18:53:50"/>
    <s v="2"/>
    <s v="0"/>
    <s v="ONLINE"/>
    <s v="ONLINE-2024-12-22 18:47:19-(ACT VIRTUAL)TIDAK TERIMA RESPONSE DARI HOST|ERBANK BRI|72131397|000070410201825|NPG|4640 05** **** 1217|DIP|SALE|001159|037696|22 DEC 24|18:47:17|||81100"/>
    <s v="Dihitung"/>
    <s v="Dihitung"/>
    <s v="Dihitung"/>
    <n v="1000"/>
    <n v="3"/>
    <n v="42"/>
    <n v="0.55000000000000004"/>
    <s v="Sesuai"/>
    <s v="OK"/>
    <n v="1"/>
    <n v="1"/>
    <x v="1"/>
    <x v="1"/>
    <x v="1"/>
    <x v="1"/>
    <x v="1"/>
    <x v="1"/>
    <x v="2"/>
    <x v="1"/>
    <x v="1"/>
    <s v="OK"/>
    <s v="OK"/>
    <x v="13"/>
  </r>
  <r>
    <s v="TLKL"/>
    <s v="KEBUN RAYA RESIDENCE"/>
    <s v="03"/>
    <s v="10.42.84.4"/>
    <s v="Microsoft Windows 10 Pro"/>
    <s v="64-bit"/>
    <s v="Intel(R) Pentium(R) Gold G6400 CPU @ 4.00GHz"/>
    <n v="7"/>
    <s v="46"/>
    <n v="8"/>
    <s v="Windows(R), Professional edition:_x000d__x000a_    The machine is permanently activated."/>
    <s v="Sesuai"/>
    <s v="MYFNR-TQ9P2-CHRMQ-CD2JC-3YH24"/>
    <n v="1000"/>
    <n v="48"/>
    <n v="2"/>
    <s v="6"/>
    <s v="6"/>
    <s v="ONLINE"/>
    <s v="ONLINE-2024-12-22 19:59:39"/>
    <s v="0"/>
    <s v="1"/>
    <s v="OFFLINE"/>
    <s v="OFFLINE-2024-12-23 10:48:27-RESPONSE DARI EDC BLANK"/>
    <s v="Dihitung"/>
    <s v="Dihitung"/>
    <s v="Dihitung"/>
    <n v="1000"/>
    <n v="7"/>
    <n v="48"/>
    <n v="2"/>
    <s v="Sesuai"/>
    <s v="OK"/>
    <n v="0.5"/>
    <n v="0"/>
    <x v="1"/>
    <x v="1"/>
    <x v="1"/>
    <x v="1"/>
    <x v="1"/>
    <x v="1"/>
    <x v="2"/>
    <x v="1"/>
    <x v="0"/>
    <s v="OK"/>
    <s v="NOK"/>
    <x v="5"/>
  </r>
  <r>
    <s v="TLKL"/>
    <s v="KEBUN RAYA RESIDENCE"/>
    <s v="01"/>
    <s v="10.42.84.2"/>
    <s v="Microsoft Windows 10 Pro"/>
    <s v="64-bit"/>
    <s v="Intel(R) Core(TM) i3-10100 CPU @ 3.60GHz"/>
    <n v="11"/>
    <s v="47"/>
    <n v="8"/>
    <s v="Windows(R), Professional edition:_x000d__x000a_    The machine is permanently activated."/>
    <s v="Sesuai"/>
    <s v="99NKP-2MK9X-YB4RV-6VJ7V-X766P"/>
    <n v="1000"/>
    <n v="46"/>
    <n v="0.71"/>
    <s v="13"/>
    <s v="0"/>
    <s v="ONLINE"/>
    <s v="ONLINE-2024-12-23 12:22:43"/>
    <s v="1"/>
    <s v="0"/>
    <s v="ONLINE"/>
    <s v="ONLINE-2024-12-22 18:39:11"/>
    <s v="Dihitung"/>
    <s v="Dihitung"/>
    <s v="Dihitung"/>
    <n v="1000"/>
    <n v="11"/>
    <n v="46"/>
    <n v="0.71"/>
    <s v="Sesuai"/>
    <s v="OK"/>
    <n v="1"/>
    <n v="1"/>
    <x v="1"/>
    <x v="1"/>
    <x v="1"/>
    <x v="1"/>
    <x v="1"/>
    <x v="1"/>
    <x v="2"/>
    <x v="1"/>
    <x v="1"/>
    <s v="OK"/>
    <s v="OK"/>
    <x v="5"/>
  </r>
  <r>
    <s v="TYOT"/>
    <s v="RANCAMAYA"/>
    <s v="01"/>
    <s v="10.42.113.130"/>
    <s v="Microsoft Windows 10 Pro"/>
    <s v="64-bit"/>
    <s v="Intel(R) Core(TM) i5-7500 CPU @ 3.40GHz"/>
    <n v="35"/>
    <s v="46"/>
    <n v="8"/>
    <s v="Windows(R), Professional edition:_x000d__x000a_    The machine is permanently activated."/>
    <s v="Sesuai"/>
    <s v="83DRH-N8T4T-GFPCR-VKMH4-2KCKF"/>
    <n v="1000"/>
    <n v="46"/>
    <n v="0.67"/>
    <s v="2"/>
    <s v="3"/>
    <s v="ONLINE"/>
    <s v="ONLINE-2024-12-23 10:57:53"/>
    <s v="10"/>
    <s v="0"/>
    <s v="ONLINE"/>
    <s v="ONLINE-2024-12-23 12:36:53-(ACT VIRTUAL)TIDAK TERIMA RESPONSE DARI HOST|ERBANK MANDIRI|72133708|000070410420729||||000067|000000|23 DEC 24|12:36:50|||0|0|0"/>
    <s v="Dihitung"/>
    <s v="Dihitung"/>
    <s v="Dihitung"/>
    <n v="1000"/>
    <n v="35"/>
    <n v="46"/>
    <n v="0.67"/>
    <s v="Sesuai"/>
    <s v="OK"/>
    <n v="0.4"/>
    <n v="1"/>
    <x v="1"/>
    <x v="1"/>
    <x v="1"/>
    <x v="1"/>
    <x v="1"/>
    <x v="1"/>
    <x v="2"/>
    <x v="1"/>
    <x v="1"/>
    <s v="NOK"/>
    <s v="OK"/>
    <x v="6"/>
  </r>
  <r>
    <s v="TV51"/>
    <s v="PASAR BERSIH"/>
    <s v="02"/>
    <s v="10.42.50.99"/>
    <s v="Microsoft Windows 10 Pro"/>
    <s v="64-bit"/>
    <s v="Intel(R) Pentium(R) Gold G6400 CPU @ 4.00GHz"/>
    <n v="0"/>
    <s v="40"/>
    <n v="8"/>
    <s v="Windows(R), Professional edition:_x000d__x000a_    The machine is permanently activated."/>
    <s v="Sesuai"/>
    <s v="4NR8T-PMHBP-CH8VB-DXWRM-K766R"/>
    <n v="1000"/>
    <n v="40"/>
    <n v="0.65"/>
    <s v="4"/>
    <s v="0"/>
    <s v="ONLINE"/>
    <s v="ONLINE-2024-12-23 12:06:44"/>
    <s v="4"/>
    <s v="0"/>
    <s v="ONLINE"/>
    <s v="ONLINE-2024-12-22 12:25:37"/>
    <s v="Dihitung"/>
    <s v="Dihitung"/>
    <s v="Dihitung"/>
    <n v="1000"/>
    <n v="0"/>
    <n v="40"/>
    <n v="0.65"/>
    <s v="Sesuai"/>
    <s v="OK"/>
    <n v="1"/>
    <n v="1"/>
    <x v="1"/>
    <x v="1"/>
    <x v="1"/>
    <x v="1"/>
    <x v="1"/>
    <x v="1"/>
    <x v="2"/>
    <x v="1"/>
    <x v="1"/>
    <s v="OK"/>
    <s v="OK"/>
    <x v="6"/>
  </r>
  <r>
    <s v="TT78"/>
    <s v="SILIWANGI NO. 52"/>
    <s v="01"/>
    <s v="10.42.19.162"/>
    <s v="Microsoft Windows 7 Professional "/>
    <s v="32-bit"/>
    <s v="Intel(R) Pentium(R) CPU G3260 @ 3.30GHz"/>
    <n v="0"/>
    <s v="67"/>
    <n v="4"/>
    <s v="Windows(R) 7, Professional edition:_x000d__x000a_    The machine is permanently activated."/>
    <s v="Sesuai"/>
    <s v="MDR44-78CTM-TG6FW-B2BX4-92HJV"/>
    <n v="1000"/>
    <n v="42"/>
    <n v="0"/>
    <s v="4"/>
    <s v="0"/>
    <s v="ONLINE"/>
    <s v="ONLINE-2024-12-23 11:36:00"/>
    <s v="2"/>
    <s v="0"/>
    <s v="ONLINE"/>
    <s v="ONLINE-2024-12-23 12:26:25"/>
    <s v="Dihitung"/>
    <s v="Dihitung"/>
    <s v="Tidak Dihitung"/>
    <n v="1000"/>
    <n v="0"/>
    <n v="42"/>
    <n v="0"/>
    <s v="Sesuai"/>
    <s v="OK"/>
    <n v="1"/>
    <n v="1"/>
    <x v="0"/>
    <x v="1"/>
    <x v="1"/>
    <x v="1"/>
    <x v="1"/>
    <x v="1"/>
    <x v="2"/>
    <x v="1"/>
    <x v="1"/>
    <s v="OK"/>
    <s v="OK"/>
    <x v="6"/>
  </r>
  <r>
    <s v="TOVD"/>
    <s v="CIBUNTU KAUM"/>
    <s v="01"/>
    <s v="10.42.76.98"/>
    <s v="Microsoft Windows 10 Pro"/>
    <s v="64-bit"/>
    <s v="Intel(R) Pentium(R) Gold G6400 CPU @ 4.00GHz"/>
    <n v="38"/>
    <s v="47"/>
    <n v="8"/>
    <s v="Windows(R), Professional edition:_x000d__x000a_    The machine is permanently activated."/>
    <s v="Sesuai"/>
    <s v="TYNCP-H7RRQ-TT2TX-XP8J8-6MVJ6"/>
    <n v="1000"/>
    <n v="40"/>
    <n v="0.5"/>
    <s v="2"/>
    <s v="0"/>
    <s v="ONLINE"/>
    <s v="ONLINE-2024-12-23 09:16:06"/>
    <s v="2"/>
    <s v="0"/>
    <s v="ONLINE"/>
    <s v="ONLINE-2024-12-23 09:12:35"/>
    <s v="Dihitung"/>
    <s v="Dihitung"/>
    <s v="Dihitung"/>
    <n v="1000"/>
    <n v="38"/>
    <n v="40"/>
    <n v="0.5"/>
    <s v="Sesuai"/>
    <s v="OK"/>
    <n v="1"/>
    <n v="1"/>
    <x v="1"/>
    <x v="1"/>
    <x v="1"/>
    <x v="1"/>
    <x v="1"/>
    <x v="1"/>
    <x v="2"/>
    <x v="1"/>
    <x v="1"/>
    <s v="OK"/>
    <s v="OK"/>
    <x v="7"/>
  </r>
  <r>
    <s v="TUMQ"/>
    <s v="SUKAMAJU"/>
    <s v="01"/>
    <s v="10.42.50.34"/>
    <s v="Microsoft Windows 10 Pro"/>
    <s v="64-bit"/>
    <s v="Intel(R) Core(TM) i3-10100 CPU @ 3.60GHz"/>
    <n v="6"/>
    <s v="51"/>
    <n v="8"/>
    <s v="Windows(R), Professional edition:_x000d__x000a_    The machine is permanently activated."/>
    <s v="Sesuai"/>
    <s v="N63R3-F63Q4-VPGYP-9WFHY-43KTP"/>
    <n v="1000"/>
    <n v="46"/>
    <n v="0.39"/>
    <s v="4"/>
    <s v="0"/>
    <s v="ONLINE"/>
    <s v="ONLINE-2024-12-23 09:43:03"/>
    <s v="3"/>
    <s v="0"/>
    <s v="ONLINE"/>
    <s v="ONLINE-2024-12-22 17:09:54"/>
    <s v="Dihitung"/>
    <s v="Dihitung"/>
    <s v="Dihitung"/>
    <n v="1000"/>
    <n v="6"/>
    <n v="46"/>
    <n v="0.39"/>
    <s v="Sesuai"/>
    <s v="OK"/>
    <n v="1"/>
    <n v="1"/>
    <x v="1"/>
    <x v="1"/>
    <x v="1"/>
    <x v="1"/>
    <x v="1"/>
    <x v="1"/>
    <x v="2"/>
    <x v="1"/>
    <x v="1"/>
    <s v="OK"/>
    <s v="OK"/>
    <x v="5"/>
  </r>
  <r>
    <s v="FD27"/>
    <s v="CURUG MEKAR"/>
    <s v="01"/>
    <s v="10.42.42.130"/>
    <s v="Microsoft Windows 10 Pro"/>
    <s v="64-bit"/>
    <s v="Intel(R) Pentium(R) Gold G6405 CPU @ 4.10GHz"/>
    <n v="11"/>
    <s v="48"/>
    <n v="8"/>
    <s v="Windows(R), Professional edition:_x000d__x000a_    The machine is permanently activated."/>
    <s v="Sesuai"/>
    <s v="PHDNQ-GFM3K-C84GT-T3JP2-RVWGG"/>
    <n v="1000"/>
    <n v="43"/>
    <n v="0.7"/>
    <s v="2"/>
    <s v="0"/>
    <s v="ONLINE"/>
    <s v="ONLINE-2024-12-23 07:21:46"/>
    <s v="3"/>
    <s v="0"/>
    <s v="ONLINE"/>
    <s v="ONLINE-2024-12-23 08:59:08"/>
    <s v="Dihitung"/>
    <s v="Dihitung"/>
    <s v="Dihitung"/>
    <n v="1000"/>
    <n v="11"/>
    <n v="43"/>
    <n v="0.7"/>
    <s v="Sesuai"/>
    <s v="OK"/>
    <n v="1"/>
    <n v="1"/>
    <x v="1"/>
    <x v="1"/>
    <x v="1"/>
    <x v="1"/>
    <x v="1"/>
    <x v="1"/>
    <x v="2"/>
    <x v="1"/>
    <x v="1"/>
    <s v="OK"/>
    <s v="OK"/>
    <x v="7"/>
  </r>
  <r>
    <s v="TNNZ"/>
    <s v="JUNGLELAND"/>
    <s v="02"/>
    <s v="10.42.140.131"/>
    <s v="Microsoft Windows 10 Pro"/>
    <s v="64-bit"/>
    <s v="Intel(R) Pentium(R) Gold G6400 CPU @ 4.00GHz"/>
    <n v="10"/>
    <s v="40"/>
    <n v="8"/>
    <s v="Windows(R), Professional edition:_x000d__x000a_    The machine is permanently activated."/>
    <s v="Sesuai"/>
    <s v="FVRD3-H3N6M-34BHB-Y9M4J-HMH24"/>
    <n v="1000"/>
    <n v="52"/>
    <n v="0.93"/>
    <s v="9"/>
    <s v="1"/>
    <s v="ONLINE"/>
    <s v="ONLINE-2024-12-23 11:06:08"/>
    <s v="2"/>
    <s v="0"/>
    <s v="ONLINE"/>
    <s v="ONLINE-2024-12-23 09:36:28-(ACT VIRTUAL)TIDAK TERIMA RESPONSE DARI HOST|ERBANK MANDIRI|72137530|000070410743240||||000325|000000|23 DEC 24|09:36:26|||0000000000000000000000||0|0|0|0|0"/>
    <s v="Dihitung"/>
    <s v="Dihitung"/>
    <s v="Dihitung"/>
    <n v="1000"/>
    <n v="10"/>
    <n v="52"/>
    <n v="0.93"/>
    <s v="Sesuai"/>
    <s v="OK"/>
    <n v="0.9"/>
    <n v="1"/>
    <x v="1"/>
    <x v="1"/>
    <x v="1"/>
    <x v="1"/>
    <x v="1"/>
    <x v="1"/>
    <x v="2"/>
    <x v="1"/>
    <x v="1"/>
    <s v="OK"/>
    <s v="OK"/>
    <x v="2"/>
  </r>
  <r>
    <s v="TZOQ"/>
    <s v="KARANG HAWU"/>
    <s v="02"/>
    <s v="10.42.64.227"/>
    <s v="Microsoft Windows 10 Pro"/>
    <s v="64-bit"/>
    <s v="Intel(R) Pentium(R) CPU G4400 @ 3.30GHz"/>
    <n v="3"/>
    <s v="56"/>
    <n v="4"/>
    <s v="Windows(R), Professional edition:_x000d__x000a_    The machine is permanently activated."/>
    <s v="Sesuai"/>
    <s v="TC22K-N8M76-4F849-G6G8P-J44C4"/>
    <n v="1000"/>
    <n v="58"/>
    <n v="0.84"/>
    <s v="4"/>
    <s v="0"/>
    <s v="ONLINE"/>
    <s v="ONLINE-2024-12-22 16:06:49"/>
    <s v="3"/>
    <s v="0"/>
    <s v="ONLINE"/>
    <s v="ONLINE-2024-12-22 15:51:05"/>
    <s v="Dihitung"/>
    <s v="Dihitung"/>
    <s v="Tidak Dihitung"/>
    <n v="1000"/>
    <n v="3"/>
    <n v="58"/>
    <n v="0.84"/>
    <s v="Sesuai"/>
    <s v="OK"/>
    <n v="1"/>
    <n v="1"/>
    <x v="0"/>
    <x v="1"/>
    <x v="1"/>
    <x v="1"/>
    <x v="1"/>
    <x v="1"/>
    <x v="2"/>
    <x v="1"/>
    <x v="1"/>
    <s v="OK"/>
    <s v="OK"/>
    <x v="9"/>
  </r>
  <r>
    <s v="TKSJ"/>
    <s v="CIHERANG KAUM"/>
    <s v="01"/>
    <s v="10.42.24.194"/>
    <s v="Microsoft Windows 10 Pro"/>
    <s v="64-bit"/>
    <s v="Intel(R) Core(TM) i3-10100 CPU @ 3.60GHz"/>
    <n v="2"/>
    <s v="48"/>
    <n v="8"/>
    <s v="Windows(R), Professional edition:_x000d__x000a_    The machine is permanently activated."/>
    <s v="Sesuai"/>
    <s v="NDQK2-Y4PDF-B3FDG-X6887-8HV22:CWN8T-QDW72-9PXYT-K73CJ-82QGR"/>
    <n v="1000"/>
    <n v="43"/>
    <n v="0.4"/>
    <s v="4"/>
    <s v="0"/>
    <s v="ONLINE"/>
    <s v="ONLINE-2024-12-23 12:05:41"/>
    <s v="4"/>
    <s v="1"/>
    <s v="ONLINE"/>
    <s v="ONLINE-2024-12-22 21:08:11"/>
    <s v="Dihitung"/>
    <s v="Dihitung"/>
    <s v="Dihitung"/>
    <n v="1000"/>
    <n v="2"/>
    <n v="43"/>
    <n v="0.4"/>
    <s v="Sesuai"/>
    <s v="OK"/>
    <n v="1"/>
    <n v="0.8"/>
    <x v="1"/>
    <x v="1"/>
    <x v="1"/>
    <x v="1"/>
    <x v="1"/>
    <x v="1"/>
    <x v="2"/>
    <x v="1"/>
    <x v="1"/>
    <s v="OK"/>
    <s v="OK"/>
    <x v="7"/>
  </r>
  <r>
    <s v="FQ5N"/>
    <s v="CANGKLEK"/>
    <s v="01"/>
    <s v="10.42.19.194"/>
    <s v="Microsoft Windows 10 Pro"/>
    <s v="64-bit"/>
    <s v="Intel(R) Pentium(R) Gold G6400 CPU @ 4.00GHz"/>
    <n v="18"/>
    <s v="50"/>
    <n v="8"/>
    <s v="Windows(R), Professional edition:_x000d__x000a_    The machine is permanently activated."/>
    <s v="Sesuai"/>
    <s v="NMFKM-HWVHF-9P83Y-D29PV-T3B6G:N69GW-7B4MW-PQ23P-T4PXR-HQWXF"/>
    <n v="1000"/>
    <n v="52"/>
    <n v="0.59"/>
    <s v="2"/>
    <s v="0"/>
    <s v="ONLINE"/>
    <s v="ONLINE-2024-12-23 09:39:52"/>
    <s v="6"/>
    <s v="0"/>
    <s v="ONLINE"/>
    <s v="ONLINE-2024-12-22 14:28:48-(ACT VIRTUAL)TIDAK TERIMA RESPONSE DARI HOST|ERBANK BRI|72127214|000070409944411|||||000040|000000|22 DEC 24|14:28:19|||0"/>
    <s v="Dihitung"/>
    <s v="Dihitung"/>
    <s v="Dihitung"/>
    <n v="1000"/>
    <n v="18"/>
    <n v="52"/>
    <n v="0.59"/>
    <s v="Sesuai"/>
    <s v="OK"/>
    <n v="1"/>
    <n v="1"/>
    <x v="1"/>
    <x v="1"/>
    <x v="1"/>
    <x v="1"/>
    <x v="1"/>
    <x v="1"/>
    <x v="2"/>
    <x v="1"/>
    <x v="1"/>
    <s v="OK"/>
    <s v="OK"/>
    <x v="1"/>
  </r>
  <r>
    <s v="TI07"/>
    <s v="TAIFUR YUSUF"/>
    <s v="01"/>
    <s v="10.42.145.2"/>
    <s v="Microsoft Windows 10 Pro"/>
    <s v="64-bit"/>
    <s v="Intel(R) Pentium(R) Gold G6405 CPU @ 4.10GHz"/>
    <n v="14"/>
    <s v="47"/>
    <n v="8"/>
    <s v="Windows(R), Professional edition:_x000d__x000a_    The machine is permanently activated."/>
    <s v="Sesuai"/>
    <s v="9XNJP-CBCYP-JKR23-2C2T6-YG986"/>
    <n v="1000"/>
    <n v="54"/>
    <n v="0.57999999999999996"/>
    <s v="12"/>
    <s v="0"/>
    <s v="ONLINE"/>
    <s v="ONLINE-2024-12-23 11:44:41"/>
    <s v="4"/>
    <s v="0"/>
    <s v="ONLINE"/>
    <s v="ONLINE-2024-12-23 11:34:03"/>
    <s v="Dihitung"/>
    <s v="Dihitung"/>
    <s v="Dihitung"/>
    <n v="1000"/>
    <n v="14"/>
    <n v="54"/>
    <n v="0.57999999999999996"/>
    <s v="Sesuai"/>
    <s v="OK"/>
    <n v="1"/>
    <n v="1"/>
    <x v="1"/>
    <x v="1"/>
    <x v="1"/>
    <x v="1"/>
    <x v="1"/>
    <x v="1"/>
    <x v="2"/>
    <x v="1"/>
    <x v="1"/>
    <s v="OK"/>
    <s v="OK"/>
    <x v="13"/>
  </r>
  <r>
    <s v="TW6D"/>
    <s v="PAKUAN REGENCY"/>
    <s v="01"/>
    <s v="10.42.74.34"/>
    <s v="Microsoft Windows 10 Pro"/>
    <s v="64-bit"/>
    <s v="Intel(R) Core(TM) i3-10105 CPU @ 3.70GHz"/>
    <n v="13"/>
    <s v="55"/>
    <n v="8"/>
    <s v="Windows(R), Professional edition:_x000d__x000a_    The machine is permanently activated."/>
    <s v="Sesuai"/>
    <s v="QGMNW-CYJWJ-W3DRQ-M4MVD-WQK86"/>
    <n v="1000"/>
    <n v="48"/>
    <n v="0.55000000000000004"/>
    <s v="2"/>
    <s v="0"/>
    <s v="ONLINE"/>
    <s v="ONLINE-2024-12-23 10:10:59"/>
    <s v="3"/>
    <s v="0"/>
    <s v="ONLINE"/>
    <s v="ONLINE-2024-12-23 11:57:44"/>
    <s v="Dihitung"/>
    <s v="Dihitung"/>
    <s v="Dihitung"/>
    <n v="1000"/>
    <n v="13"/>
    <n v="48"/>
    <n v="0.55000000000000004"/>
    <s v="Sesuai"/>
    <s v="OK"/>
    <n v="1"/>
    <n v="1"/>
    <x v="1"/>
    <x v="1"/>
    <x v="1"/>
    <x v="1"/>
    <x v="1"/>
    <x v="1"/>
    <x v="2"/>
    <x v="1"/>
    <x v="1"/>
    <s v="OK"/>
    <s v="OK"/>
    <x v="7"/>
  </r>
  <r>
    <s v="F82Y"/>
    <s v="REST AREA LINGKAR BOGOR"/>
    <s v="02"/>
    <s v="10.42.145.67"/>
    <s v="Microsoft Windows 10 Pro"/>
    <s v="64-bit"/>
    <s v="Intel(R) Pentium(R) Gold G6405 CPU @ 4.10GHz"/>
    <n v="23"/>
    <s v="42"/>
    <n v="8"/>
    <s v="Windows(R), Professional edition:_x000d__x000a_    The machine is permanently activated."/>
    <s v="Sesuai"/>
    <s v="RTBY6-JN27R-9RK86-VPBKX-9HKCT"/>
    <n v="1000"/>
    <n v="44"/>
    <n v="0.53"/>
    <s v="13"/>
    <s v="1"/>
    <s v="ONLINE"/>
    <s v="ONLINE-2024-12-23 12:26:02"/>
    <s v="28"/>
    <s v="0"/>
    <s v="ONLINE"/>
    <s v="ONLINE-2024-12-23 12:12:56"/>
    <s v="Dihitung"/>
    <s v="Dihitung"/>
    <s v="Dihitung"/>
    <n v="1000"/>
    <n v="23"/>
    <n v="44"/>
    <n v="0.53"/>
    <s v="Sesuai"/>
    <s v="OK"/>
    <n v="0.9285714285714286"/>
    <n v="1"/>
    <x v="1"/>
    <x v="1"/>
    <x v="1"/>
    <x v="1"/>
    <x v="1"/>
    <x v="1"/>
    <x v="2"/>
    <x v="1"/>
    <x v="1"/>
    <s v="OK"/>
    <s v="OK"/>
    <x v="2"/>
  </r>
  <r>
    <s v="TODD"/>
    <s v="RE MARTADINATA 2"/>
    <s v="01"/>
    <s v="10.42.43.162"/>
    <s v="Microsoft Windows 10 Pro"/>
    <s v="64-bit"/>
    <s v="Intel(R) Pentium(R) Gold G6400 CPU @ 4.00GHz"/>
    <n v="4"/>
    <s v="47"/>
    <n v="8"/>
    <s v="Windows(R), Professional edition:_x000d__x000a_    The machine is permanently activated."/>
    <s v="Sesuai"/>
    <s v="3NK8F-JYP8Y-PF6PP-6JJCC-VFR9F"/>
    <n v="1000"/>
    <n v="44"/>
    <n v="1.91"/>
    <s v="8"/>
    <s v="0"/>
    <s v="ONLINE"/>
    <s v="ONLINE-2024-12-23 11:57:10"/>
    <s v="4"/>
    <s v="0"/>
    <s v="ONLINE"/>
    <s v="ONLINE-2024-12-23 11:58:36"/>
    <s v="Dihitung"/>
    <s v="Dihitung"/>
    <s v="Dihitung"/>
    <n v="1000"/>
    <n v="4"/>
    <n v="44"/>
    <n v="1.91"/>
    <s v="Sesuai"/>
    <s v="OK"/>
    <n v="1"/>
    <n v="1"/>
    <x v="1"/>
    <x v="1"/>
    <x v="1"/>
    <x v="1"/>
    <x v="1"/>
    <x v="1"/>
    <x v="2"/>
    <x v="1"/>
    <x v="1"/>
    <s v="OK"/>
    <s v="OK"/>
    <x v="5"/>
  </r>
  <r>
    <s v="T33D"/>
    <s v="SETU CIPAYUNG"/>
    <s v="I1"/>
    <s v="10.42.113.85"/>
    <s v="Microsoft Windows 7 Professional "/>
    <s v="32-bit"/>
    <s v="Intel(R) Pentium(R) CPU G4400 @ 3.30GHz"/>
    <n v="0"/>
    <s v="37"/>
    <n v="4"/>
    <s v="Windows(R) 7, Professional edition:_x000d__x000a_    The machine is permanently activated."/>
    <s v="Sesuai"/>
    <s v="XBTP4-R9H6F-W27GM-RCP8P-KKM2H"/>
    <n v="1000"/>
    <n v="36"/>
    <n v="1.88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0"/>
    <n v="36"/>
    <n v="1.88"/>
    <s v="Sesuai"/>
    <s v="OK"/>
    <n v="0"/>
    <n v="0"/>
    <x v="0"/>
    <x v="1"/>
    <x v="1"/>
    <x v="1"/>
    <x v="1"/>
    <x v="1"/>
    <x v="2"/>
    <x v="2"/>
    <x v="2"/>
    <s v="NOK"/>
    <s v="NOK"/>
    <x v="10"/>
  </r>
  <r>
    <s v="T00J"/>
    <s v="TAMAN SAFARI"/>
    <s v="02"/>
    <s v="10.42.84.35"/>
    <s v="Microsoft Windows 10 Pro"/>
    <s v="64-bit"/>
    <s v="Intel(R) Pentium(R) Gold G6400 CPU @ 4.00GHz"/>
    <n v="7"/>
    <s v="21"/>
    <n v="16"/>
    <s v="Windows(R), Professional edition:_x000d__x000a_    The machine is permanently activated."/>
    <s v="Sesuai"/>
    <s v="WG9NP-6Y6RQ-2Q6BK-F3H3Q-2WF9F"/>
    <n v="1000"/>
    <n v="53"/>
    <n v="0.7"/>
    <s v="14"/>
    <s v="0"/>
    <s v="ONLINE"/>
    <s v="ONLINE-2024-12-23 12:17:26"/>
    <s v="13"/>
    <s v="2"/>
    <s v="ONLINE"/>
    <s v="ONLINE-2024-12-23 12:33:19"/>
    <s v="Dihitung"/>
    <s v="Dihitung"/>
    <s v="Dihitung"/>
    <n v="1000"/>
    <n v="7"/>
    <n v="53"/>
    <n v="0.7"/>
    <s v="Sesuai"/>
    <s v="OK"/>
    <n v="1"/>
    <n v="0.8666666666666667"/>
    <x v="1"/>
    <x v="1"/>
    <x v="1"/>
    <x v="1"/>
    <x v="1"/>
    <x v="1"/>
    <x v="2"/>
    <x v="1"/>
    <x v="1"/>
    <s v="OK"/>
    <s v="OK"/>
    <x v="11"/>
  </r>
  <r>
    <s v="TJ54"/>
    <s v="WANGUN SINDANGSARI"/>
    <s v="02"/>
    <s v="10.42.29.131"/>
    <s v="Microsoft Windows 10 Pro"/>
    <s v="64-bit"/>
    <s v="Intel(R) Pentium(R) Gold G6405 CPU @ 4.10GHz"/>
    <n v="1"/>
    <s v="46"/>
    <n v="8"/>
    <s v="Windows(R), Professional edition:_x000d__x000a_    The machine is permanently activated."/>
    <s v="Sesuai"/>
    <s v="6MD9N-2Q3GV-MD68M-J4V6K-XKXTR"/>
    <n v="1000"/>
    <n v="40"/>
    <n v="1.89"/>
    <s v="13"/>
    <s v="0"/>
    <s v="ONLINE"/>
    <s v="ONLINE-2024-12-21 20:09:41"/>
    <s v="11"/>
    <s v="0"/>
    <s v="ONLINE"/>
    <s v="ONLINE-2024-12-23 12:10:01-(ACT VIRTUAL)CRC SALAH HARAP RESTART EDC"/>
    <s v="Dihitung"/>
    <s v="Dihitung"/>
    <s v="Dihitung"/>
    <n v="1000"/>
    <n v="1"/>
    <n v="40"/>
    <n v="1.89"/>
    <s v="Sesuai"/>
    <s v="OK"/>
    <n v="1"/>
    <n v="1"/>
    <x v="1"/>
    <x v="1"/>
    <x v="1"/>
    <x v="1"/>
    <x v="1"/>
    <x v="1"/>
    <x v="2"/>
    <x v="1"/>
    <x v="1"/>
    <s v="OK"/>
    <s v="OK"/>
    <x v="8"/>
  </r>
  <r>
    <s v="TZAT"/>
    <s v="PADASUKA CIOMAS"/>
    <s v="04"/>
    <s v="10.42.85.37"/>
    <s v="Microsoft Windows 10 Pro"/>
    <s v="64-bit"/>
    <s v="Intel(R) Pentium(R) Gold G6400 CPU @ 4.00GHz"/>
    <n v="10"/>
    <s v="43"/>
    <n v="8"/>
    <s v="Windows(R), Professional edition:_x000d__x000a_    The machine is permanently activated."/>
    <s v="Sesuai"/>
    <s v="XRVVR-R4NRT-7X3DQ-238V6-PDKTR"/>
    <n v="1000"/>
    <n v="52"/>
    <n v="1.26"/>
    <s v="2"/>
    <s v="0"/>
    <s v="ONLINE"/>
    <s v="ONLINE-2024-12-23 10:00:39"/>
    <s v="3"/>
    <s v="0"/>
    <s v="ONLINE"/>
    <s v="ONLINE-2024-12-22 20:56:29"/>
    <s v="Dihitung"/>
    <s v="Dihitung"/>
    <s v="Dihitung"/>
    <n v="1000"/>
    <n v="10"/>
    <n v="52"/>
    <n v="1.26"/>
    <s v="Sesuai"/>
    <s v="OK"/>
    <n v="1"/>
    <n v="1"/>
    <x v="1"/>
    <x v="1"/>
    <x v="1"/>
    <x v="1"/>
    <x v="1"/>
    <x v="1"/>
    <x v="2"/>
    <x v="1"/>
    <x v="1"/>
    <s v="OK"/>
    <s v="OK"/>
    <x v="5"/>
  </r>
  <r>
    <s v="TJ73"/>
    <s v="KENCANA PERMAI"/>
    <s v="02"/>
    <s v="10.42.82.163"/>
    <s v="Microsoft Windows 10 Pro"/>
    <s v="64-bit"/>
    <s v="Intel(R) Pentium(R) Gold G6405 CPU @ 4.10GHz"/>
    <n v="14"/>
    <s v="45"/>
    <n v="8"/>
    <s v="Windows(R), Professional edition:_x000d__x000a_    The machine is permanently activated."/>
    <s v="Sesuai"/>
    <s v="DNHV7-QRVW7-6D4VD-V3PWC-XTPKF"/>
    <n v="1000"/>
    <n v="46"/>
    <n v="2.06"/>
    <s v="20"/>
    <s v="0"/>
    <s v="ONLINE"/>
    <s v="ONLINE-2024-12-23 11:48:02"/>
    <s v="5"/>
    <s v="0"/>
    <s v="ONLINE"/>
    <s v="ONLINE-2024-12-23 12:28:42"/>
    <s v="Dihitung"/>
    <s v="Dihitung"/>
    <s v="Dihitung"/>
    <n v="1000"/>
    <n v="14"/>
    <n v="46"/>
    <n v="2.06"/>
    <s v="Sesuai"/>
    <s v="OK"/>
    <n v="1"/>
    <n v="1"/>
    <x v="1"/>
    <x v="1"/>
    <x v="1"/>
    <x v="1"/>
    <x v="1"/>
    <x v="1"/>
    <x v="2"/>
    <x v="1"/>
    <x v="1"/>
    <s v="OK"/>
    <s v="OK"/>
    <x v="0"/>
  </r>
  <r>
    <s v="TDSO"/>
    <s v="FRESH SIRKUIT SENTUL 2"/>
    <s v="04"/>
    <s v="10.42.14.69"/>
    <s v="Microsoft Windows 10 Pro"/>
    <s v="64-bit"/>
    <s v="Intel(R) Pentium(R) Gold G6400 CPU @ 4.00GHz"/>
    <n v="5"/>
    <s v="36"/>
    <n v="8"/>
    <s v="Windows(R), Professional edition:_x000d__x000a_    The machine is permanently activated."/>
    <s v="Sesuai"/>
    <s v="HFC9N-DB2PJ-MFYKH-YMTRW-33XCT"/>
    <n v="1000"/>
    <n v="48"/>
    <n v="0.7"/>
    <s v="2"/>
    <s v="0"/>
    <s v="ONLINE"/>
    <s v="ONLINE-2024-12-23 10:06:57"/>
    <s v="3"/>
    <s v="0"/>
    <s v="ONLINE"/>
    <s v="ONLINE-2024-12-21 21:14:31-(ACT VIRTUAL)TIDAK TERIMA RESPONSE DARI HOST|ERBANK |72132189|000070410279585|||||000109|000000|21 DEC 24|21:14:29|||0"/>
    <s v="Dihitung"/>
    <s v="Dihitung"/>
    <s v="Dihitung"/>
    <n v="1000"/>
    <n v="5"/>
    <n v="48"/>
    <n v="0.7"/>
    <s v="Sesuai"/>
    <s v="OK"/>
    <n v="1"/>
    <n v="1"/>
    <x v="1"/>
    <x v="1"/>
    <x v="1"/>
    <x v="1"/>
    <x v="1"/>
    <x v="1"/>
    <x v="2"/>
    <x v="1"/>
    <x v="1"/>
    <s v="OK"/>
    <s v="OK"/>
    <x v="2"/>
  </r>
  <r>
    <s v="FIB5"/>
    <s v="CIKELAT"/>
    <s v="01"/>
    <s v="10.42.50.130"/>
    <s v="Microsoft Windows 10 Pro"/>
    <s v="64-bit"/>
    <s v="Intel(R) Pentium(R) Gold G6405 CPU @ 4.10GHz"/>
    <n v="22"/>
    <s v="53"/>
    <n v="8"/>
    <s v="Windows(R), Professional edition:_x000d__x000a_    The machine is permanently activated."/>
    <s v="Sesuai"/>
    <s v="J27N2-J9KW3-JWMX9-Q3GMM-88GPT"/>
    <n v="1000"/>
    <n v="39"/>
    <n v="0.67"/>
    <s v="21"/>
    <s v="1"/>
    <s v="OFFLINE"/>
    <s v="OFFLINE-2024-12-23 12:19:15-[ERROR] TIDAK DAPAT RESPONSE DARI EDC"/>
    <s v="5"/>
    <s v="0"/>
    <s v="ONLINE"/>
    <s v="ONLINE-2024-12-22 19:27:59"/>
    <s v="Dihitung"/>
    <s v="Dihitung"/>
    <s v="Dihitung"/>
    <n v="1000"/>
    <n v="22"/>
    <n v="39"/>
    <n v="0.67"/>
    <s v="Sesuai"/>
    <s v="OK"/>
    <n v="0.95454545454545459"/>
    <n v="1"/>
    <x v="1"/>
    <x v="1"/>
    <x v="1"/>
    <x v="1"/>
    <x v="1"/>
    <x v="1"/>
    <x v="2"/>
    <x v="1"/>
    <x v="1"/>
    <s v="OK"/>
    <s v="OK"/>
    <x v="9"/>
  </r>
  <r>
    <s v="FC8J"/>
    <s v="CIKIDANG 2"/>
    <s v="01"/>
    <s v="10.42.33.34"/>
    <s v="Microsoft Windows 10 Pro"/>
    <s v="64-bit"/>
    <s v="Intel(R) Pentium(R) Gold G6405 CPU @ 4.10GHz"/>
    <n v="16"/>
    <s v="46"/>
    <n v="8"/>
    <s v="Windows(R), Professional edition:_x000d__x000a_    The machine is permanently activated."/>
    <s v="Sesuai"/>
    <s v="C2V8F-NCRWM-7RY8D-Q2GXV-6XX86"/>
    <n v="1000"/>
    <n v="41"/>
    <n v="0.81"/>
    <s v="6"/>
    <s v="0"/>
    <s v="ONLINE"/>
    <s v="ONLINE-2024-12-23 09:51:32"/>
    <s v="1"/>
    <s v="0"/>
    <s v="ONLINE"/>
    <s v="ONLINE-2024-12-23 07:56:39-(ACT VIRTUAL)TIDAK TERIMA RESPONSE DARI HOST|ERBANK BNI|72100562|000070407339211|||||000118|000000|23 DEC 24|07:56:28|||0"/>
    <s v="Dihitung"/>
    <s v="Dihitung"/>
    <s v="Dihitung"/>
    <n v="1000"/>
    <n v="16"/>
    <n v="41"/>
    <n v="0.81"/>
    <s v="Sesuai"/>
    <s v="OK"/>
    <n v="1"/>
    <n v="1"/>
    <x v="1"/>
    <x v="1"/>
    <x v="1"/>
    <x v="1"/>
    <x v="1"/>
    <x v="1"/>
    <x v="2"/>
    <x v="1"/>
    <x v="1"/>
    <s v="OK"/>
    <s v="OK"/>
    <x v="4"/>
  </r>
  <r>
    <s v="FTUN"/>
    <s v="SIMPANG TILU"/>
    <s v="02"/>
    <s v="10.42.144.195"/>
    <s v="Microsoft Windows 10 Pro"/>
    <s v="64-bit"/>
    <s v="Intel(R) Pentium(R) Gold G6405 CPU @ 4.10GHz"/>
    <n v="28"/>
    <s v="40"/>
    <n v="8"/>
    <s v="Windows(R), Professional edition:_x000d__x000a_    The machine is permanently activated."/>
    <s v="Sesuai"/>
    <s v="PJ2WX-DNG8D-4R8H9-QHDQ4-844TG"/>
    <n v="1000"/>
    <n v="40"/>
    <n v="1.29"/>
    <s v="6"/>
    <s v="0"/>
    <s v="ONLINE"/>
    <s v="ONLINE-2024-12-22 20:21:52"/>
    <s v="0"/>
    <s v="0"/>
    <s v="NOEDC"/>
    <s v="NOEDC-0000-00-00 00:00:00"/>
    <s v="Dihitung"/>
    <s v="Dihitung"/>
    <s v="Dihitung"/>
    <n v="1000"/>
    <n v="28"/>
    <n v="40"/>
    <n v="1.29"/>
    <s v="Sesuai"/>
    <s v="OK"/>
    <n v="1"/>
    <n v="0"/>
    <x v="1"/>
    <x v="1"/>
    <x v="1"/>
    <x v="1"/>
    <x v="1"/>
    <x v="1"/>
    <x v="2"/>
    <x v="1"/>
    <x v="2"/>
    <s v="OK"/>
    <s v="NOK"/>
    <x v="11"/>
  </r>
  <r>
    <s v="TDSO"/>
    <s v="FRESH SIRKUIT SENTUL 2"/>
    <s v="I1"/>
    <s v="10.42.14.85"/>
    <s v="Microsoft Windows 7 Professional "/>
    <s v="32-bit"/>
    <s v="Intel(R) Core(TM) i3-3240 CPU @ 3.40GHz"/>
    <n v="0"/>
    <s v="54"/>
    <n v="4"/>
    <s v="Windows(R) 7, Professional edition:_x000d__x000a_    The machine is permanently activated."/>
    <s v="Sesuai"/>
    <s v="2KH22-2H9QT-YG6WX-8X6Q8-Y89K4"/>
    <n v="1000"/>
    <n v="59"/>
    <n v="0.41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0"/>
    <n v="59"/>
    <n v="0.41"/>
    <s v="Sesuai"/>
    <s v="OK"/>
    <n v="0"/>
    <n v="0"/>
    <x v="0"/>
    <x v="1"/>
    <x v="1"/>
    <x v="1"/>
    <x v="1"/>
    <x v="1"/>
    <x v="2"/>
    <x v="2"/>
    <x v="2"/>
    <s v="NOK"/>
    <s v="NOK"/>
    <x v="2"/>
  </r>
  <r>
    <s v="TMGR"/>
    <s v="LINGKAR BOGOR UTARA"/>
    <s v="01"/>
    <s v="10.42.52.98"/>
    <s v="Microsoft Windows 10 Pro"/>
    <s v="64-bit"/>
    <s v="Intel(R) Pentium(R) Gold G6400 CPU @ 4.00GHz"/>
    <n v="39"/>
    <s v="51"/>
    <n v="8"/>
    <s v="Windows(R), Professional edition:_x000d__x000a_    The machine is permanently activated."/>
    <s v="Sesuai"/>
    <s v="FRJNW-M396J-THYYK-DY73C-PGYP4"/>
    <n v="1000"/>
    <n v="41"/>
    <n v="1.22"/>
    <s v="1"/>
    <s v="4"/>
    <s v="OFFLINE"/>
    <s v="OFFLINE-2024-10-15 10:53:34-[ERROR] TIDAK DAPAT RESPONSE DARI EDC"/>
    <s v="1"/>
    <s v="0"/>
    <s v="ONLINE"/>
    <s v="ONLINE-2024-12-04 12:07:40"/>
    <s v="Dihitung"/>
    <s v="Dihitung"/>
    <s v="Dihitung"/>
    <n v="1000"/>
    <n v="39"/>
    <n v="41"/>
    <n v="1.22"/>
    <s v="Sesuai"/>
    <s v="OK"/>
    <n v="0.2"/>
    <n v="1"/>
    <x v="1"/>
    <x v="1"/>
    <x v="1"/>
    <x v="1"/>
    <x v="1"/>
    <x v="1"/>
    <x v="2"/>
    <x v="0"/>
    <x v="1"/>
    <s v="NOK"/>
    <s v="OK"/>
    <x v="8"/>
  </r>
  <r>
    <s v="FAT3"/>
    <s v="ARIA CIKONDANG"/>
    <s v="02"/>
    <s v="10.42.13.195"/>
    <s v="Microsoft Windows 10 Pro"/>
    <s v="64-bit"/>
    <s v="Intel(R) Pentium(R) Gold G6405 CPU @ 4.10GHz"/>
    <n v="5"/>
    <s v="71"/>
    <n v="4"/>
    <s v="Windows(R), Professional edition:_x000d__x000a_    The machine is permanently activated."/>
    <s v="Sesuai"/>
    <s v="KPWNG-YK2W6-6HD8M-T4F36-HFTPT"/>
    <n v="1000"/>
    <n v="43"/>
    <n v="2.31"/>
    <s v="4"/>
    <s v="0"/>
    <s v="ONLINE"/>
    <s v="ONLINE-2024-12-23 11:09:35"/>
    <s v="4"/>
    <s v="0"/>
    <s v="ONLINE"/>
    <s v="ONLINE-2024-12-22 15:03:29-(ACT VIRTUAL)TIDAK TERIMA RESPONSE DARI HOST|ERBANK MANDIRI|72127358|000070409958860||||000062|000000|22 DEC 24|15:03:25|||0000000000000000000000||0|0|0|0|0"/>
    <s v="Dihitung"/>
    <s v="Dihitung"/>
    <s v="Tidak Dihitung"/>
    <n v="1000"/>
    <n v="5"/>
    <n v="43"/>
    <n v="2.31"/>
    <s v="Sesuai"/>
    <s v="OK"/>
    <n v="1"/>
    <n v="1"/>
    <x v="0"/>
    <x v="1"/>
    <x v="1"/>
    <x v="1"/>
    <x v="1"/>
    <x v="1"/>
    <x v="2"/>
    <x v="1"/>
    <x v="1"/>
    <s v="OK"/>
    <s v="OK"/>
    <x v="13"/>
  </r>
  <r>
    <s v="TO2H"/>
    <s v="PAHLAWAN 10"/>
    <s v="02"/>
    <s v="10.42.137.227"/>
    <s v="Microsoft Windows 10 Pro"/>
    <s v="64-bit"/>
    <s v="Intel(R) Pentium(R) CPU G4400 @ 3.30GHz"/>
    <n v="0"/>
    <s v="74"/>
    <n v="4"/>
    <s v="Windows(R), Professional edition:_x000d__x000a_    The machine is permanently activated."/>
    <s v="Sesuai"/>
    <s v="R8NC3-JTH9Y-X9PJV-R8JDR-8B49F"/>
    <n v="1000"/>
    <n v="42"/>
    <n v="0.88"/>
    <s v="18"/>
    <s v="6"/>
    <s v="ONLINE"/>
    <s v="ONLINE-2024-12-22 19:58:21"/>
    <s v="6"/>
    <s v="0"/>
    <s v="ONLINE"/>
    <s v="ONLINE-2024-12-23 10:21:17"/>
    <s v="Dihitung"/>
    <s v="Dihitung"/>
    <s v="Tidak Dihitung"/>
    <n v="1000"/>
    <n v="0"/>
    <n v="42"/>
    <n v="0.88"/>
    <s v="Sesuai"/>
    <s v="OK"/>
    <n v="0.75"/>
    <n v="1"/>
    <x v="0"/>
    <x v="1"/>
    <x v="1"/>
    <x v="1"/>
    <x v="1"/>
    <x v="1"/>
    <x v="2"/>
    <x v="1"/>
    <x v="1"/>
    <s v="OK"/>
    <s v="OK"/>
    <x v="6"/>
  </r>
  <r>
    <s v="TS70"/>
    <s v="LETNAN SUKARNA CIAMPEA"/>
    <s v="01"/>
    <s v="10.42.82.98"/>
    <s v="Microsoft Windows 10 Pro"/>
    <s v="64-bit"/>
    <s v="Intel(R) Core(TM) i3-10105 CPU @ 3.70GHz"/>
    <n v="0"/>
    <s v="51"/>
    <n v="8"/>
    <s v="Windows(R), Professional edition:_x000d__x000a_    The machine is permanently activated."/>
    <s v="Sesuai"/>
    <s v="CF4FF-N72RY-6J3F8-7C96R-K4R9C"/>
    <n v="1000"/>
    <n v="49"/>
    <n v="0.31"/>
    <s v="6"/>
    <s v="3"/>
    <s v="ONLINE"/>
    <s v="ONLINE-2024-12-23 11:47:51"/>
    <s v="7"/>
    <s v="0"/>
    <s v="ONLINE"/>
    <s v="ONLINE-2024-12-23 12:09:09"/>
    <s v="Dihitung"/>
    <s v="Dihitung"/>
    <s v="Dihitung"/>
    <n v="1000"/>
    <n v="0"/>
    <n v="49"/>
    <n v="0.31"/>
    <s v="Sesuai"/>
    <s v="OK"/>
    <n v="0.66666666666666663"/>
    <n v="1"/>
    <x v="1"/>
    <x v="1"/>
    <x v="1"/>
    <x v="1"/>
    <x v="1"/>
    <x v="1"/>
    <x v="2"/>
    <x v="1"/>
    <x v="1"/>
    <s v="OK"/>
    <s v="OK"/>
    <x v="7"/>
  </r>
  <r>
    <s v="TWNN"/>
    <s v="PARAKAN MULYA"/>
    <s v="01"/>
    <s v="10.42.44.130"/>
    <s v="Microsoft Windows 10 Pro"/>
    <s v="64-bit"/>
    <s v="Intel(R) Core(TM) i3-10105 CPU @ 3.70GHz"/>
    <n v="0"/>
    <s v="46"/>
    <n v="8"/>
    <s v="Windows(R), Professional edition:_x000d__x000a_    The machine is permanently activated."/>
    <s v="Sesuai"/>
    <s v="68VJC-WNFHW-7DPX2-C3GM4-W8GPT"/>
    <n v="1000"/>
    <n v="51"/>
    <n v="0.34"/>
    <s v="10"/>
    <s v="0"/>
    <s v="ONLINE"/>
    <s v="ONLINE-2024-12-23 12:07:33"/>
    <s v="1"/>
    <s v="0"/>
    <s v="ONLINE"/>
    <s v="ONLINE-2024-12-23 12:10:04"/>
    <s v="Dihitung"/>
    <s v="Dihitung"/>
    <s v="Dihitung"/>
    <n v="1000"/>
    <n v="0"/>
    <n v="51"/>
    <n v="0.34"/>
    <s v="Sesuai"/>
    <s v="OK"/>
    <n v="1"/>
    <n v="1"/>
    <x v="1"/>
    <x v="1"/>
    <x v="1"/>
    <x v="1"/>
    <x v="1"/>
    <x v="1"/>
    <x v="2"/>
    <x v="1"/>
    <x v="1"/>
    <s v="OK"/>
    <s v="OK"/>
    <x v="5"/>
  </r>
  <r>
    <s v="T65Y"/>
    <s v="H. ABAS DRAMAGA"/>
    <s v="03"/>
    <s v="10.42.112.2"/>
    <s v="Microsoft Windows 10 Pro"/>
    <s v="64-bit"/>
    <s v="Intel(R) Core(TM) i3-10100 CPU @ 3.60GHz"/>
    <n v="5"/>
    <s v="59"/>
    <n v="8"/>
    <s v="Windows(R), Professional edition:_x000d__x000a_    The machine is permanently activated."/>
    <s v="Sesuai"/>
    <s v="R3NJW-DJ4K6-VV8Q9-HBTQ9-DYH22:7N27G-8HY3T-8X8J7-6GH7M-8FG6R"/>
    <n v="1000"/>
    <n v="54"/>
    <n v="0.55000000000000004"/>
    <s v="0"/>
    <s v="0"/>
    <s v="NOEDC"/>
    <s v="NOEDC-0000-00-00 00:00:00"/>
    <s v="0"/>
    <s v="0"/>
    <s v="NOEDC"/>
    <s v="NOEDC-0000-00-00 00:00:00"/>
    <s v="Dihitung"/>
    <s v="Dihitung"/>
    <s v="Dihitung"/>
    <n v="1000"/>
    <n v="5"/>
    <n v="54"/>
    <n v="0.55000000000000004"/>
    <s v="Sesuai"/>
    <s v="OK"/>
    <n v="0"/>
    <n v="0"/>
    <x v="1"/>
    <x v="1"/>
    <x v="1"/>
    <x v="1"/>
    <x v="1"/>
    <x v="1"/>
    <x v="2"/>
    <x v="2"/>
    <x v="2"/>
    <s v="NOK"/>
    <s v="NOK"/>
    <x v="7"/>
  </r>
  <r>
    <s v="F5NU"/>
    <s v="PONDOK RANGON NO 6"/>
    <s v="02"/>
    <s v="10.42.146.131"/>
    <s v="Microsoft Windows 10 Pro"/>
    <s v="64-bit"/>
    <s v="Intel(R) Pentium(R) Gold G6405 CPU @ 4.10GHz"/>
    <n v="12"/>
    <s v="36"/>
    <n v="8"/>
    <s v="Windows(R), Professional edition:_x000d__x000a_    The machine is permanently activated."/>
    <s v="Sesuai"/>
    <s v="TV48T-N7Y72-7RXT4-2Y8YT-XQB6G"/>
    <n v="1000"/>
    <n v="42"/>
    <n v="0.42"/>
    <s v="7"/>
    <s v="0"/>
    <s v="ONLINE"/>
    <s v="ONLINE-2024-12-23 10:55:59"/>
    <s v="0"/>
    <s v="1"/>
    <s v="OFFLINE"/>
    <s v="OFFLINE-2024-12-23 08:13:14-TIDAK TERIMA RESPONSE DARI EDC"/>
    <s v="Dihitung"/>
    <s v="Dihitung"/>
    <s v="Dihitung"/>
    <n v="1000"/>
    <n v="12"/>
    <n v="42"/>
    <n v="0.42"/>
    <s v="Sesuai"/>
    <s v="OK"/>
    <n v="1"/>
    <n v="0"/>
    <x v="1"/>
    <x v="1"/>
    <x v="1"/>
    <x v="1"/>
    <x v="1"/>
    <x v="1"/>
    <x v="2"/>
    <x v="1"/>
    <x v="0"/>
    <s v="OK"/>
    <s v="NOK"/>
    <x v="10"/>
  </r>
  <r>
    <s v="TU4J"/>
    <s v="MUTIARA LIDO"/>
    <s v="01"/>
    <s v="10.42.74.2"/>
    <s v="Microsoft Windows 10 Pro"/>
    <s v="64-bit"/>
    <s v="Intel(R) Core(TM) i3-10105 CPU @ 3.70GHz"/>
    <n v="15"/>
    <s v="46"/>
    <n v="8"/>
    <s v="Windows(R), Professional edition:_x000d__x000a_    The machine is permanently activated."/>
    <s v="Sesuai"/>
    <s v="TN3MV-QRJVF-DMFK8-6PCHB-MY6PT"/>
    <n v="1000"/>
    <n v="95"/>
    <n v="0.39"/>
    <s v="2"/>
    <s v="0"/>
    <s v="ONLINE"/>
    <s v="ONLINE-2024-11-30 09:26:45"/>
    <s v="1"/>
    <s v="0"/>
    <s v="ONLINE"/>
    <s v="ONLINE-2024-11-08 22:40:38-(ACT VIRTUAL)CRC SALAH HARAP RESTART EDC"/>
    <s v="Dihitung"/>
    <s v="Dihitung"/>
    <s v="Dihitung"/>
    <n v="1000"/>
    <n v="15"/>
    <n v="95"/>
    <n v="0.39"/>
    <s v="Sesuai"/>
    <s v="OK"/>
    <n v="1"/>
    <n v="1"/>
    <x v="1"/>
    <x v="1"/>
    <x v="1"/>
    <x v="2"/>
    <x v="1"/>
    <x v="1"/>
    <x v="2"/>
    <x v="1"/>
    <x v="1"/>
    <s v="OK"/>
    <s v="OK"/>
    <x v="14"/>
  </r>
  <r>
    <s v="TG91"/>
    <s v="CIKAMPAK BOGOR"/>
    <s v="01"/>
    <s v="10.42.24.66"/>
    <s v="Microsoft Windows 10 Pro"/>
    <s v="64-bit"/>
    <s v="Intel(R) Core(TM) i5-6500 CPU @ 3.20GHz"/>
    <n v="49"/>
    <s v="42"/>
    <n v="8"/>
    <s v="Windows(R), Professional edition:_x000d__x000a_    The machine is permanently activated."/>
    <s v="Sesuai"/>
    <s v="HNV6B-9RQQM-RJDH7-CWF2H-HXMP4"/>
    <n v="1000"/>
    <n v="40"/>
    <n v="0.76"/>
    <s v="2"/>
    <s v="0"/>
    <s v="ONLINE"/>
    <s v="ONLINE-2024-12-23 11:34:46"/>
    <s v="4"/>
    <s v="0"/>
    <s v="ONLINE"/>
    <s v="ONLINE-2024-12-23 12:17:26"/>
    <s v="Dihitung"/>
    <s v="Dihitung"/>
    <s v="Dihitung"/>
    <n v="1000"/>
    <n v="49"/>
    <n v="40"/>
    <n v="0.76"/>
    <s v="Sesuai"/>
    <s v="OK"/>
    <n v="1"/>
    <n v="1"/>
    <x v="1"/>
    <x v="1"/>
    <x v="1"/>
    <x v="1"/>
    <x v="1"/>
    <x v="1"/>
    <x v="2"/>
    <x v="1"/>
    <x v="1"/>
    <s v="OK"/>
    <s v="OK"/>
    <x v="7"/>
  </r>
  <r>
    <s v="TAXX"/>
    <s v="NYALINDUNG"/>
    <s v="01"/>
    <s v="10.42.108.34"/>
    <s v="Microsoft Windows 10 Pro"/>
    <s v="64-bit"/>
    <s v="Intel(R) Core(TM) i3-10100 CPU @ 3.60GHz"/>
    <n v="17"/>
    <s v="53"/>
    <n v="8"/>
    <s v="Windows(R), Professional edition:_x000d__x000a_    The machine is permanently activated."/>
    <s v="Sesuai"/>
    <s v="6V3PN-9MMQ4-PW8DD-HRRB4-3DBP2"/>
    <n v="1000"/>
    <n v="42"/>
    <n v="0.44"/>
    <s v="14"/>
    <s v="6"/>
    <s v="ONLINE"/>
    <s v="ONLINE-2024-12-16 16:55:16"/>
    <s v="7"/>
    <s v="1"/>
    <s v="ONLINE"/>
    <s v="ONLINE-2024-12-22 19:10:49"/>
    <s v="Dihitung"/>
    <s v="Dihitung"/>
    <s v="Dihitung"/>
    <n v="1000"/>
    <n v="17"/>
    <n v="42"/>
    <n v="0.44"/>
    <s v="Sesuai"/>
    <s v="OK"/>
    <n v="0.7"/>
    <n v="0.875"/>
    <x v="1"/>
    <x v="1"/>
    <x v="1"/>
    <x v="1"/>
    <x v="1"/>
    <x v="1"/>
    <x v="2"/>
    <x v="1"/>
    <x v="1"/>
    <s v="OK"/>
    <s v="OK"/>
    <x v="12"/>
  </r>
  <r>
    <s v="FXIB"/>
    <s v="TAPOS TENJOLAYA"/>
    <s v="01"/>
    <s v="10.42.142.98"/>
    <s v="Microsoft Windows 10 Pro"/>
    <s v="64-bit"/>
    <s v="Intel(R) Pentium(R) Gold G6400 CPU @ 4.00GHz"/>
    <n v="3"/>
    <s v="49"/>
    <n v="8"/>
    <s v="Windows(R), Professional edition:_x000d__x000a_    The machine is permanently activated."/>
    <s v="Sesuai"/>
    <s v="WCCRT-KXNT9-WVHKV-QMTKQ-QRR9F"/>
    <n v="1000"/>
    <n v="48"/>
    <n v="1.1499999999999999"/>
    <s v="6"/>
    <s v="0"/>
    <s v="ONLINE"/>
    <s v="ONLINE-2024-12-23 09:15:47"/>
    <s v="0"/>
    <s v="0"/>
    <s v="NOEDC"/>
    <s v="NOEDC-0000-00-00 00:00:00"/>
    <s v="Dihitung"/>
    <s v="Dihitung"/>
    <s v="Dihitung"/>
    <n v="1000"/>
    <n v="3"/>
    <n v="48"/>
    <n v="1.1499999999999999"/>
    <s v="Sesuai"/>
    <s v="OK"/>
    <n v="1"/>
    <n v="0"/>
    <x v="1"/>
    <x v="1"/>
    <x v="1"/>
    <x v="1"/>
    <x v="1"/>
    <x v="1"/>
    <x v="2"/>
    <x v="1"/>
    <x v="2"/>
    <s v="OK"/>
    <s v="NOK"/>
    <x v="7"/>
  </r>
  <r>
    <s v="F0BV"/>
    <s v="CIMACAN DSE"/>
    <s v="02"/>
    <s v="10.42.143.35"/>
    <s v="Microsoft Windows 10 Pro"/>
    <s v="64-bit"/>
    <s v="Intel(R) Pentium(R) CPU G4400 @ 3.30GHz"/>
    <n v="10"/>
    <s v="48"/>
    <n v="4"/>
    <s v="Windows(R), Professional edition:_x000d__x000a_    The machine is permanently activated."/>
    <s v="Sesuai"/>
    <s v="NQVJD-9PB3C-GYR87-TW49C-W2QGR"/>
    <n v="1000"/>
    <n v="46"/>
    <n v="0.45"/>
    <s v="6"/>
    <s v="3"/>
    <s v="OFFLINE"/>
    <s v="OFFLINE-2024-12-22 20:01:45-[ERROR] TIDAK DAPAT RESPONSE DARI EDC"/>
    <s v="2"/>
    <s v="1"/>
    <s v="OFFLINE"/>
    <s v="OFFLINE-2024-12-22 18:10:46-RESPONSE DARI EDC BLANK"/>
    <s v="Dihitung"/>
    <s v="Dihitung"/>
    <s v="Tidak Dihitung"/>
    <n v="1000"/>
    <n v="10"/>
    <n v="46"/>
    <n v="0.45"/>
    <s v="Sesuai"/>
    <s v="OK"/>
    <n v="0.66666666666666663"/>
    <n v="0.66666666666666663"/>
    <x v="0"/>
    <x v="1"/>
    <x v="1"/>
    <x v="1"/>
    <x v="1"/>
    <x v="1"/>
    <x v="2"/>
    <x v="1"/>
    <x v="1"/>
    <s v="OK"/>
    <s v="OK"/>
    <x v="11"/>
  </r>
  <r>
    <s v="T6J6"/>
    <s v="MUTIARA INDAH RESIDENCE"/>
    <s v="01"/>
    <s v="10.42.48.2"/>
    <s v="Microsoft Windows 10 Pro"/>
    <s v="64-bit"/>
    <s v="Intel(R) Pentium(R) Gold G6400 CPU @ 4.00GHz"/>
    <n v="5"/>
    <s v="49"/>
    <n v="8"/>
    <s v="Windows(R), Professional edition:_x000d__x000a_    The machine is permanently activated."/>
    <s v="Sesuai"/>
    <s v="HPMN9-8WR9G-CB3V4-24XB6-VCFC4"/>
    <n v="1000"/>
    <n v="45"/>
    <n v="0.73"/>
    <s v="2"/>
    <s v="0"/>
    <s v="ONLINE"/>
    <s v="ONLINE-2024-12-23 11:04:40"/>
    <s v="1"/>
    <s v="0"/>
    <s v="ONLINE"/>
    <s v="ONLINE-2024-12-23 08:46:12"/>
    <s v="Dihitung"/>
    <s v="Dihitung"/>
    <s v="Dihitung"/>
    <n v="1000"/>
    <n v="5"/>
    <n v="45"/>
    <n v="0.73"/>
    <s v="Sesuai"/>
    <s v="OK"/>
    <n v="1"/>
    <n v="1"/>
    <x v="1"/>
    <x v="1"/>
    <x v="1"/>
    <x v="1"/>
    <x v="1"/>
    <x v="1"/>
    <x v="2"/>
    <x v="1"/>
    <x v="1"/>
    <s v="OK"/>
    <s v="OK"/>
    <x v="5"/>
  </r>
  <r>
    <s v="T65Y"/>
    <s v="H. ABAS DRAMAGA"/>
    <s v="01"/>
    <s v="10.42.112.3"/>
    <s v="Microsoft Windows 10 Pro"/>
    <s v="64-bit"/>
    <s v="Intel(R) Pentium(R) Gold G6400 CPU @ 4.00GHz"/>
    <n v="15"/>
    <s v="45"/>
    <n v="8"/>
    <s v="Windows(R), Professional edition:_x000d__x000a_    The machine is permanently activated."/>
    <s v="Sesuai"/>
    <s v="JBKNC-WV3VQ-973MX-QYHKT-BP2KF"/>
    <n v="1000"/>
    <n v="44"/>
    <n v="0"/>
    <s v="18"/>
    <s v="0"/>
    <s v="ONLINE"/>
    <s v="ONLINE-2024-12-23 12:00:10"/>
    <s v="36"/>
    <s v="0"/>
    <s v="ONLINE"/>
    <s v="ONLINE-2024-12-23 12:35:53"/>
    <s v="Dihitung"/>
    <s v="Dihitung"/>
    <s v="Dihitung"/>
    <n v="1000"/>
    <n v="15"/>
    <n v="44"/>
    <n v="0"/>
    <s v="Sesuai"/>
    <s v="OK"/>
    <n v="1"/>
    <n v="1"/>
    <x v="1"/>
    <x v="1"/>
    <x v="1"/>
    <x v="1"/>
    <x v="1"/>
    <x v="1"/>
    <x v="2"/>
    <x v="1"/>
    <x v="1"/>
    <s v="OK"/>
    <s v="OK"/>
    <x v="7"/>
  </r>
  <r>
    <s v="TDY0"/>
    <s v="SINDANG BARANG RAYA"/>
    <s v="02"/>
    <s v="10.42.181.163"/>
    <s v="Microsoft Windows 7 Professional "/>
    <s v="32-bit"/>
    <s v="Intel(R) Pentium(R) CPU G4500 @ 3.50GHz"/>
    <n v="0"/>
    <s v="55"/>
    <n v="4"/>
    <s v="Windows(R) 7, Professional edition:_x000d__x000a_    The machine is permanently activated."/>
    <s v="Sesuai"/>
    <s v="9D4YW-X2CTJ-MMF9C-BP3YK-MCF4G"/>
    <n v="1000"/>
    <n v="46"/>
    <n v="0.4"/>
    <s v="5"/>
    <s v="0"/>
    <s v="ONLINE"/>
    <s v="ONLINE-2024-12-23 12:03:32"/>
    <s v="1"/>
    <s v="0"/>
    <s v="ONLINE"/>
    <s v="ONLINE-2024-12-23 12:07:04"/>
    <s v="Dihitung"/>
    <s v="Dihitung"/>
    <s v="Tidak Dihitung"/>
    <n v="1000"/>
    <n v="0"/>
    <n v="46"/>
    <n v="0.4"/>
    <s v="Sesuai"/>
    <s v="OK"/>
    <n v="1"/>
    <n v="1"/>
    <x v="0"/>
    <x v="1"/>
    <x v="1"/>
    <x v="1"/>
    <x v="1"/>
    <x v="1"/>
    <x v="2"/>
    <x v="1"/>
    <x v="1"/>
    <s v="OK"/>
    <s v="OK"/>
    <x v="5"/>
  </r>
  <r>
    <s v="TU5X"/>
    <s v="MAWAR"/>
    <s v="01"/>
    <s v="10.42.50.3"/>
    <s v="Microsoft Windows 10 Pro"/>
    <s v="64-bit"/>
    <s v="Intel(R) Pentium(R) CPU G4400 @ 3.30GHz"/>
    <n v="5"/>
    <s v="35"/>
    <n v="8"/>
    <s v="Windows(R), Professional edition:_x000d__x000a_    The machine is permanently activated."/>
    <s v="Sesuai"/>
    <s v="BHNQG-G2HF7-9MGD3-CXXTY-2PQGR"/>
    <n v="1000"/>
    <n v="38"/>
    <n v="1.01"/>
    <s v="8"/>
    <s v="0"/>
    <s v="ONLINE"/>
    <s v="ONLINE-2024-12-23 12:35:18"/>
    <s v="11"/>
    <s v="0"/>
    <s v="ONLINE"/>
    <s v="ONLINE-2024-12-23 12:02:03"/>
    <s v="Dihitung"/>
    <s v="Dihitung"/>
    <s v="Dihitung"/>
    <n v="1000"/>
    <n v="5"/>
    <n v="38"/>
    <n v="1.01"/>
    <s v="Sesuai"/>
    <s v="OK"/>
    <n v="1"/>
    <n v="1"/>
    <x v="1"/>
    <x v="1"/>
    <x v="1"/>
    <x v="1"/>
    <x v="1"/>
    <x v="1"/>
    <x v="2"/>
    <x v="1"/>
    <x v="1"/>
    <s v="OK"/>
    <s v="OK"/>
    <x v="5"/>
  </r>
  <r>
    <s v="T760"/>
    <s v="DURIAN RAYA"/>
    <s v="03"/>
    <s v="10.42.73.132"/>
    <s v="Microsoft Windows 7 Professional "/>
    <s v="32-bit"/>
    <s v="Intel(R) Core(TM) i5-3470 CPU @ 3.20GHz"/>
    <n v="0"/>
    <s v="46"/>
    <n v="4"/>
    <s v="Windows(R) 7, Professional edition:_x000d__x000a_    The machine is permanently activated."/>
    <s v="Sesuai"/>
    <s v="6HQBH-X8JFK-HR78X-M46G4-CXDHP"/>
    <n v="1000"/>
    <n v="70"/>
    <n v="0.3"/>
    <s v="2"/>
    <s v="0"/>
    <s v="ONLINE"/>
    <s v="ONLINE-2024-12-14 21:55:11"/>
    <s v="0"/>
    <s v="0"/>
    <s v="NOEDC"/>
    <s v="NOEDC-0000-00-00 00:00:00"/>
    <s v="Dihitung"/>
    <s v="Dihitung"/>
    <s v="Tidak Dihitung"/>
    <n v="1000"/>
    <n v="0"/>
    <n v="70"/>
    <n v="0.3"/>
    <s v="Sesuai"/>
    <s v="OK"/>
    <n v="1"/>
    <n v="0"/>
    <x v="0"/>
    <x v="1"/>
    <x v="1"/>
    <x v="1"/>
    <x v="1"/>
    <x v="1"/>
    <x v="2"/>
    <x v="1"/>
    <x v="2"/>
    <s v="OK"/>
    <s v="NOK"/>
    <x v="8"/>
  </r>
  <r>
    <s v="FNV8"/>
    <s v="RAYA PUNCAK KM 80"/>
    <s v="01"/>
    <s v="10.42.144.98"/>
    <s v="Microsoft Windows 10 Pro"/>
    <s v="64-bit"/>
    <s v="Intel(R) Pentium(R) Gold G6405 CPU @ 4.10GHz"/>
    <n v="44"/>
    <s v="53"/>
    <n v="8"/>
    <s v="Windows(R), Professional edition:_x000d__x000a_    The machine is permanently activated."/>
    <s v="Sesuai"/>
    <s v="XDNYT-JT2FH-KPRDP-J4827-GCQW6"/>
    <n v="1000"/>
    <n v="47"/>
    <n v="0.64"/>
    <s v="12"/>
    <s v="0"/>
    <s v="ONLINE"/>
    <s v="ONLINE-2024-12-23 12:26:05"/>
    <s v="30"/>
    <s v="0"/>
    <s v="ONLINE"/>
    <s v="ONLINE-2024-12-23 12:24:55"/>
    <s v="Dihitung"/>
    <s v="Dihitung"/>
    <s v="Dihitung"/>
    <n v="1000"/>
    <n v="44"/>
    <n v="47"/>
    <n v="0.64"/>
    <s v="Sesuai"/>
    <s v="OK"/>
    <n v="1"/>
    <n v="1"/>
    <x v="1"/>
    <x v="1"/>
    <x v="1"/>
    <x v="1"/>
    <x v="1"/>
    <x v="1"/>
    <x v="2"/>
    <x v="1"/>
    <x v="1"/>
    <s v="OK"/>
    <s v="OK"/>
    <x v="11"/>
  </r>
  <r>
    <s v="FUIL"/>
    <s v="KABANDUNGAN 3"/>
    <s v="02"/>
    <s v="10.42.142.131"/>
    <s v="Microsoft Windows 10 Pro"/>
    <s v="64-bit"/>
    <s v="Intel(R) Pentium(R) Gold G6405 CPU @ 4.10GHz"/>
    <n v="9"/>
    <s v="32"/>
    <n v="8"/>
    <s v="Windows(R), Professional edition:_x000d__x000a_    The machine is permanently activated."/>
    <s v="Sesuai"/>
    <s v="3C9GK-NBQFP-DR4JX-F4FCW-6MVJ6"/>
    <n v="1000"/>
    <n v="40"/>
    <n v="0.48"/>
    <s v="8"/>
    <s v="0"/>
    <s v="ONLINE"/>
    <s v="ONLINE-2024-12-20 19:21:59"/>
    <s v="4"/>
    <s v="0"/>
    <s v="ONLINE"/>
    <s v="ONLINE-2024-12-22 16:40:54"/>
    <s v="Dihitung"/>
    <s v="Dihitung"/>
    <s v="Dihitung"/>
    <n v="1000"/>
    <n v="9"/>
    <n v="40"/>
    <n v="0.48"/>
    <s v="Sesuai"/>
    <s v="OK"/>
    <n v="1"/>
    <n v="1"/>
    <x v="1"/>
    <x v="1"/>
    <x v="1"/>
    <x v="1"/>
    <x v="1"/>
    <x v="1"/>
    <x v="2"/>
    <x v="1"/>
    <x v="1"/>
    <s v="OK"/>
    <s v="OK"/>
    <x v="4"/>
  </r>
  <r>
    <s v="TZ2R"/>
    <s v="AMBAR BOGOR REGENCY"/>
    <s v="01"/>
    <s v="10.42.85.162"/>
    <s v="Microsoft Windows 10 Pro"/>
    <s v="64-bit"/>
    <s v="Intel(R) Pentium(R) Gold G6400 CPU @ 4.00GHz"/>
    <n v="8"/>
    <s v="47"/>
    <n v="8"/>
    <s v="Windows(R), Professional edition:_x000d__x000a_    The machine is permanently activated."/>
    <s v="Sesuai"/>
    <s v="TNXQV-387W9-XBMFC-W9PVJ-YP2KF"/>
    <n v="1000"/>
    <n v="47"/>
    <n v="0.87"/>
    <s v="18"/>
    <s v="0"/>
    <s v="ONLINE"/>
    <s v="ONLINE-2024-12-23 12:36:41"/>
    <s v="10"/>
    <s v="0"/>
    <s v="ONLINE"/>
    <s v="ONLINE-2024-12-23 11:54:31"/>
    <s v="Dihitung"/>
    <s v="Dihitung"/>
    <s v="Dihitung"/>
    <n v="1000"/>
    <n v="8"/>
    <n v="47"/>
    <n v="0.87"/>
    <s v="Sesuai"/>
    <s v="OK"/>
    <n v="1"/>
    <n v="1"/>
    <x v="1"/>
    <x v="1"/>
    <x v="1"/>
    <x v="1"/>
    <x v="1"/>
    <x v="1"/>
    <x v="2"/>
    <x v="1"/>
    <x v="1"/>
    <s v="OK"/>
    <s v="OK"/>
    <x v="2"/>
  </r>
  <r>
    <s v="F01F"/>
    <s v="KARAMAT"/>
    <s v="02"/>
    <s v="10.42.17.163"/>
    <s v="Microsoft Windows 10 Pro"/>
    <s v="64-bit"/>
    <s v="Intel(R) Pentium(R) Gold G6405 CPU @ 4.10GHz"/>
    <n v="19"/>
    <s v="39"/>
    <n v="8"/>
    <s v="Windows(R), Professional edition:_x000d__x000a_    The machine is permanently activated."/>
    <s v="Sesuai"/>
    <s v="4HY3N-BXDRV-PP86T-PMHMD-3PFTG"/>
    <n v="1000"/>
    <n v="40"/>
    <n v="0.52"/>
    <s v="4"/>
    <s v="0"/>
    <s v="ONLINE"/>
    <s v="ONLINE-2024-12-23 11:44:47"/>
    <s v="11"/>
    <s v="0"/>
    <s v="ONLINE"/>
    <s v="ONLINE-2024-12-22 20:06:24"/>
    <s v="Dihitung"/>
    <s v="Dihitung"/>
    <s v="Dihitung"/>
    <n v="1000"/>
    <n v="19"/>
    <n v="40"/>
    <n v="0.52"/>
    <s v="Sesuai"/>
    <s v="OK"/>
    <n v="1"/>
    <n v="1"/>
    <x v="1"/>
    <x v="1"/>
    <x v="1"/>
    <x v="1"/>
    <x v="1"/>
    <x v="1"/>
    <x v="2"/>
    <x v="1"/>
    <x v="1"/>
    <s v="OK"/>
    <s v="OK"/>
    <x v="12"/>
  </r>
  <r>
    <s v="TLKL"/>
    <s v="KEBUN RAYA RESIDENCE"/>
    <s v="I1"/>
    <s v="10.42.84.21"/>
    <s v="Microsoft Windows 7 Professional "/>
    <s v="32-bit"/>
    <s v="Intel(R) Core(TM) i3-3240 CPU @ 3.40GHz"/>
    <n v="41"/>
    <s v="35"/>
    <n v="4"/>
    <s v="Windows(R) 7, Professional edition:_x000d__x000a_    The machine is permanently activated."/>
    <s v="Sesuai"/>
    <s v="R96HB-8J6MY-4JBXV-68KJ9-BW82M"/>
    <n v="1000"/>
    <n v="48"/>
    <n v="2.4500000000000002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41"/>
    <n v="48"/>
    <n v="2.4500000000000002"/>
    <s v="Sesuai"/>
    <s v="OK"/>
    <n v="0"/>
    <n v="0"/>
    <x v="0"/>
    <x v="1"/>
    <x v="1"/>
    <x v="1"/>
    <x v="1"/>
    <x v="1"/>
    <x v="2"/>
    <x v="2"/>
    <x v="2"/>
    <s v="NOK"/>
    <s v="NOK"/>
    <x v="5"/>
  </r>
  <r>
    <s v="T9PI"/>
    <s v="WATERPARK CITEPUS"/>
    <s v="01"/>
    <s v="10.42.65.194"/>
    <s v="Microsoft Windows 10 Pro"/>
    <s v="64-bit"/>
    <s v="Intel(R) Pentium(R) Gold G6405 CPU @ 4.10GHz"/>
    <n v="2"/>
    <s v="45"/>
    <n v="8"/>
    <s v="Windows(R), Professional edition:_x000d__x000a_    The machine is permanently activated."/>
    <s v="Sesuai"/>
    <s v="TD9ND-HJBPQ-K9TCP-MQ46C-9QB6G"/>
    <n v="1000"/>
    <n v="48"/>
    <n v="0.61"/>
    <s v="6"/>
    <s v="0"/>
    <s v="ONLINE"/>
    <s v="ONLINE-2024-12-23 11:49:58"/>
    <s v="7"/>
    <s v="0"/>
    <s v="ONLINE"/>
    <s v="ONLINE-2024-12-22 18:12:06"/>
    <s v="Dihitung"/>
    <s v="Dihitung"/>
    <s v="Dihitung"/>
    <n v="1000"/>
    <n v="2"/>
    <n v="48"/>
    <n v="0.61"/>
    <s v="Sesuai"/>
    <s v="OK"/>
    <n v="1"/>
    <n v="1"/>
    <x v="1"/>
    <x v="1"/>
    <x v="1"/>
    <x v="1"/>
    <x v="1"/>
    <x v="1"/>
    <x v="2"/>
    <x v="1"/>
    <x v="1"/>
    <s v="OK"/>
    <s v="OK"/>
    <x v="9"/>
  </r>
  <r>
    <s v="TGYT"/>
    <s v="REST AREA KM 38 B"/>
    <s v="03"/>
    <s v="10.42.36.5"/>
    <s v="Microsoft Windows 10 Pro"/>
    <s v="64-bit"/>
    <s v="Intel(R) Pentium(R) Gold G6405 CPU @ 4.10GHz"/>
    <n v="21"/>
    <s v="19"/>
    <n v="16"/>
    <s v="Windows(R), Professional edition:_x000d__x000a_    The machine is permanently activated."/>
    <s v="Sesuai"/>
    <s v="GBD7W-NT7KP-3W67Y-6929D-PYVJ6"/>
    <n v="1000"/>
    <n v="42"/>
    <n v="0.55000000000000004"/>
    <s v="83"/>
    <s v="0"/>
    <s v="ONLINE"/>
    <s v="ONLINE-2024-12-22 22:08:03"/>
    <s v="4"/>
    <s v="0"/>
    <s v="ONLINE"/>
    <s v="ONLINE-2024-12-23 08:12:14"/>
    <s v="Dihitung"/>
    <s v="Dihitung"/>
    <s v="Dihitung"/>
    <n v="1000"/>
    <n v="21"/>
    <n v="42"/>
    <n v="0.55000000000000004"/>
    <s v="Sesuai"/>
    <s v="OK"/>
    <n v="1"/>
    <n v="1"/>
    <x v="1"/>
    <x v="1"/>
    <x v="1"/>
    <x v="1"/>
    <x v="1"/>
    <x v="1"/>
    <x v="2"/>
    <x v="1"/>
    <x v="1"/>
    <s v="OK"/>
    <s v="OK"/>
    <x v="8"/>
  </r>
  <r>
    <s v="TDUG"/>
    <s v="CISARUA"/>
    <s v="I1"/>
    <s v="10.42.180.213"/>
    <s v="Microsoft Windows 7 Professional "/>
    <s v="32-bit"/>
    <s v="Intel(R) Core(TM) i3-3240 CPU @ 3.40GHz"/>
    <n v="4"/>
    <s v="37"/>
    <n v="4"/>
    <s v="Windows(R) 7, Professional edition:_x000d__x000a_    The machine is permanently activated."/>
    <s v="Sesuai"/>
    <s v="769Q2-GVGH7-2744J-YCRF7-RRY26"/>
    <n v="1000"/>
    <n v="42"/>
    <n v="1.51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4"/>
    <n v="42"/>
    <n v="1.51"/>
    <s v="Sesuai"/>
    <s v="OK"/>
    <n v="0"/>
    <n v="0"/>
    <x v="0"/>
    <x v="1"/>
    <x v="1"/>
    <x v="1"/>
    <x v="1"/>
    <x v="1"/>
    <x v="2"/>
    <x v="2"/>
    <x v="2"/>
    <s v="NOK"/>
    <s v="NOK"/>
    <x v="11"/>
  </r>
  <r>
    <s v="FQ2C"/>
    <s v="PURI ARRAYA"/>
    <s v="01"/>
    <s v="10.42.115.130"/>
    <s v="Microsoft Windows 10 Pro"/>
    <s v="64-bit"/>
    <s v="Intel(R) Pentium(R) Gold G6405 CPU @ 4.10GHz"/>
    <n v="10"/>
    <s v="51"/>
    <n v="8"/>
    <s v="Windows(R), Professional edition:_x000d__x000a_    The machine is permanently activated."/>
    <s v="Sesuai"/>
    <s v="84Q3N-DGQ3G-GC4FP-FKTRY-MY6PT:V9QKQ-YTNCG-7DB4X-2RMF3-C3782"/>
    <n v="1000"/>
    <n v="50"/>
    <n v="1.34"/>
    <s v="2"/>
    <s v="0"/>
    <s v="ONLINE"/>
    <s v="ONLINE-2024-12-23 10:31:59"/>
    <s v="9"/>
    <s v="0"/>
    <s v="ONLINE"/>
    <s v="ONLINE-2024-12-22 20:03:27"/>
    <s v="Dihitung"/>
    <s v="Dihitung"/>
    <s v="Dihitung"/>
    <n v="1000"/>
    <n v="10"/>
    <n v="50"/>
    <n v="1.34"/>
    <s v="Sesuai"/>
    <s v="OK"/>
    <n v="1"/>
    <n v="1"/>
    <x v="1"/>
    <x v="1"/>
    <x v="1"/>
    <x v="1"/>
    <x v="1"/>
    <x v="1"/>
    <x v="2"/>
    <x v="1"/>
    <x v="1"/>
    <s v="OK"/>
    <s v="OK"/>
    <x v="7"/>
  </r>
  <r>
    <s v="TZWJ"/>
    <s v="SPBU KIBODAS"/>
    <s v="01"/>
    <s v="10.42.18.2"/>
    <s v="Microsoft Windows 10 Pro"/>
    <s v="64-bit"/>
    <s v="Intel(R) Core(TM) i3-10105 CPU @ 3.70GHz"/>
    <n v="25"/>
    <s v="49"/>
    <n v="8"/>
    <s v="Windows(R), Professional edition:_x000d__x000a_    The machine is permanently activated."/>
    <s v="Sesuai"/>
    <s v="RNT7B-7Q8MK-B2BBQ-HFP4M-RC22T"/>
    <n v="1000"/>
    <n v="64"/>
    <n v="0.57999999999999996"/>
    <s v="4"/>
    <s v="0"/>
    <s v="ONLINE"/>
    <s v="ONLINE-2024-12-23 08:01:30"/>
    <s v="4"/>
    <s v="0"/>
    <s v="ONLINE"/>
    <s v="ONLINE-2024-12-23 01:47:11"/>
    <s v="Dihitung"/>
    <s v="Dihitung"/>
    <s v="Dihitung"/>
    <n v="1000"/>
    <n v="25"/>
    <n v="64"/>
    <n v="0.57999999999999996"/>
    <s v="Sesuai"/>
    <s v="OK"/>
    <n v="1"/>
    <n v="1"/>
    <x v="1"/>
    <x v="1"/>
    <x v="1"/>
    <x v="1"/>
    <x v="1"/>
    <x v="1"/>
    <x v="2"/>
    <x v="1"/>
    <x v="1"/>
    <s v="OK"/>
    <s v="OK"/>
    <x v="12"/>
  </r>
  <r>
    <s v="TNL3"/>
    <s v="Sentul Nirwana 2"/>
    <s v="02"/>
    <s v="10.42.141.35"/>
    <s v="Microsoft Windows 10 Pro"/>
    <s v="64-bit"/>
    <s v="Intel(R) Pentium(R) Gold G6405 CPU @ 4.10GHz"/>
    <n v="5"/>
    <s v="43"/>
    <n v="8"/>
    <s v="Windows(R), Professional edition:_x000d__x000a_    The machine is permanently activated."/>
    <s v="Sesuai"/>
    <s v="3WJK9-28NBD-3C8W4-M9JPQ-7T986:JBKNC-WV3VQ-973MX-QYHKT-BP2KF"/>
    <n v="1000"/>
    <n v="48"/>
    <n v="0.66"/>
    <s v="21"/>
    <s v="0"/>
    <s v="ONLINE"/>
    <s v="ONLINE-2024-12-23 12:37:41"/>
    <s v="0"/>
    <s v="0"/>
    <s v="NOEDC"/>
    <s v="NOEDC-0000-00-00 00:00:00"/>
    <s v="Dihitung"/>
    <s v="Dihitung"/>
    <s v="Dihitung"/>
    <n v="1000"/>
    <n v="5"/>
    <n v="48"/>
    <n v="0.66"/>
    <s v="Sesuai"/>
    <s v="OK"/>
    <n v="1"/>
    <n v="0"/>
    <x v="1"/>
    <x v="1"/>
    <x v="1"/>
    <x v="1"/>
    <x v="1"/>
    <x v="1"/>
    <x v="2"/>
    <x v="1"/>
    <x v="2"/>
    <s v="OK"/>
    <s v="NOK"/>
    <x v="2"/>
  </r>
  <r>
    <s v="THNS"/>
    <s v="LOJI BOGOR"/>
    <s v="01"/>
    <s v="10.42.138.162"/>
    <s v="Microsoft Windows 10 Pro"/>
    <s v="64-bit"/>
    <s v="Intel(R) Pentium(R) Gold G6400 CPU @ 4.00GHz"/>
    <n v="1"/>
    <s v="46"/>
    <n v="8"/>
    <s v="Windows(R), Professional edition:_x000d__x000a_    The machine is permanently activated."/>
    <s v="Sesuai"/>
    <s v="23WNX-VM8KP-R69BM-27J9W-PKCKF"/>
    <n v="1000"/>
    <n v="41"/>
    <n v="0.86"/>
    <s v="10"/>
    <s v="0"/>
    <s v="ONLINE"/>
    <s v="ONLINE-2024-12-22 21:39:21"/>
    <s v="0"/>
    <s v="1"/>
    <s v="OFFLINE"/>
    <s v="OFFLINE-2024-12-23 08:11:54-TIDAK TERIMA RESPONSE DARI EDC"/>
    <s v="Dihitung"/>
    <s v="Dihitung"/>
    <s v="Dihitung"/>
    <n v="1000"/>
    <n v="1"/>
    <n v="41"/>
    <n v="0.86"/>
    <s v="Sesuai"/>
    <s v="OK"/>
    <n v="1"/>
    <n v="0"/>
    <x v="1"/>
    <x v="1"/>
    <x v="1"/>
    <x v="1"/>
    <x v="1"/>
    <x v="1"/>
    <x v="2"/>
    <x v="1"/>
    <x v="0"/>
    <s v="OK"/>
    <s v="NOK"/>
    <x v="5"/>
  </r>
  <r>
    <s v="FSOQ"/>
    <s v="SURYA KENCANA CIKOLE"/>
    <s v="02"/>
    <s v="10.42.145.227"/>
    <s v="Microsoft Windows 10 Pro"/>
    <s v="64-bit"/>
    <s v="Intel(R) Pentium(R) Gold G6405 CPU @ 4.10GHz"/>
    <n v="0"/>
    <s v="35"/>
    <n v="8"/>
    <s v="Windows(R), Professional edition:_x000d__x000a_    The machine is permanently activated."/>
    <s v="Sesuai"/>
    <s v="CN2MT-48GDW-DXFKY-FTV4K-JXC2T"/>
    <n v="1000"/>
    <n v="44"/>
    <n v="0.67"/>
    <s v="6"/>
    <s v="0"/>
    <s v="ONLINE"/>
    <s v="ONLINE-2024-12-22 13:36:53"/>
    <s v="7"/>
    <s v="0"/>
    <s v="ONLINE"/>
    <s v="ONLINE-2024-12-22 18:54:18"/>
    <s v="Dihitung"/>
    <s v="Dihitung"/>
    <s v="Dihitung"/>
    <n v="1000"/>
    <n v="0"/>
    <n v="44"/>
    <n v="0.67"/>
    <s v="Sesuai"/>
    <s v="OK"/>
    <n v="1"/>
    <n v="1"/>
    <x v="1"/>
    <x v="1"/>
    <x v="1"/>
    <x v="1"/>
    <x v="1"/>
    <x v="1"/>
    <x v="2"/>
    <x v="1"/>
    <x v="1"/>
    <s v="OK"/>
    <s v="OK"/>
    <x v="3"/>
  </r>
  <r>
    <s v="F31J"/>
    <s v="BANTAR MUNCANG CIBADAK"/>
    <s v="01"/>
    <s v="10.42.146.34"/>
    <s v="Microsoft Windows 10 Pro"/>
    <s v="64-bit"/>
    <s v="Intel(R) Pentium(R) Gold G6405 CPU @ 4.10GHz"/>
    <n v="9"/>
    <s v="55"/>
    <n v="8"/>
    <s v="Windows(R), Professional edition:_x000d__x000a_    The machine is permanently activated."/>
    <s v="Sesuai"/>
    <s v="W6NQT-H2X6J-64DQD-F2RQR-36986"/>
    <n v="1000"/>
    <n v="47"/>
    <n v="0.68"/>
    <s v="2"/>
    <s v="0"/>
    <s v="ONLINE"/>
    <s v="ONLINE-2024-12-23 09:55:48"/>
    <s v="11"/>
    <s v="0"/>
    <s v="ONLINE"/>
    <s v="ONLINE-2024-12-22 20:48:58"/>
    <s v="Dihitung"/>
    <s v="Dihitung"/>
    <s v="Dihitung"/>
    <n v="1000"/>
    <n v="9"/>
    <n v="47"/>
    <n v="0.68"/>
    <s v="Sesuai"/>
    <s v="OK"/>
    <n v="1"/>
    <n v="1"/>
    <x v="1"/>
    <x v="1"/>
    <x v="1"/>
    <x v="1"/>
    <x v="1"/>
    <x v="1"/>
    <x v="2"/>
    <x v="1"/>
    <x v="1"/>
    <s v="OK"/>
    <s v="OK"/>
    <x v="3"/>
  </r>
  <r>
    <s v="TONL"/>
    <s v="SIMPANG CIBEREUM"/>
    <s v="02"/>
    <s v="10.42.99.3"/>
    <s v="Microsoft Windows 10 Pro"/>
    <s v="64-bit"/>
    <s v="Intel(R) Pentium(R) CPU G4400 @ 3.30GHz"/>
    <n v="2"/>
    <s v="66"/>
    <n v="4"/>
    <s v="Windows(R), Professional edition:_x000d__x000a_    The machine is permanently activated."/>
    <s v="Sesuai"/>
    <s v="YJDTC-NGDYM-VPCVY-TKM4Q-QRR9F"/>
    <n v="1000"/>
    <n v="59"/>
    <n v="1.1200000000000001"/>
    <s v="20"/>
    <s v="3"/>
    <s v="ONLINE"/>
    <s v="ONLINE-2024-12-23 12:37:12"/>
    <s v="4"/>
    <s v="0"/>
    <s v="ONLINE"/>
    <s v="ONLINE-2024-12-23 12:01:05"/>
    <s v="Dihitung"/>
    <s v="Dihitung"/>
    <s v="Tidak Dihitung"/>
    <n v="1000"/>
    <n v="2"/>
    <n v="59"/>
    <n v="1.1200000000000001"/>
    <s v="Sesuai"/>
    <s v="OK"/>
    <n v="0.86956521739130432"/>
    <n v="1"/>
    <x v="0"/>
    <x v="1"/>
    <x v="1"/>
    <x v="1"/>
    <x v="1"/>
    <x v="1"/>
    <x v="2"/>
    <x v="1"/>
    <x v="1"/>
    <s v="OK"/>
    <s v="OK"/>
    <x v="6"/>
  </r>
  <r>
    <s v="TGOR"/>
    <s v="CIBATU SUKABUMI"/>
    <s v="01"/>
    <s v="10.42.22.67"/>
    <s v="Microsoft Windows 10 Pro"/>
    <s v="64-bit"/>
    <s v="Intel(R) Pentium(R) Gold G6400 CPU @ 4.00GHz"/>
    <n v="5"/>
    <s v="43"/>
    <n v="8"/>
    <s v="Windows(R), Professional edition:_x000d__x000a_    The machine is permanently activated."/>
    <s v="Sesuai"/>
    <s v="NY4Y3-FJ22Y-VBF92-6C927-YY6PT"/>
    <n v="1000"/>
    <n v="46"/>
    <n v="1.23"/>
    <s v="8"/>
    <s v="0"/>
    <s v="ONLINE"/>
    <s v="ONLINE-2024-12-23 11:02:47"/>
    <s v="4"/>
    <s v="0"/>
    <s v="ONLINE"/>
    <s v="ONLINE-2024-12-23 11:36:15"/>
    <s v="Dihitung"/>
    <s v="Dihitung"/>
    <s v="Dihitung"/>
    <n v="1000"/>
    <n v="5"/>
    <n v="46"/>
    <n v="1.23"/>
    <s v="Sesuai"/>
    <s v="OK"/>
    <n v="1"/>
    <n v="1"/>
    <x v="1"/>
    <x v="1"/>
    <x v="1"/>
    <x v="1"/>
    <x v="1"/>
    <x v="1"/>
    <x v="2"/>
    <x v="1"/>
    <x v="1"/>
    <s v="OK"/>
    <s v="OK"/>
    <x v="3"/>
  </r>
  <r>
    <s v="T9MN"/>
    <s v="PASIR HALANG"/>
    <s v="02"/>
    <s v="10.42.41.227"/>
    <s v="Microsoft Windows 7 Professional "/>
    <s v="32-bit"/>
    <s v="Intel(R) Pentium(R) CPU G4400 @ 3.30GHz"/>
    <n v="6"/>
    <s v="48"/>
    <n v="4"/>
    <s v="Windows(R) 7, Professional edition:_x000d__x000a_    The machine is permanently activated."/>
    <s v="Sesuai"/>
    <s v="PVTKG-KVQCB-JP3VK-722F4-DKB7B"/>
    <n v="1000"/>
    <n v="36"/>
    <n v="0.32"/>
    <s v="0"/>
    <s v="3"/>
    <s v="OFFLINE"/>
    <s v="OFFLINE-2024-12-23 09:45:15-THE DEVICE IS NOT CONNECTED._x000d__x000a_"/>
    <s v="4"/>
    <s v="0"/>
    <s v="ONLINE"/>
    <s v="ONLINE-2024-12-23 11:32:19"/>
    <s v="Dihitung"/>
    <s v="Dihitung"/>
    <s v="Tidak Dihitung"/>
    <n v="1000"/>
    <n v="6"/>
    <n v="36"/>
    <n v="0.32"/>
    <s v="Sesuai"/>
    <s v="OK"/>
    <n v="0"/>
    <n v="1"/>
    <x v="0"/>
    <x v="1"/>
    <x v="1"/>
    <x v="1"/>
    <x v="1"/>
    <x v="1"/>
    <x v="2"/>
    <x v="0"/>
    <x v="1"/>
    <s v="NOK"/>
    <s v="OK"/>
    <x v="1"/>
  </r>
  <r>
    <s v="TS39"/>
    <s v="REST AREA KM 35 A"/>
    <s v="02"/>
    <s v="10.42.99.36"/>
    <s v="Microsoft Windows 10 Pro"/>
    <s v="64-bit"/>
    <s v="Intel(R) Pentium(R) Gold G6400 CPU @ 4.00GHz"/>
    <n v="17"/>
    <s v="22"/>
    <n v="16"/>
    <s v="Windows(R), Professional edition:_x000d__x000a_    The machine is permanently activated."/>
    <s v="Sesuai"/>
    <s v="2GBY4-N438B-TWJCH-MVF6Y-2PQGR"/>
    <n v="1000"/>
    <n v="49"/>
    <n v="1.24"/>
    <s v="2"/>
    <s v="0"/>
    <s v="ONLINE"/>
    <s v="ONLINE-2024-12-23 11:09:35"/>
    <s v="39"/>
    <s v="0"/>
    <s v="ONLINE"/>
    <s v="ONLINE-2024-12-23 11:11:13"/>
    <s v="Dihitung"/>
    <s v="Dihitung"/>
    <s v="Dihitung"/>
    <n v="1000"/>
    <n v="17"/>
    <n v="49"/>
    <n v="1.24"/>
    <s v="Sesuai"/>
    <s v="OK"/>
    <n v="1"/>
    <n v="1"/>
    <x v="1"/>
    <x v="1"/>
    <x v="1"/>
    <x v="1"/>
    <x v="1"/>
    <x v="1"/>
    <x v="2"/>
    <x v="1"/>
    <x v="1"/>
    <s v="OK"/>
    <s v="OK"/>
    <x v="5"/>
  </r>
  <r>
    <s v="TJ09"/>
    <s v="PELDA RE SURYANTA"/>
    <s v="02"/>
    <s v="10.42.15.99"/>
    <s v="Microsoft Windows 10 Pro"/>
    <s v="64-bit"/>
    <s v="Intel(R) Pentium(R) Gold G7400"/>
    <n v="3"/>
    <s v="32"/>
    <n v="8"/>
    <s v="Windows(R), Professional edition:_x000d__x000a_    The machine is permanently activated."/>
    <s v="Sesuai"/>
    <s v="VY9DW-NJ8M7-J7V8R-X9KYQ-4GDW6"/>
    <n v="1000"/>
    <n v="44"/>
    <n v="0.42"/>
    <s v="4"/>
    <s v="0"/>
    <s v="ONLINE"/>
    <s v="ONLINE-2024-12-23 11:55:52"/>
    <s v="7"/>
    <s v="1"/>
    <s v="ONLINE"/>
    <s v="ONLINE-2024-12-23 12:28:07"/>
    <s v="Dihitung"/>
    <s v="Dihitung"/>
    <s v="Dihitung"/>
    <n v="1000"/>
    <n v="3"/>
    <n v="44"/>
    <n v="0.42"/>
    <s v="Sesuai"/>
    <s v="OK"/>
    <n v="1"/>
    <n v="0.875"/>
    <x v="1"/>
    <x v="1"/>
    <x v="1"/>
    <x v="1"/>
    <x v="1"/>
    <x v="1"/>
    <x v="2"/>
    <x v="1"/>
    <x v="1"/>
    <s v="OK"/>
    <s v="OK"/>
    <x v="3"/>
  </r>
  <r>
    <s v="FGRM"/>
    <s v="BOJONG LOPANG"/>
    <s v="01"/>
    <s v="10.42.24.98"/>
    <s v="Microsoft Windows 10 Pro"/>
    <s v="64-bit"/>
    <s v="Intel(R) Pentium(R) Gold G6405 CPU @ 4.10GHz"/>
    <n v="36"/>
    <s v="43"/>
    <n v="8"/>
    <s v="Windows(R), Professional edition:_x000d__x000a_    The machine is permanently activated."/>
    <s v="Sesuai"/>
    <s v="V8C3Y-4NW9J-XP9H4-WW9BT-D3XCT:HRC83-NP6Y9-K8QY9-4GRB9-GJGGC"/>
    <n v="1000"/>
    <n v="45"/>
    <n v="0.59"/>
    <s v="8"/>
    <s v="0"/>
    <s v="ONLINE"/>
    <s v="ONLINE-2024-12-22 17:44:31"/>
    <s v="2"/>
    <s v="1"/>
    <s v="OFFLINE"/>
    <s v="OFFLINE-2024-12-23 10:11:22-RESPONSE DARI EDC BLANK"/>
    <s v="Dihitung"/>
    <s v="Dihitung"/>
    <s v="Dihitung"/>
    <n v="1000"/>
    <n v="36"/>
    <n v="45"/>
    <n v="0.59"/>
    <s v="Sesuai"/>
    <s v="OK"/>
    <n v="1"/>
    <n v="0.66666666666666663"/>
    <x v="1"/>
    <x v="1"/>
    <x v="1"/>
    <x v="1"/>
    <x v="1"/>
    <x v="1"/>
    <x v="2"/>
    <x v="1"/>
    <x v="1"/>
    <s v="OK"/>
    <s v="OK"/>
    <x v="9"/>
  </r>
  <r>
    <s v="TPP9"/>
    <s v="SINARSARI DRAMAGA"/>
    <s v="01"/>
    <s v="10.42.137.194"/>
    <s v="Microsoft Windows 10 Pro"/>
    <s v="64-bit"/>
    <s v="Intel(R) Core(TM) i3-7100 CPU @ 3.90GHz"/>
    <n v="2"/>
    <s v="53"/>
    <n v="8"/>
    <s v="Windows(R), Professional edition:_x000d__x000a_    The machine is permanently activated."/>
    <s v="Sesuai"/>
    <s v="2YK7B-RNK2M-6TMMR-KP66W-DGPKF"/>
    <n v="1000"/>
    <n v="72"/>
    <n v="0.79"/>
    <s v="4"/>
    <s v="6"/>
    <s v="OFFLINE"/>
    <s v="OFFLINE-2024-12-23 12:17:35-[ERROR] TIDAK DAPAT RESPONSE DARI EDC"/>
    <s v="5"/>
    <s v="0"/>
    <s v="ONLINE"/>
    <s v="ONLINE-2024-12-23 11:58:00"/>
    <s v="Dihitung"/>
    <s v="Dihitung"/>
    <s v="Dihitung"/>
    <n v="1000"/>
    <n v="2"/>
    <n v="72"/>
    <n v="0.79"/>
    <s v="Sesuai"/>
    <s v="OK"/>
    <n v="0.4"/>
    <n v="1"/>
    <x v="1"/>
    <x v="1"/>
    <x v="1"/>
    <x v="1"/>
    <x v="1"/>
    <x v="1"/>
    <x v="2"/>
    <x v="0"/>
    <x v="1"/>
    <s v="NOK"/>
    <s v="OK"/>
    <x v="7"/>
  </r>
  <r>
    <s v="TNXD"/>
    <s v="CIPANAS 3"/>
    <s v="01"/>
    <s v="10.42.36.35"/>
    <s v="Microsoft Windows 7 Professional "/>
    <s v="32-bit"/>
    <s v="Intel(R) Core(TM) i5-3470 CPU @ 3.20GHz"/>
    <n v="3"/>
    <s v="57"/>
    <n v="4"/>
    <s v="Windows(R) 7, Professional edition:_x000d__x000a_    The machine is permanently activated."/>
    <s v="Sesuai"/>
    <s v="28H6R-PYTH6-CB7XT-TMGF8-68JHF"/>
    <n v="1000"/>
    <n v="74"/>
    <n v="0.4"/>
    <s v="2"/>
    <s v="0"/>
    <s v="ONLINE"/>
    <s v="ONLINE-2024-12-23 06:22:00"/>
    <s v="9"/>
    <s v="0"/>
    <s v="ONLINE"/>
    <s v="ONLINE-2024-12-23 02:16:02"/>
    <s v="Dihitung"/>
    <s v="Dihitung"/>
    <s v="Tidak Dihitung"/>
    <n v="1000"/>
    <n v="3"/>
    <n v="74"/>
    <n v="0.4"/>
    <s v="Sesuai"/>
    <s v="OK"/>
    <n v="1"/>
    <n v="1"/>
    <x v="0"/>
    <x v="1"/>
    <x v="1"/>
    <x v="1"/>
    <x v="1"/>
    <x v="1"/>
    <x v="2"/>
    <x v="1"/>
    <x v="1"/>
    <s v="OK"/>
    <s v="OK"/>
    <x v="11"/>
  </r>
  <r>
    <s v="TGZ7"/>
    <s v="CIBURIAL GUNUNG GURUH"/>
    <s v="02"/>
    <s v="10.42.39.67"/>
    <s v="Microsoft Windows 10 Pro"/>
    <s v="64-bit"/>
    <s v="Intel(R) Pentium(R) CPU G4400 @ 3.30GHz"/>
    <n v="49"/>
    <s v="60"/>
    <n v="4"/>
    <s v="Windows(R), Professional edition:_x000d__x000a_    The machine is permanently activated."/>
    <s v="Sesuai"/>
    <s v="6WXKM-NFWXF-7VG74-G3HXX-9HJXF"/>
    <n v="1000"/>
    <n v="34"/>
    <n v="0.63"/>
    <s v="10"/>
    <s v="0"/>
    <s v="ONLINE"/>
    <s v="ONLINE-2024-12-23 11:31:21"/>
    <s v="4"/>
    <s v="2"/>
    <s v="ONLINE"/>
    <s v="ONLINE-2024-12-22 21:02:35"/>
    <s v="Dihitung"/>
    <s v="Dihitung"/>
    <s v="Tidak Dihitung"/>
    <n v="1000"/>
    <n v="49"/>
    <n v="34"/>
    <n v="0.63"/>
    <s v="Sesuai"/>
    <s v="OK"/>
    <n v="1"/>
    <n v="0.66666666666666663"/>
    <x v="0"/>
    <x v="1"/>
    <x v="1"/>
    <x v="1"/>
    <x v="1"/>
    <x v="1"/>
    <x v="2"/>
    <x v="1"/>
    <x v="1"/>
    <s v="OK"/>
    <s v="OK"/>
    <x v="12"/>
  </r>
  <r>
    <s v="T00J"/>
    <s v="TAMAN SAFARI"/>
    <s v="01"/>
    <s v="10.42.84.34"/>
    <s v="Microsoft Windows 10 Pro"/>
    <s v="64-bit"/>
    <s v="Intel(R) Core(TM) i5-10400 CPU @ 2.90GHz"/>
    <n v="5"/>
    <s v="30"/>
    <n v="16"/>
    <s v="Windows(R), Professional edition:_x000d__x000a_    The machine is permanently activated."/>
    <s v="Sesuai"/>
    <s v="9FYNH-KY4PC-XVD33-J26HW-WB6PT"/>
    <n v="1000"/>
    <n v="58"/>
    <n v="0.37"/>
    <s v="0"/>
    <s v="0"/>
    <s v="NOEDC"/>
    <s v="NOEDC-0000-00-00 00:00:00"/>
    <s v="0"/>
    <s v="0"/>
    <s v="NOEDC"/>
    <s v="NOEDC-0000-00-00 00:00:00"/>
    <s v="Dihitung"/>
    <s v="Dihitung"/>
    <s v="Dihitung"/>
    <n v="1000"/>
    <n v="5"/>
    <n v="58"/>
    <n v="0.37"/>
    <s v="Sesuai"/>
    <s v="OK"/>
    <n v="0"/>
    <n v="0"/>
    <x v="1"/>
    <x v="1"/>
    <x v="1"/>
    <x v="1"/>
    <x v="1"/>
    <x v="1"/>
    <x v="2"/>
    <x v="2"/>
    <x v="2"/>
    <s v="NOK"/>
    <s v="NOK"/>
    <x v="11"/>
  </r>
  <r>
    <s v="T1DJ"/>
    <s v="CIBANTENG 2"/>
    <s v="02"/>
    <s v="10.42.36.195"/>
    <s v="Microsoft Windows 10 Pro"/>
    <s v="64-bit"/>
    <s v="Intel(R) Pentium(R) CPU G4400 @ 3.30GHz"/>
    <n v="0"/>
    <s v="69"/>
    <n v="4"/>
    <s v="Windows(R), Professional edition:_x000d__x000a_    The machine is permanently activated."/>
    <s v="Sesuai"/>
    <s v="R2N9T-DWWFC-DDKW6-TYBMX-T83GR"/>
    <n v="1000"/>
    <n v="47"/>
    <n v="1.04"/>
    <s v="6"/>
    <s v="0"/>
    <s v="ONLINE"/>
    <s v="ONLINE-2024-12-23 09:04:20"/>
    <s v="4"/>
    <s v="0"/>
    <s v="ONLINE"/>
    <s v="ONLINE-2024-12-23 09:59:09"/>
    <s v="Dihitung"/>
    <s v="Dihitung"/>
    <s v="Tidak Dihitung"/>
    <n v="1000"/>
    <n v="0"/>
    <n v="47"/>
    <n v="1.04"/>
    <s v="Sesuai"/>
    <s v="OK"/>
    <n v="1"/>
    <n v="1"/>
    <x v="0"/>
    <x v="1"/>
    <x v="1"/>
    <x v="1"/>
    <x v="1"/>
    <x v="1"/>
    <x v="2"/>
    <x v="1"/>
    <x v="1"/>
    <s v="OK"/>
    <s v="OK"/>
    <x v="7"/>
  </r>
  <r>
    <s v="T81T"/>
    <s v="CIBEDUG"/>
    <s v="03"/>
    <s v="10.42.114.196"/>
    <s v="Microsoft Windows 10 Pro"/>
    <s v="64-bit"/>
    <s v="Intel(R) Pentium(R) CPU G4400 @ 3.30GHz"/>
    <n v="13"/>
    <s v="63"/>
    <n v="4"/>
    <s v="Windows(R), Professional edition:_x000d__x000a_    The machine is permanently activated."/>
    <s v="Sesuai"/>
    <s v="D6C8R-FRN4H-B9BRW-HPFH3-8K8XF"/>
    <n v="1000"/>
    <n v="39"/>
    <n v="0.92"/>
    <s v="6"/>
    <s v="0"/>
    <s v="ONLINE"/>
    <s v="ONLINE-2024-12-23 12:08:30"/>
    <s v="2"/>
    <s v="1"/>
    <s v="OFFLINE"/>
    <s v="OFFLINE-2024-12-23 11:46:30-RESPONSE DARI EDC BLANK"/>
    <s v="Dihitung"/>
    <s v="Dihitung"/>
    <s v="Tidak Dihitung"/>
    <n v="1000"/>
    <n v="13"/>
    <n v="39"/>
    <n v="0.92"/>
    <s v="Sesuai"/>
    <s v="OK"/>
    <n v="1"/>
    <n v="0.66666666666666663"/>
    <x v="0"/>
    <x v="1"/>
    <x v="1"/>
    <x v="1"/>
    <x v="1"/>
    <x v="1"/>
    <x v="2"/>
    <x v="1"/>
    <x v="1"/>
    <s v="OK"/>
    <s v="OK"/>
    <x v="14"/>
  </r>
  <r>
    <s v="T9UT"/>
    <s v="PONDOK GEDE RAYA"/>
    <s v="02"/>
    <s v="10.42.84.163"/>
    <s v="Microsoft Windows 7 Professional "/>
    <s v="32-bit"/>
    <s v="Intel(R) Pentium(R) CPU G4400 @ 3.30GHz"/>
    <n v="3"/>
    <s v="49"/>
    <n v="4"/>
    <s v="Windows(R) 7, Professional edition:_x000d__x000a_    The machine is permanently activated."/>
    <s v="Sesuai"/>
    <s v="6RVB3-XMDVM-367GR-PVVT6-47T8J"/>
    <n v="1000"/>
    <n v="66"/>
    <n v="0.4"/>
    <s v="6"/>
    <s v="0"/>
    <s v="ONLINE"/>
    <s v="ONLINE-2024-12-22 21:27:32"/>
    <s v="16"/>
    <s v="0"/>
    <s v="ONLINE"/>
    <s v="ONLINE-2024-12-22 21:42:37"/>
    <s v="Dihitung"/>
    <s v="Dihitung"/>
    <s v="Tidak Dihitung"/>
    <n v="1000"/>
    <n v="3"/>
    <n v="66"/>
    <n v="0.4"/>
    <s v="Sesuai"/>
    <s v="OK"/>
    <n v="1"/>
    <n v="1"/>
    <x v="0"/>
    <x v="1"/>
    <x v="1"/>
    <x v="1"/>
    <x v="1"/>
    <x v="1"/>
    <x v="2"/>
    <x v="1"/>
    <x v="1"/>
    <s v="OK"/>
    <s v="OK"/>
    <x v="10"/>
  </r>
  <r>
    <s v="TWXV"/>
    <s v="PARAKAN SALAK 3"/>
    <s v="02"/>
    <s v="10.42.116.35"/>
    <s v="Microsoft Windows 10 Pro"/>
    <s v="64-bit"/>
    <s v="Intel(R) Pentium(R) CPU G4500 @ 3.50GHz"/>
    <n v="20"/>
    <s v="36"/>
    <n v="8"/>
    <s v="Windows(R), Professional edition:_x000d__x000a_    The machine is permanently activated."/>
    <s v="Sesuai"/>
    <s v="RQNH3-84GFD-7X9HX-DGPJH-RGDGP"/>
    <n v="1000"/>
    <n v="42"/>
    <n v="0.72"/>
    <s v="3"/>
    <s v="0"/>
    <s v="ONLINE"/>
    <s v="ONLINE-2024-12-23 11:01:04"/>
    <s v="7"/>
    <s v="0"/>
    <s v="ONLINE"/>
    <s v="ONLINE-2024-12-23 12:32:28"/>
    <s v="Dihitung"/>
    <s v="Dihitung"/>
    <s v="Dihitung"/>
    <n v="1000"/>
    <n v="20"/>
    <n v="42"/>
    <n v="0.72"/>
    <s v="Sesuai"/>
    <s v="OK"/>
    <n v="1"/>
    <n v="1"/>
    <x v="1"/>
    <x v="1"/>
    <x v="1"/>
    <x v="1"/>
    <x v="1"/>
    <x v="1"/>
    <x v="2"/>
    <x v="1"/>
    <x v="1"/>
    <s v="OK"/>
    <s v="OK"/>
    <x v="4"/>
  </r>
  <r>
    <s v="TXCJ"/>
    <s v="RAYA CIPANAS 25"/>
    <s v="03"/>
    <s v="10.42.139.196"/>
    <s v="Microsoft Windows 10 Pro"/>
    <s v="64-bit"/>
    <s v="Intel(R) Pentium(R) CPU G4400 @ 3.30GHz"/>
    <n v="30"/>
    <s v="58"/>
    <n v="4"/>
    <s v="Windows(R), Professional edition:_x000d__x000a_    Windows is in Notification mode"/>
    <s v="Sesuai"/>
    <s v="NVQP8-F3K4W-7KRKB-X3K68-TQ724"/>
    <n v="1000"/>
    <n v="35"/>
    <n v="2.1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30"/>
    <n v="35"/>
    <n v="2.1"/>
    <s v="Sesuai"/>
    <s v="NOK"/>
    <n v="0"/>
    <n v="0"/>
    <x v="0"/>
    <x v="1"/>
    <x v="1"/>
    <x v="1"/>
    <x v="1"/>
    <x v="1"/>
    <x v="1"/>
    <x v="2"/>
    <x v="2"/>
    <s v="NOK"/>
    <s v="NOK"/>
    <x v="1"/>
  </r>
  <r>
    <s v="TLKL"/>
    <s v="KEBUN RAYA RESIDENCE"/>
    <s v="02"/>
    <s v="10.42.84.3"/>
    <s v="Microsoft Windows 10 Pro"/>
    <s v="64-bit"/>
    <s v="Intel(R) Pentium(R) Gold G6400 CPU @ 4.00GHz"/>
    <n v="2"/>
    <s v="42"/>
    <n v="8"/>
    <s v="Windows(R), Professional edition:_x000d__x000a_    The machine is permanently activated."/>
    <s v="Sesuai"/>
    <s v="NXHX3-2PWPT-4DHTQ-KXK9V-94TPT"/>
    <n v="1000"/>
    <n v="43"/>
    <n v="0.98"/>
    <s v="17"/>
    <s v="0"/>
    <s v="ONLINE"/>
    <s v="ONLINE-2024-12-23 12:10:31"/>
    <s v="11"/>
    <s v="0"/>
    <s v="ONLINE"/>
    <s v="ONLINE-2024-12-23 11:34:17"/>
    <s v="Dihitung"/>
    <s v="Dihitung"/>
    <s v="Dihitung"/>
    <n v="1000"/>
    <n v="2"/>
    <n v="43"/>
    <n v="0.98"/>
    <s v="Sesuai"/>
    <s v="OK"/>
    <n v="1"/>
    <n v="1"/>
    <x v="1"/>
    <x v="1"/>
    <x v="1"/>
    <x v="1"/>
    <x v="1"/>
    <x v="1"/>
    <x v="2"/>
    <x v="1"/>
    <x v="1"/>
    <s v="OK"/>
    <s v="OK"/>
    <x v="5"/>
  </r>
  <r>
    <s v="T790"/>
    <s v="CIPANAS 2"/>
    <s v="03"/>
    <s v="10.42.115.68"/>
    <s v="Microsoft Windows 10 Pro"/>
    <s v="64-bit"/>
    <s v="Intel(R) Pentium(R) CPU G4400 @ 3.30GHz"/>
    <n v="19"/>
    <s v="56"/>
    <n v="4"/>
    <s v="Windows(R), Professional edition:_x000d__x000a_    The machine is permanently activated."/>
    <s v="Sesuai"/>
    <s v="Y7P3R-G6NPF-2GHBT-6YBBP-27JXF"/>
    <n v="1000"/>
    <n v="50"/>
    <n v="2.25"/>
    <s v="10"/>
    <s v="0"/>
    <s v="ONLINE"/>
    <s v="ONLINE-2024-12-22 18:42:16"/>
    <s v="13"/>
    <s v="0"/>
    <s v="ONLINE"/>
    <s v="ONLINE-2024-12-22 22:30:48"/>
    <s v="Dihitung"/>
    <s v="Dihitung"/>
    <s v="Tidak Dihitung"/>
    <n v="1000"/>
    <n v="19"/>
    <n v="50"/>
    <n v="2.25"/>
    <s v="Sesuai"/>
    <s v="OK"/>
    <n v="1"/>
    <n v="1"/>
    <x v="0"/>
    <x v="1"/>
    <x v="1"/>
    <x v="1"/>
    <x v="1"/>
    <x v="1"/>
    <x v="2"/>
    <x v="1"/>
    <x v="1"/>
    <s v="OK"/>
    <s v="OK"/>
    <x v="11"/>
  </r>
  <r>
    <s v="F1VK"/>
    <s v="IR H JUANDA"/>
    <s v="02"/>
    <s v="10.42.34.131"/>
    <s v="Microsoft Windows 10 Pro"/>
    <s v="64-bit"/>
    <s v="Intel(R) Pentium(R) Gold G6405 CPU @ 4.10GHz"/>
    <n v="6"/>
    <s v="32"/>
    <n v="8"/>
    <s v="Windows(R), Professional edition:_x000d__x000a_    The machine is permanently activated."/>
    <s v="Sesuai"/>
    <s v="V6XVN-CV9D7-YG2MT-C9X6G-WXC2T"/>
    <n v="1000"/>
    <n v="47"/>
    <n v="0.35"/>
    <s v="2"/>
    <s v="0"/>
    <s v="ONLINE"/>
    <s v="ONLINE-2024-12-23 07:58:03"/>
    <s v="6"/>
    <s v="0"/>
    <s v="ONLINE"/>
    <s v="ONLINE-2024-12-23 12:28:30"/>
    <s v="Dihitung"/>
    <s v="Dihitung"/>
    <s v="Dihitung"/>
    <n v="1000"/>
    <n v="6"/>
    <n v="47"/>
    <n v="0.35"/>
    <s v="Sesuai"/>
    <s v="OK"/>
    <n v="1"/>
    <n v="1"/>
    <x v="1"/>
    <x v="1"/>
    <x v="1"/>
    <x v="1"/>
    <x v="1"/>
    <x v="1"/>
    <x v="2"/>
    <x v="1"/>
    <x v="1"/>
    <s v="OK"/>
    <s v="OK"/>
    <x v="1"/>
  </r>
  <r>
    <s v="TMGL"/>
    <s v="PEMUDA NO 39"/>
    <s v="04"/>
    <s v="10.42.114.229"/>
    <s v="Microsoft Windows 10 Pro"/>
    <s v="64-bit"/>
    <s v="Intel(R) Pentium(R) Gold G6400 CPU @ 4.00GHz"/>
    <n v="8"/>
    <s v="43"/>
    <n v="8"/>
    <s v="Windows(R), Professional edition:_x000d__x000a_    The machine is permanently activated."/>
    <s v="Sesuai"/>
    <s v="TJXKN-TF2RX-BV6TF-9FDGJ-CPQW6"/>
    <n v="1000"/>
    <n v="81"/>
    <n v="0.72"/>
    <s v="2"/>
    <s v="0"/>
    <s v="ONLINE"/>
    <s v="ONLINE-2024-12-23 08:31:01"/>
    <s v="1"/>
    <s v="0"/>
    <s v="ONLINE"/>
    <s v="ONLINE-2024-12-23 11:47:07"/>
    <s v="Dihitung"/>
    <s v="Dihitung"/>
    <s v="Dihitung"/>
    <n v="1000"/>
    <n v="8"/>
    <n v="81"/>
    <n v="0.72"/>
    <s v="Sesuai"/>
    <s v="OK"/>
    <n v="1"/>
    <n v="1"/>
    <x v="1"/>
    <x v="1"/>
    <x v="1"/>
    <x v="2"/>
    <x v="1"/>
    <x v="1"/>
    <x v="2"/>
    <x v="1"/>
    <x v="1"/>
    <s v="OK"/>
    <s v="OK"/>
    <x v="0"/>
  </r>
  <r>
    <s v="T63Y"/>
    <s v="ALTERNATIF SENTUL"/>
    <s v="03"/>
    <s v="10.42.81.101"/>
    <s v="Microsoft Windows 10 Pro"/>
    <s v="64-bit"/>
    <s v="Intel(R) Pentium(R) Gold G6400 CPU @ 4.00GHz"/>
    <n v="6"/>
    <s v="22"/>
    <n v="16"/>
    <s v="Windows(R), Professional edition:_x000d__x000a_    The machine is permanently activated."/>
    <s v="Sesuai"/>
    <s v="BX9QR-PBN88-MQWQ3-THWM3-9D8GG"/>
    <n v="1000"/>
    <n v="44"/>
    <n v="0.71"/>
    <s v="16"/>
    <s v="2"/>
    <s v="ONLINE"/>
    <s v="ONLINE-2024-12-23 10:04:59"/>
    <s v="48"/>
    <s v="1"/>
    <s v="ONLINE"/>
    <s v="ONLINE-2024-12-23 12:29:13-(ACT VIRTUAL)TIDAK TERIMA RESPONSE DARI HOST|ERBANK MANDIRI|72100510|000070407334050||||000034|000000|23 DEC 24|12:29:11|||0000000000000000000000||0|0|0|0|0"/>
    <s v="Dihitung"/>
    <s v="Dihitung"/>
    <s v="Dihitung"/>
    <n v="1000"/>
    <n v="6"/>
    <n v="44"/>
    <n v="0.71"/>
    <s v="Sesuai"/>
    <s v="OK"/>
    <n v="0.88888888888888884"/>
    <n v="0.97959183673469385"/>
    <x v="1"/>
    <x v="1"/>
    <x v="1"/>
    <x v="1"/>
    <x v="1"/>
    <x v="1"/>
    <x v="2"/>
    <x v="1"/>
    <x v="1"/>
    <s v="OK"/>
    <s v="OK"/>
    <x v="2"/>
  </r>
  <r>
    <s v="FL46"/>
    <s v="CIBANTENG"/>
    <s v="02"/>
    <s v="10.42.44.227"/>
    <s v="Microsoft Windows 10 Pro"/>
    <s v="64-bit"/>
    <s v="Intel(R) Pentium(R) Gold G6405 CPU @ 4.10GHz"/>
    <n v="0"/>
    <s v="38"/>
    <n v="8"/>
    <s v="Windows(R), Professional edition:_x000d__x000a_    The machine is permanently activated."/>
    <s v="Sesuai"/>
    <s v="7QR2Y-JN4Q4-H2YK9-8FY2H-R9C2T"/>
    <n v="1000"/>
    <n v="37"/>
    <n v="0.75"/>
    <s v="9"/>
    <s v="1"/>
    <s v="OFFLINE"/>
    <s v="OFFLINE-2024-12-22 18:10:14-THE DEVICE DOES NOT RECOGNIZE THE COMMAND._x000d__x000a_"/>
    <s v="6"/>
    <s v="0"/>
    <s v="ONLINE"/>
    <s v="ONLINE-2024-12-22 15:22:29"/>
    <s v="Dihitung"/>
    <s v="Dihitung"/>
    <s v="Dihitung"/>
    <n v="1000"/>
    <n v="0"/>
    <n v="37"/>
    <n v="0.75"/>
    <s v="Sesuai"/>
    <s v="OK"/>
    <n v="0.9"/>
    <n v="1"/>
    <x v="1"/>
    <x v="1"/>
    <x v="1"/>
    <x v="1"/>
    <x v="1"/>
    <x v="1"/>
    <x v="2"/>
    <x v="1"/>
    <x v="1"/>
    <s v="OK"/>
    <s v="OK"/>
    <x v="7"/>
  </r>
  <r>
    <s v="TYXY"/>
    <s v="SUKAMANAH CIANJUR"/>
    <s v="02"/>
    <s v="10.42.49.99"/>
    <s v="Microsoft Windows 10 Pro"/>
    <s v="64-bit"/>
    <s v="Intel(R) Pentium(R) CPU G4400 @ 3.30GHz"/>
    <n v="11"/>
    <s v="57"/>
    <n v="4"/>
    <s v="Windows(R), Professional edition:_x000d__x000a_    The machine is permanently activated."/>
    <s v="Sesuai"/>
    <s v="HV2N8-V9DGP-MR2GF-BKDGY-2PQGR"/>
    <n v="1000"/>
    <n v="33"/>
    <n v="0.94"/>
    <s v="8"/>
    <s v="0"/>
    <s v="ONLINE"/>
    <s v="ONLINE-2024-12-23 10:52:35"/>
    <s v="1"/>
    <s v="0"/>
    <s v="ONLINE"/>
    <s v="ONLINE-2024-12-22 16:50:01"/>
    <s v="Dihitung"/>
    <s v="Dihitung"/>
    <s v="Tidak Dihitung"/>
    <n v="1000"/>
    <n v="11"/>
    <n v="33"/>
    <n v="0.94"/>
    <s v="Sesuai"/>
    <s v="OK"/>
    <n v="1"/>
    <n v="1"/>
    <x v="0"/>
    <x v="1"/>
    <x v="1"/>
    <x v="1"/>
    <x v="1"/>
    <x v="1"/>
    <x v="2"/>
    <x v="1"/>
    <x v="1"/>
    <s v="OK"/>
    <s v="OK"/>
    <x v="13"/>
  </r>
  <r>
    <s v="FNV8"/>
    <s v="RAYA PUNCAK KM 80"/>
    <s v="02"/>
    <s v="10.42.144.99"/>
    <s v="Microsoft Windows 10 Pro"/>
    <s v="64-bit"/>
    <s v="Intel(R) Pentium(R) Gold G6405 CPU @ 4.10GHz"/>
    <n v="4"/>
    <s v="36"/>
    <n v="8"/>
    <s v="Windows(R), Professional edition:_x000d__x000a_    The machine is permanently activated."/>
    <s v="Sesuai"/>
    <s v="GKB4N-8MGGW-HGWW2-TQP2V-PWGPT"/>
    <n v="1000"/>
    <n v="43"/>
    <n v="0.46"/>
    <s v="4"/>
    <s v="0"/>
    <s v="ONLINE"/>
    <s v="ONLINE-2024-12-23 11:29:57"/>
    <s v="4"/>
    <s v="0"/>
    <s v="ONLINE"/>
    <s v="ONLINE-2024-12-23 11:16:49"/>
    <s v="Dihitung"/>
    <s v="Dihitung"/>
    <s v="Dihitung"/>
    <n v="1000"/>
    <n v="4"/>
    <n v="43"/>
    <n v="0.46"/>
    <s v="Sesuai"/>
    <s v="OK"/>
    <n v="1"/>
    <n v="1"/>
    <x v="1"/>
    <x v="1"/>
    <x v="1"/>
    <x v="1"/>
    <x v="1"/>
    <x v="1"/>
    <x v="2"/>
    <x v="1"/>
    <x v="1"/>
    <s v="OK"/>
    <s v="OK"/>
    <x v="11"/>
  </r>
  <r>
    <s v="F66N"/>
    <s v="NAGRAK CIANJUR"/>
    <s v="02"/>
    <s v="10.42.134.3"/>
    <s v="Microsoft Windows 10 Pro"/>
    <s v="64-bit"/>
    <s v="Intel(R) Pentium(R) CPU G4400 @ 3.30GHz"/>
    <n v="19"/>
    <s v="53"/>
    <n v="4"/>
    <s v="Windows(R), Professional edition:_x000d__x000a_    The machine is permanently activated."/>
    <s v="Sesuai"/>
    <s v="CQGPC-KN2HP-FGMM6-VGR6T-722KF"/>
    <n v="1000"/>
    <n v="40"/>
    <n v="0"/>
    <s v="4"/>
    <s v="0"/>
    <s v="ONLINE"/>
    <s v="ONLINE-2024-12-23 09:21:18"/>
    <s v="0"/>
    <s v="0"/>
    <s v="NOEDC"/>
    <s v="NOEDC-0000-00-00 00:00:00"/>
    <s v="Dihitung"/>
    <s v="Dihitung"/>
    <s v="Tidak Dihitung"/>
    <n v="1000"/>
    <n v="19"/>
    <n v="40"/>
    <n v="0"/>
    <s v="Sesuai"/>
    <s v="OK"/>
    <n v="1"/>
    <n v="0"/>
    <x v="0"/>
    <x v="1"/>
    <x v="1"/>
    <x v="1"/>
    <x v="1"/>
    <x v="1"/>
    <x v="2"/>
    <x v="1"/>
    <x v="2"/>
    <s v="OK"/>
    <s v="NOK"/>
    <x v="1"/>
  </r>
  <r>
    <s v="TJZK"/>
    <s v="MANDE"/>
    <s v="02"/>
    <s v="10.42.17.3"/>
    <s v="Microsoft Windows 10 Pro"/>
    <s v="64-bit"/>
    <s v="Intel(R) Pentium(R) CPU G4400 @ 3.30GHz"/>
    <n v="22"/>
    <s v="49"/>
    <n v="4"/>
    <s v="Windows(R), Professional edition:_x000d__x000a_    The machine is permanently activated."/>
    <s v="Sesuai"/>
    <s v="NW8Q2-VJCHP-VXPTH-3MMKF-WFG6R"/>
    <n v="1000"/>
    <n v="50"/>
    <n v="2.1"/>
    <s v="7"/>
    <s v="1"/>
    <s v="ONLINE"/>
    <s v="ONLINE-2024-12-23 07:50:32"/>
    <s v="6"/>
    <s v="0"/>
    <s v="ONLINE"/>
    <s v="ONLINE-2024-12-22 17:36:31"/>
    <s v="Dihitung"/>
    <s v="Dihitung"/>
    <s v="Tidak Dihitung"/>
    <n v="1000"/>
    <n v="22"/>
    <n v="50"/>
    <n v="2.1"/>
    <s v="Sesuai"/>
    <s v="OK"/>
    <n v="0.875"/>
    <n v="1"/>
    <x v="0"/>
    <x v="1"/>
    <x v="1"/>
    <x v="1"/>
    <x v="1"/>
    <x v="1"/>
    <x v="2"/>
    <x v="1"/>
    <x v="1"/>
    <s v="OK"/>
    <s v="OK"/>
    <x v="13"/>
  </r>
  <r>
    <s v="FOVQ"/>
    <s v="KADUMANGGU SENTUL"/>
    <s v="01"/>
    <s v="10.42.47.2"/>
    <s v="Microsoft Windows 10 Pro"/>
    <s v="64-bit"/>
    <s v="Intel(R) Pentium(R) Gold G6405 CPU @ 4.10GHz"/>
    <n v="7"/>
    <s v="55"/>
    <n v="8"/>
    <s v="Windows(R), Professional edition:_x000d__x000a_    The machine is permanently activated."/>
    <s v="Sesuai"/>
    <s v="W3P72-NY8QQ-T4FMH-HMCC8-W44TG"/>
    <n v="1000"/>
    <n v="41"/>
    <n v="0.92"/>
    <s v="21"/>
    <s v="0"/>
    <s v="ONLINE"/>
    <s v="ONLINE-2024-12-22 20:55:39"/>
    <s v="2"/>
    <s v="0"/>
    <s v="ONLINE"/>
    <s v="ONLINE-2024-12-23 12:32:14"/>
    <s v="Dihitung"/>
    <s v="Dihitung"/>
    <s v="Dihitung"/>
    <n v="1000"/>
    <n v="7"/>
    <n v="41"/>
    <n v="0.92"/>
    <s v="Sesuai"/>
    <s v="OK"/>
    <n v="1"/>
    <n v="1"/>
    <x v="1"/>
    <x v="1"/>
    <x v="1"/>
    <x v="1"/>
    <x v="1"/>
    <x v="1"/>
    <x v="2"/>
    <x v="1"/>
    <x v="1"/>
    <s v="OK"/>
    <s v="OK"/>
    <x v="2"/>
  </r>
  <r>
    <s v="TQMZ"/>
    <s v="SPBU CIHIDEUNG"/>
    <s v="01"/>
    <s v="10.42.134.98"/>
    <s v="Microsoft Windows 10 Pro"/>
    <s v="64-bit"/>
    <s v="Intel(R) Pentium(R) Gold G6400 CPU @ 4.00GHz"/>
    <n v="19"/>
    <s v="49"/>
    <n v="8"/>
    <s v="Windows(R), Professional edition:_x000d__x000a_    The machine is permanently activated."/>
    <s v="Sesuai"/>
    <s v="JJ6FD-BN624-R9DPC-HPPVG-CGY6G"/>
    <n v="1000"/>
    <n v="49"/>
    <n v="1.19"/>
    <s v="14"/>
    <s v="0"/>
    <s v="ONLINE"/>
    <s v="ONLINE-2024-12-23 11:34:36"/>
    <s v="6"/>
    <s v="0"/>
    <s v="ONLINE"/>
    <s v="ONLINE-2024-12-23 11:22:48"/>
    <s v="Dihitung"/>
    <s v="Dihitung"/>
    <s v="Dihitung"/>
    <n v="1000"/>
    <n v="19"/>
    <n v="49"/>
    <n v="1.19"/>
    <s v="Sesuai"/>
    <s v="OK"/>
    <n v="1"/>
    <n v="1"/>
    <x v="1"/>
    <x v="1"/>
    <x v="1"/>
    <x v="1"/>
    <x v="1"/>
    <x v="1"/>
    <x v="2"/>
    <x v="1"/>
    <x v="1"/>
    <s v="OK"/>
    <s v="OK"/>
    <x v="6"/>
  </r>
  <r>
    <s v="FJGI"/>
    <s v="H KARIM NO 80"/>
    <s v="02"/>
    <s v="10.42.145.163"/>
    <s v="Microsoft Windows 10 Pro"/>
    <s v="64-bit"/>
    <s v="Intel(R) Pentium(R) Gold G6405 CPU @ 4.10GHz"/>
    <n v="2"/>
    <s v="46"/>
    <n v="8"/>
    <s v="Windows(R), Professional edition:_x000d__x000a_    The machine is permanently activated."/>
    <s v="Sesuai"/>
    <s v="X38BB-N3P6V-7DY6V-GBP9M-RC22T"/>
    <n v="1000"/>
    <n v="42"/>
    <n v="0.56999999999999995"/>
    <s v="10"/>
    <s v="3"/>
    <s v="ONLINE"/>
    <s v="ONLINE-2024-12-23 10:47:43"/>
    <s v="17"/>
    <s v="0"/>
    <s v="ONLINE"/>
    <s v="ONLINE-2024-12-23 12:21:29"/>
    <s v="Dihitung"/>
    <s v="Dihitung"/>
    <s v="Dihitung"/>
    <n v="1000"/>
    <n v="2"/>
    <n v="42"/>
    <n v="0.56999999999999995"/>
    <s v="Sesuai"/>
    <s v="OK"/>
    <n v="0.76923076923076927"/>
    <n v="1"/>
    <x v="1"/>
    <x v="1"/>
    <x v="1"/>
    <x v="1"/>
    <x v="1"/>
    <x v="1"/>
    <x v="2"/>
    <x v="1"/>
    <x v="1"/>
    <s v="OK"/>
    <s v="OK"/>
    <x v="10"/>
  </r>
  <r>
    <s v="TS39"/>
    <s v="REST AREA KM 35 A"/>
    <s v="03"/>
    <s v="10.42.99.37"/>
    <s v="Microsoft Windows 10 Pro"/>
    <s v="64-bit"/>
    <s v="Intel(R) Pentium(R) Gold G6405 CPU @ 4.10GHz"/>
    <n v="2"/>
    <s v="21"/>
    <n v="16"/>
    <s v="Windows(R), Professional edition:_x000d__x000a_    The machine is permanently activated."/>
    <s v="Sesuai"/>
    <s v="VBVKH-JWN79-6HQQG-B7F7W-CPQW6"/>
    <n v="1000"/>
    <n v="45"/>
    <n v="0.91"/>
    <s v="58"/>
    <s v="6"/>
    <s v="ONLINE"/>
    <s v="ONLINE-2024-12-23 12:37:16"/>
    <s v="77"/>
    <s v="0"/>
    <s v="ONLINE"/>
    <s v="ONLINE-2024-12-23 12:34:20"/>
    <s v="Dihitung"/>
    <s v="Dihitung"/>
    <s v="Dihitung"/>
    <n v="1000"/>
    <n v="2"/>
    <n v="45"/>
    <n v="0.91"/>
    <s v="Sesuai"/>
    <s v="OK"/>
    <n v="0.90625"/>
    <n v="1"/>
    <x v="1"/>
    <x v="1"/>
    <x v="1"/>
    <x v="1"/>
    <x v="1"/>
    <x v="1"/>
    <x v="2"/>
    <x v="1"/>
    <x v="1"/>
    <s v="OK"/>
    <s v="OK"/>
    <x v="5"/>
  </r>
  <r>
    <s v="FTEO"/>
    <s v="GIRLI"/>
    <s v="02"/>
    <s v="10.42.145.99"/>
    <s v="Microsoft Windows 10 Pro"/>
    <s v="64-bit"/>
    <s v="Intel(R) Pentium(R) Gold G6405 CPU @ 4.10GHz"/>
    <n v="12"/>
    <s v="39"/>
    <n v="8"/>
    <s v="Windows(R), Professional edition:_x000d__x000a_    The machine is permanently activated."/>
    <s v="Sesuai"/>
    <s v="8YJNF-TDBJD-V3PTB-QF87W-GVKCT"/>
    <n v="1000"/>
    <n v="39"/>
    <n v="1.1499999999999999"/>
    <s v="9"/>
    <s v="0"/>
    <s v="ONLINE"/>
    <s v="ONLINE-2024-12-23 11:58:38"/>
    <s v="0"/>
    <s v="0"/>
    <s v="NOEDC"/>
    <s v="NOEDC-0000-00-00 00:00:00"/>
    <s v="Dihitung"/>
    <s v="Dihitung"/>
    <s v="Dihitung"/>
    <n v="1000"/>
    <n v="12"/>
    <n v="39"/>
    <n v="1.1499999999999999"/>
    <s v="Sesuai"/>
    <s v="OK"/>
    <n v="1"/>
    <n v="0"/>
    <x v="1"/>
    <x v="1"/>
    <x v="1"/>
    <x v="1"/>
    <x v="1"/>
    <x v="1"/>
    <x v="2"/>
    <x v="1"/>
    <x v="2"/>
    <s v="OK"/>
    <s v="NOK"/>
    <x v="6"/>
  </r>
  <r>
    <s v="FVH8"/>
    <s v="ARIAWIRATANUDATAR"/>
    <s v="02"/>
    <s v="10.42.33.99"/>
    <s v="Microsoft Windows 10 Pro"/>
    <s v="64-bit"/>
    <s v="Intel(R) Pentium(R) CPU G4400 @ 3.30GHz"/>
    <n v="15"/>
    <s v="54"/>
    <n v="4"/>
    <s v="Windows(R), Professional edition:_x000d__x000a_    The machine is permanently activated."/>
    <s v="Sesuai"/>
    <s v="Q2NMW-W6HYB-GVJXD-QQHFJ-MTDGR"/>
    <n v="1000"/>
    <n v="39"/>
    <n v="0.66"/>
    <s v="2"/>
    <s v="0"/>
    <s v="ONLINE"/>
    <s v="ONLINE-2024-12-23 08:09:25"/>
    <s v="5"/>
    <s v="0"/>
    <s v="ONLINE"/>
    <s v="ONLINE-2024-12-22 22:01:35"/>
    <s v="Dihitung"/>
    <s v="Dihitung"/>
    <s v="Tidak Dihitung"/>
    <n v="1000"/>
    <n v="15"/>
    <n v="39"/>
    <n v="0.66"/>
    <s v="Sesuai"/>
    <s v="OK"/>
    <n v="1"/>
    <n v="1"/>
    <x v="0"/>
    <x v="1"/>
    <x v="1"/>
    <x v="1"/>
    <x v="1"/>
    <x v="1"/>
    <x v="2"/>
    <x v="1"/>
    <x v="1"/>
    <s v="OK"/>
    <s v="OK"/>
    <x v="13"/>
  </r>
  <r>
    <s v="FAQ5"/>
    <s v="BUKIT RANCAMAYA RESIDENCE"/>
    <s v="02"/>
    <s v="10.42.138.227"/>
    <s v="Microsoft Windows 10 Pro"/>
    <s v="64-bit"/>
    <s v="Intel(R) Pentium(R) Gold G6400 CPU @ 4.00GHz"/>
    <n v="1"/>
    <s v="37"/>
    <n v="8"/>
    <s v="Windows(R), Professional edition:_x000d__x000a_    The machine is permanently activated."/>
    <s v="Sesuai"/>
    <s v="DNP43-2HDXT-CKP7D-MPPYV-46YP4"/>
    <n v="1000"/>
    <n v="44"/>
    <n v="1.29"/>
    <s v="16"/>
    <s v="0"/>
    <s v="ONLINE"/>
    <s v="ONLINE-2024-12-22 14:40:29"/>
    <s v="1"/>
    <s v="0"/>
    <s v="ONLINE"/>
    <s v="ONLINE-2024-12-23 12:06:22"/>
    <s v="Dihitung"/>
    <s v="Dihitung"/>
    <s v="Dihitung"/>
    <n v="1000"/>
    <n v="1"/>
    <n v="44"/>
    <n v="1.29"/>
    <s v="Sesuai"/>
    <s v="OK"/>
    <n v="1"/>
    <n v="1"/>
    <x v="1"/>
    <x v="1"/>
    <x v="1"/>
    <x v="1"/>
    <x v="1"/>
    <x v="1"/>
    <x v="2"/>
    <x v="1"/>
    <x v="1"/>
    <s v="OK"/>
    <s v="OK"/>
    <x v="14"/>
  </r>
  <r>
    <s v="F99C"/>
    <s v="WARUNG KIARA"/>
    <s v="02"/>
    <s v="10.42.135.163"/>
    <s v="Microsoft Windows 10 Pro"/>
    <s v="64-bit"/>
    <s v="Intel(R) Pentium(R) Gold G6405 CPU @ 4.10GHz"/>
    <n v="26"/>
    <s v="38"/>
    <n v="8"/>
    <s v="Windows(R), Professional edition:_x000d__x000a_    The machine is permanently activated."/>
    <s v="Sesuai"/>
    <s v="9N498-DBXX9-HBTTR-G9BGR-9W3W6"/>
    <n v="1000"/>
    <n v="47"/>
    <n v="0.49"/>
    <s v="8"/>
    <s v="0"/>
    <s v="ONLINE"/>
    <s v="ONLINE-2024-12-23 11:49:34"/>
    <s v="5"/>
    <s v="0"/>
    <s v="ONLINE"/>
    <s v="ONLINE-2024-12-22 10:04:03"/>
    <s v="Dihitung"/>
    <s v="Dihitung"/>
    <s v="Dihitung"/>
    <n v="1000"/>
    <n v="26"/>
    <n v="47"/>
    <n v="0.49"/>
    <s v="Sesuai"/>
    <s v="OK"/>
    <n v="1"/>
    <n v="1"/>
    <x v="1"/>
    <x v="1"/>
    <x v="1"/>
    <x v="1"/>
    <x v="1"/>
    <x v="1"/>
    <x v="2"/>
    <x v="1"/>
    <x v="1"/>
    <s v="OK"/>
    <s v="OK"/>
    <x v="3"/>
  </r>
  <r>
    <s v="TVDM"/>
    <s v="DRIVE THRU PAJAJARAN NO. 5"/>
    <s v="01"/>
    <s v="10.42.108.194"/>
    <s v="Microsoft Windows 10 Pro"/>
    <s v="64-bit"/>
    <s v="Intel(R) Core(TM) i5-10400 CPU @ 2.90GHz"/>
    <n v="4"/>
    <s v="34"/>
    <n v="16"/>
    <s v="Windows(R), Professional edition:_x000d__x000a_    The machine is permanently activated."/>
    <s v="Sesuai"/>
    <s v="6RNXD-BRYCQ-B3DB2-DMV8Y-BBJGG"/>
    <n v="1000"/>
    <n v="58"/>
    <n v="0.33"/>
    <s v="8"/>
    <s v="4"/>
    <s v="ONLINE"/>
    <s v="ONLINE-2024-12-23 11:07:57-(ACT VIRTUAL)CRC SALAH HARAP RESTART EDC"/>
    <s v="11"/>
    <s v="0"/>
    <s v="ONLINE"/>
    <s v="ONLINE-2024-12-23 12:20:04"/>
    <s v="Dihitung"/>
    <s v="Dihitung"/>
    <s v="Dihitung"/>
    <n v="1000"/>
    <n v="4"/>
    <n v="58"/>
    <n v="0.33"/>
    <s v="Sesuai"/>
    <s v="OK"/>
    <n v="0.66666666666666663"/>
    <n v="1"/>
    <x v="1"/>
    <x v="1"/>
    <x v="1"/>
    <x v="1"/>
    <x v="1"/>
    <x v="1"/>
    <x v="2"/>
    <x v="1"/>
    <x v="1"/>
    <s v="OK"/>
    <s v="OK"/>
    <x v="6"/>
  </r>
  <r>
    <s v="F3IN"/>
    <s v="ALAYA BOULEVARD SENTUL"/>
    <s v="01"/>
    <s v="10.42.143.162"/>
    <s v="Microsoft Windows 10 Pro"/>
    <s v="64-bit"/>
    <s v="Intel(R) Pentium(R) Gold G6400 CPU @ 4.00GHz"/>
    <n v="1"/>
    <s v="50"/>
    <n v="8"/>
    <s v="Windows(R), Professional edition:_x000d__x000a_    The machine is permanently activated."/>
    <s v="Sesuai"/>
    <s v="YQN3R-3MKHF-727FV-Q92TD-M7WGG"/>
    <n v="1000"/>
    <n v="54"/>
    <n v="0.56000000000000005"/>
    <s v="2"/>
    <s v="0"/>
    <s v="ONLINE"/>
    <s v="ONLINE-2024-12-23 08:40:34"/>
    <s v="8"/>
    <s v="0"/>
    <s v="ONLINE"/>
    <s v="ONLINE-2024-12-23 12:28:40"/>
    <s v="Dihitung"/>
    <s v="Dihitung"/>
    <s v="Dihitung"/>
    <n v="1000"/>
    <n v="1"/>
    <n v="54"/>
    <n v="0.56000000000000005"/>
    <s v="Sesuai"/>
    <s v="OK"/>
    <n v="1"/>
    <n v="1"/>
    <x v="1"/>
    <x v="1"/>
    <x v="1"/>
    <x v="1"/>
    <x v="1"/>
    <x v="1"/>
    <x v="2"/>
    <x v="1"/>
    <x v="1"/>
    <s v="OK"/>
    <s v="OK"/>
    <x v="2"/>
  </r>
  <r>
    <s v="T48K"/>
    <s v="MANUNGGAL TMII"/>
    <s v="02"/>
    <s v="10.42.74.99"/>
    <s v="Microsoft Windows 10 Pro"/>
    <s v="64-bit"/>
    <s v="Intel(R) Pentium(R) CPU G4500 @ 3.50GHz"/>
    <n v="0"/>
    <s v="62"/>
    <n v="4"/>
    <s v="Windows(R), Professional edition:_x000d__x000a_    The machine is permanently activated."/>
    <s v="Sesuai"/>
    <s v="BM4RG-HNGYJ-Y4W6H-4HMDJ-TQ722:NGP8B-68JQ7-DYQ6K-WBGHV-PWF9F"/>
    <n v="1000"/>
    <n v="40"/>
    <n v="0.86"/>
    <s v="25"/>
    <s v="0"/>
    <s v="ONLINE"/>
    <s v="ONLINE-2024-12-22 22:13:02"/>
    <s v="5"/>
    <s v="0"/>
    <s v="ONLINE"/>
    <s v="ONLINE-2024-12-22 21:34:10"/>
    <s v="Dihitung"/>
    <s v="Dihitung"/>
    <s v="Tidak Dihitung"/>
    <n v="1000"/>
    <n v="0"/>
    <n v="40"/>
    <n v="0.86"/>
    <s v="Sesuai"/>
    <s v="OK"/>
    <n v="1"/>
    <n v="1"/>
    <x v="0"/>
    <x v="1"/>
    <x v="1"/>
    <x v="1"/>
    <x v="1"/>
    <x v="1"/>
    <x v="2"/>
    <x v="1"/>
    <x v="1"/>
    <s v="OK"/>
    <s v="OK"/>
    <x v="10"/>
  </r>
  <r>
    <s v="F1VU"/>
    <s v="PALEDANG NO 36"/>
    <s v="02"/>
    <s v="10.42.143.195"/>
    <s v="Microsoft Windows 10 Pro"/>
    <s v="64-bit"/>
    <s v="Intel(R) Pentium(R) Gold G6405 CPU @ 4.10GHz"/>
    <n v="28"/>
    <s v="41"/>
    <n v="8"/>
    <s v="Windows(R), Professional edition:_x000d__x000a_    The machine is permanently activated."/>
    <s v="Sesuai"/>
    <s v="GYPJP-NRYTG-XCBTD-2HQW2-9QB6G"/>
    <n v="1000"/>
    <n v="44"/>
    <n v="0.56999999999999995"/>
    <s v="6"/>
    <s v="0"/>
    <s v="ONLINE"/>
    <s v="ONLINE-2024-12-23 10:46:34"/>
    <s v="0"/>
    <s v="1"/>
    <s v="OFFLINE"/>
    <s v="OFFLINE-2024-12-17 16:59:09-TIDAK TERIMA RESPONSE DARI EDC"/>
    <s v="Dihitung"/>
    <s v="Dihitung"/>
    <s v="Dihitung"/>
    <n v="1000"/>
    <n v="28"/>
    <n v="44"/>
    <n v="0.56999999999999995"/>
    <s v="Sesuai"/>
    <s v="OK"/>
    <n v="1"/>
    <n v="0"/>
    <x v="1"/>
    <x v="1"/>
    <x v="1"/>
    <x v="1"/>
    <x v="1"/>
    <x v="1"/>
    <x v="2"/>
    <x v="1"/>
    <x v="0"/>
    <s v="OK"/>
    <s v="NOK"/>
    <x v="5"/>
  </r>
  <r>
    <s v="FNV8"/>
    <s v="RAYA PUNCAK KM 80"/>
    <s v="04"/>
    <s v="10.42.144.106"/>
    <s v="Microsoft Windows 10 Pro"/>
    <s v="64-bit"/>
    <s v="Intel(R) Pentium(R) Gold G6405 CPU @ 4.10GHz"/>
    <n v="6"/>
    <s v="28"/>
    <n v="8"/>
    <s v="Windows(R), Professional edition:_x000d__x000a_    The machine is permanently activated."/>
    <s v="Sesuai"/>
    <s v="7T2WK-QNTWK-D6G9X-MPV73-BG986"/>
    <n v="1000"/>
    <n v="47"/>
    <n v="0.44"/>
    <s v="4"/>
    <s v="0"/>
    <s v="ONLINE"/>
    <s v="ONLINE-2024-12-22 16:14:00"/>
    <s v="0"/>
    <s v="0"/>
    <s v="NOEDC"/>
    <s v="NOEDC-0000-00-00 00:00:00"/>
    <s v="Dihitung"/>
    <s v="Dihitung"/>
    <s v="Dihitung"/>
    <n v="1000"/>
    <n v="6"/>
    <n v="47"/>
    <n v="0.44"/>
    <s v="Sesuai"/>
    <s v="OK"/>
    <n v="1"/>
    <n v="0"/>
    <x v="1"/>
    <x v="1"/>
    <x v="1"/>
    <x v="1"/>
    <x v="1"/>
    <x v="1"/>
    <x v="2"/>
    <x v="1"/>
    <x v="2"/>
    <s v="OK"/>
    <s v="NOK"/>
    <x v="11"/>
  </r>
  <r>
    <s v="TQMC"/>
    <s v="STASIUN BOGOR 2"/>
    <s v="01"/>
    <s v="10.42.88.34"/>
    <s v="Microsoft Windows 10 Pro"/>
    <s v="64-bit"/>
    <s v="Intel(R) Core(TM) i3-10100 CPU @ 3.60GHz"/>
    <n v="11"/>
    <s v="50"/>
    <n v="8"/>
    <s v="Windows(R), Professional edition:_x000d__x000a_    The machine is permanently activated."/>
    <s v="Sesuai"/>
    <s v="8DNW7-H3H4F-7D4RQ-P32XG-D3WXC"/>
    <n v="1000"/>
    <n v="43"/>
    <n v="0.85"/>
    <s v="54"/>
    <s v="0"/>
    <s v="ONLINE"/>
    <s v="ONLINE-2024-12-23 12:35:51"/>
    <s v="97"/>
    <s v="0"/>
    <s v="ONLINE"/>
    <s v="ONLINE-2024-12-23 12:25:16"/>
    <s v="Dihitung"/>
    <s v="Dihitung"/>
    <s v="Dihitung"/>
    <n v="1000"/>
    <n v="11"/>
    <n v="43"/>
    <n v="0.85"/>
    <s v="Sesuai"/>
    <s v="OK"/>
    <n v="1"/>
    <n v="1"/>
    <x v="1"/>
    <x v="1"/>
    <x v="1"/>
    <x v="1"/>
    <x v="1"/>
    <x v="1"/>
    <x v="2"/>
    <x v="1"/>
    <x v="1"/>
    <s v="OK"/>
    <s v="OK"/>
    <x v="5"/>
  </r>
  <r>
    <s v="TVVN"/>
    <s v="POINT STASIUN BOGOR"/>
    <s v="03"/>
    <s v="10.42.142.4"/>
    <s v="Microsoft Windows 10 Pro"/>
    <s v="64-bit"/>
    <s v="Intel(R) Pentium(R) Gold G6400 CPU @ 4.00GHz"/>
    <n v="0"/>
    <s v="43"/>
    <n v="8"/>
    <s v="Windows(R), Professional edition:_x000d__x000a_    The machine is permanently activated."/>
    <s v="Sesuai"/>
    <s v="GRDXP-NFKPK-9C242-MW4CV-JQK86"/>
    <n v="1000"/>
    <n v="41"/>
    <n v="0.57999999999999996"/>
    <s v="2"/>
    <s v="0"/>
    <s v="ONLINE"/>
    <s v="ONLINE-2024-12-21 14:22:30"/>
    <s v="0"/>
    <s v="0"/>
    <s v="NOEDC"/>
    <s v="NOEDC-0000-00-00 00:00:00"/>
    <s v="Dihitung"/>
    <s v="Dihitung"/>
    <s v="Dihitung"/>
    <n v="1000"/>
    <n v="0"/>
    <n v="41"/>
    <n v="0.57999999999999996"/>
    <s v="Sesuai"/>
    <s v="OK"/>
    <n v="1"/>
    <n v="0"/>
    <x v="1"/>
    <x v="1"/>
    <x v="1"/>
    <x v="1"/>
    <x v="1"/>
    <x v="1"/>
    <x v="2"/>
    <x v="1"/>
    <x v="2"/>
    <s v="OK"/>
    <s v="NOK"/>
    <x v="5"/>
  </r>
  <r>
    <s v="TSR9"/>
    <s v="CIBEUREUM SUKABUMI"/>
    <s v="01"/>
    <s v="10.42.181.226"/>
    <s v="Microsoft Windows 10 Pro"/>
    <s v="64-bit"/>
    <s v="Intel(R) Pentium(R) Gold G6400 CPU @ 4.00GHz"/>
    <n v="7"/>
    <s v="50"/>
    <n v="8"/>
    <s v="Windows(R), Professional edition:_x000d__x000a_    The machine is permanently activated."/>
    <s v="Sesuai"/>
    <s v="9HKNC-CB4PH-YH7WD-HX7QW-BWRC4"/>
    <n v="1000"/>
    <n v="53"/>
    <n v="1.22"/>
    <s v="6"/>
    <s v="0"/>
    <s v="ONLINE"/>
    <s v="ONLINE-2024-12-23 09:25:55"/>
    <s v="4"/>
    <s v="0"/>
    <s v="ONLINE"/>
    <s v="ONLINE-2024-12-21 22:02:50"/>
    <s v="Dihitung"/>
    <s v="Dihitung"/>
    <s v="Dihitung"/>
    <n v="1000"/>
    <n v="7"/>
    <n v="53"/>
    <n v="1.22"/>
    <s v="Sesuai"/>
    <s v="OK"/>
    <n v="1"/>
    <n v="1"/>
    <x v="1"/>
    <x v="1"/>
    <x v="1"/>
    <x v="1"/>
    <x v="1"/>
    <x v="1"/>
    <x v="2"/>
    <x v="1"/>
    <x v="1"/>
    <s v="OK"/>
    <s v="OK"/>
    <x v="1"/>
  </r>
  <r>
    <s v="TFSI"/>
    <s v="VILLA BOGOR INDAH BLOK AB"/>
    <s v="I1"/>
    <s v="10.42.191.181"/>
    <s v="Microsoft Windows 7 Professional "/>
    <s v="32-bit"/>
    <s v="Intel(R) Core(TM) i3-3240 CPU @ 3.40GHz"/>
    <n v="26"/>
    <s v="46"/>
    <n v="4"/>
    <s v="Windows(R) 7, Professional edition:_x000d__x000a_    The machine is permanently activated."/>
    <s v="Sesuai"/>
    <s v="RDGGF-DYD39-C422J-TYM38-3YK4K"/>
    <n v="1000"/>
    <n v="48"/>
    <n v="2.48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26"/>
    <n v="48"/>
    <n v="2.48"/>
    <s v="Sesuai"/>
    <s v="OK"/>
    <n v="0"/>
    <n v="0"/>
    <x v="0"/>
    <x v="1"/>
    <x v="1"/>
    <x v="1"/>
    <x v="1"/>
    <x v="1"/>
    <x v="2"/>
    <x v="2"/>
    <x v="2"/>
    <s v="NOK"/>
    <s v="NOK"/>
    <x v="0"/>
  </r>
  <r>
    <s v="TS39"/>
    <s v="REST AREA KM 35 A"/>
    <s v="09"/>
    <s v="10.42.99.42"/>
    <s v="Microsoft Windows 10 Pro"/>
    <s v="64-bit"/>
    <s v="Intel(R) Pentium(R) Gold G7400"/>
    <n v="20"/>
    <s v="32"/>
    <n v="8"/>
    <s v="Windows(R), Professional edition:_x000d__x000a_    The machine is permanently activated."/>
    <s v="Sesuai"/>
    <s v="QM9B6-TN77B-HPDXC-2X8CK-MG986"/>
    <n v="1000"/>
    <n v="47"/>
    <n v="0.72"/>
    <s v="0"/>
    <s v="0"/>
    <s v="NOEDC"/>
    <s v="NOEDC-0000-00-00 00:00:00"/>
    <s v="0"/>
    <s v="0"/>
    <s v="NOEDC"/>
    <s v="NOEDC-0000-00-00 00:00:00"/>
    <s v="Dihitung"/>
    <s v="Dihitung"/>
    <s v="Dihitung"/>
    <n v="1000"/>
    <n v="20"/>
    <n v="47"/>
    <n v="0.72"/>
    <s v="Sesuai"/>
    <s v="OK"/>
    <n v="0"/>
    <n v="0"/>
    <x v="1"/>
    <x v="1"/>
    <x v="1"/>
    <x v="1"/>
    <x v="1"/>
    <x v="1"/>
    <x v="2"/>
    <x v="2"/>
    <x v="2"/>
    <s v="NOK"/>
    <s v="NOK"/>
    <x v="5"/>
  </r>
  <r>
    <s v="TB6O"/>
    <s v="RANGGA MEKAR"/>
    <s v="02"/>
    <s v="10.42.134.67"/>
    <s v="Microsoft Windows 10 Pro"/>
    <s v="64-bit"/>
    <s v="Intel(R) Pentium(R) CPU G4400 @ 3.30GHz"/>
    <n v="2"/>
    <s v="59"/>
    <n v="4"/>
    <s v="Windows(R), Professional edition:_x000d__x000a_    The machine is permanently activated."/>
    <s v="Sesuai"/>
    <s v="YNMK6-MQJKV-F8BWC-BJQVX-3RR9F"/>
    <n v="1000"/>
    <n v="36"/>
    <n v="1"/>
    <s v="2"/>
    <s v="0"/>
    <s v="ONLINE"/>
    <s v="ONLINE-2024-12-23 11:36:14"/>
    <s v="0"/>
    <s v="0"/>
    <s v="NOEDC"/>
    <s v="NOEDC-0000-00-00 00:00:00"/>
    <s v="Dihitung"/>
    <s v="Dihitung"/>
    <s v="Tidak Dihitung"/>
    <n v="1000"/>
    <n v="2"/>
    <n v="36"/>
    <n v="1"/>
    <s v="Sesuai"/>
    <s v="OK"/>
    <n v="1"/>
    <n v="0"/>
    <x v="0"/>
    <x v="1"/>
    <x v="1"/>
    <x v="1"/>
    <x v="1"/>
    <x v="1"/>
    <x v="2"/>
    <x v="1"/>
    <x v="2"/>
    <s v="OK"/>
    <s v="NOK"/>
    <x v="6"/>
  </r>
  <r>
    <s v="TUGQ"/>
    <s v="RAYA SUKABUMI KM 22"/>
    <s v="01"/>
    <s v="10.42.84.130"/>
    <s v="Microsoft Windows 10 Pro"/>
    <s v="64-bit"/>
    <s v="Intel(R) Core(TM) i3-10100 CPU @ 3.60GHz"/>
    <n v="1"/>
    <s v="53"/>
    <n v="8"/>
    <s v="Windows(R), Professional edition:_x000d__x000a_    The machine is permanently activated."/>
    <s v="Sesuai"/>
    <s v="BGDKN-F77PK-9RD7J-V3FJK-Y7V22"/>
    <n v="1000"/>
    <n v="51"/>
    <n v="0.54"/>
    <s v="2"/>
    <s v="0"/>
    <s v="ONLINE"/>
    <s v="ONLINE-2024-12-23 10:11:07"/>
    <s v="2"/>
    <s v="0"/>
    <s v="ONLINE"/>
    <s v="ONLINE-2024-12-23 10:22:27"/>
    <s v="Dihitung"/>
    <s v="Dihitung"/>
    <s v="Dihitung"/>
    <n v="1000"/>
    <n v="1"/>
    <n v="51"/>
    <n v="0.54"/>
    <s v="Sesuai"/>
    <s v="OK"/>
    <n v="1"/>
    <n v="1"/>
    <x v="1"/>
    <x v="1"/>
    <x v="1"/>
    <x v="1"/>
    <x v="1"/>
    <x v="1"/>
    <x v="2"/>
    <x v="1"/>
    <x v="1"/>
    <s v="OK"/>
    <s v="OK"/>
    <x v="14"/>
  </r>
  <r>
    <s v="FUIL"/>
    <s v="KABANDUNGAN 3"/>
    <s v="01"/>
    <s v="10.42.142.130"/>
    <s v="Microsoft Windows 10 Pro"/>
    <s v="64-bit"/>
    <s v="Intel(R) Pentium(R) Gold G6405 CPU @ 4.10GHz"/>
    <n v="6"/>
    <s v="49"/>
    <n v="8"/>
    <s v="Windows(R), Professional edition:_x000d__x000a_    The machine is permanently activated."/>
    <s v="Sesuai"/>
    <s v="TQRGG-GN8HH-7HDHJ-7XF47-DRTPT"/>
    <n v="1000"/>
    <n v="44"/>
    <n v="0.5"/>
    <s v="0"/>
    <s v="6"/>
    <s v="OFFLINE"/>
    <s v="OFFLINE-2024-12-23 12:05:09-THE PORT COM4 DOES NOT EXIST."/>
    <s v="1"/>
    <s v="0"/>
    <s v="ONLINE"/>
    <s v="ONLINE-2024-12-23 09:27:06"/>
    <s v="Dihitung"/>
    <s v="Dihitung"/>
    <s v="Dihitung"/>
    <n v="1000"/>
    <n v="6"/>
    <n v="44"/>
    <n v="0.5"/>
    <s v="Sesuai"/>
    <s v="OK"/>
    <n v="0"/>
    <n v="1"/>
    <x v="1"/>
    <x v="1"/>
    <x v="1"/>
    <x v="1"/>
    <x v="1"/>
    <x v="1"/>
    <x v="2"/>
    <x v="0"/>
    <x v="1"/>
    <s v="NOK"/>
    <s v="OK"/>
    <x v="4"/>
  </r>
  <r>
    <s v="TRDS"/>
    <s v="RADEN SAMSUDIN SUKABUMI"/>
    <s v="I1"/>
    <s v="10.42.15.69"/>
    <s v="Microsoft Windows 10 Pro"/>
    <s v="64-bit"/>
    <s v="Intel(R) Pentium(R) Gold G6400 CPU @ 4.00GHz"/>
    <n v="4"/>
    <s v="28"/>
    <n v="8"/>
    <s v="Windows(R), Professional edition:_x000d__x000a_    The machine is permanently activated."/>
    <s v="Sesuai"/>
    <s v="T4N99-WJPGP-T9Q9Y-Q6QKB-88F9F"/>
    <n v="1000"/>
    <n v="45"/>
    <n v="1.03"/>
    <s v="0"/>
    <s v="0"/>
    <s v="NOEDC"/>
    <s v="NOEDC-0000-00-00 00:00:00"/>
    <s v="0"/>
    <s v="0"/>
    <s v="NOEDC"/>
    <s v="NOEDC-0000-00-00 00:00:00"/>
    <s v="Dihitung"/>
    <s v="Dihitung"/>
    <s v="Dihitung"/>
    <n v="1000"/>
    <n v="4"/>
    <n v="45"/>
    <n v="1.03"/>
    <s v="Sesuai"/>
    <s v="OK"/>
    <n v="0"/>
    <n v="0"/>
    <x v="1"/>
    <x v="1"/>
    <x v="1"/>
    <x v="1"/>
    <x v="1"/>
    <x v="1"/>
    <x v="2"/>
    <x v="2"/>
    <x v="2"/>
    <s v="NOK"/>
    <s v="NOK"/>
    <x v="3"/>
  </r>
  <r>
    <s v="TVCQ"/>
    <s v="CIPAYUNG 2"/>
    <s v="I1"/>
    <s v="10.42.113.53"/>
    <s v="Microsoft Windows 7 Professional "/>
    <s v="32-bit"/>
    <s v="Intel(R) Core(TM) i3-3210 CPU @ 3.20GHz"/>
    <n v="8"/>
    <s v="44"/>
    <n v="4"/>
    <s v="Windows(R) 7, Professional edition:_x000d__x000a_    The machine is permanently activated."/>
    <s v="Sesuai"/>
    <s v="9H94B-GQRYT-8T3QJ-YR84Q-DHT3Y"/>
    <n v="1000"/>
    <n v="44"/>
    <n v="0.56999999999999995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8"/>
    <n v="44"/>
    <n v="0.56999999999999995"/>
    <s v="Sesuai"/>
    <s v="OK"/>
    <n v="0"/>
    <n v="0"/>
    <x v="0"/>
    <x v="1"/>
    <x v="1"/>
    <x v="1"/>
    <x v="1"/>
    <x v="1"/>
    <x v="2"/>
    <x v="2"/>
    <x v="2"/>
    <s v="NOK"/>
    <s v="NOK"/>
    <x v="10"/>
  </r>
  <r>
    <s v="TQMC"/>
    <s v="STASIUN BOGOR 2"/>
    <s v="I1"/>
    <s v="10.42.88.53"/>
    <s v="Microsoft Windows 10 Pro"/>
    <s v="64-bit"/>
    <s v="Intel(R) Pentium(R) CPU G4400 @ 3.30GHz"/>
    <n v="0"/>
    <s v="30"/>
    <n v="8"/>
    <s v="Windows(R), Professional edition:_x000d__x000a_    The machine is permanently activated."/>
    <s v="Sesuai"/>
    <s v="JRM7M-NMH3W-4M78C-732T9-KQBP4"/>
    <n v="1000"/>
    <n v="57"/>
    <n v="2"/>
    <s v="0"/>
    <s v="0"/>
    <s v="NOEDC"/>
    <s v="NOEDC-0000-00-00 00:00:00"/>
    <s v="0"/>
    <s v="0"/>
    <s v="NOEDC"/>
    <s v="NOEDC-0000-00-00 00:00:00"/>
    <s v="Dihitung"/>
    <s v="Dihitung"/>
    <s v="Dihitung"/>
    <n v="1000"/>
    <n v="0"/>
    <n v="57"/>
    <n v="2"/>
    <s v="Sesuai"/>
    <s v="OK"/>
    <n v="0"/>
    <n v="0"/>
    <x v="1"/>
    <x v="1"/>
    <x v="1"/>
    <x v="1"/>
    <x v="1"/>
    <x v="1"/>
    <x v="2"/>
    <x v="2"/>
    <x v="2"/>
    <s v="NOK"/>
    <s v="NOK"/>
    <x v="5"/>
  </r>
  <r>
    <s v="FPZD"/>
    <s v="PASAR PAGELARAN"/>
    <s v="02"/>
    <s v="10.42.138.99"/>
    <s v="Microsoft Windows 10 Pro"/>
    <s v="32-bit"/>
    <s v="Intel(R) Pentium(R) CPU G4400 @ 3.30GHz"/>
    <n v="9"/>
    <s v="59"/>
    <n v="4"/>
    <s v="Windows(R), Professional edition:_x000d__x000a_    The machine is permanently activated."/>
    <s v="Sesuai"/>
    <s v="8G8D7-2NC82-Y8DWY-K73K4-PPQGR"/>
    <n v="1000"/>
    <n v="34"/>
    <n v="0.69"/>
    <s v="0"/>
    <s v="3"/>
    <s v="OFFLINE"/>
    <s v="OFFLINE-2024-12-18 14:39:43-THE PORT COM7 DOES NOT EXIST."/>
    <s v="0"/>
    <s v="1"/>
    <s v="OFFLINE"/>
    <s v="OFFLINE-2024-12-21 07:04:00-RESPONSE DARI EDC BLANK"/>
    <s v="Dihitung"/>
    <s v="Dihitung"/>
    <s v="Tidak Dihitung"/>
    <n v="1000"/>
    <n v="9"/>
    <n v="34"/>
    <n v="0.69"/>
    <s v="Sesuai"/>
    <s v="OK"/>
    <n v="0"/>
    <n v="0"/>
    <x v="0"/>
    <x v="1"/>
    <x v="1"/>
    <x v="1"/>
    <x v="1"/>
    <x v="1"/>
    <x v="2"/>
    <x v="0"/>
    <x v="0"/>
    <s v="NOK"/>
    <s v="NOK"/>
    <x v="1"/>
  </r>
  <r>
    <s v="TXXJ"/>
    <s v="NAGRAK"/>
    <s v="02"/>
    <s v="10.42.21.99"/>
    <s v="Microsoft Windows 10 Pro"/>
    <s v="64-bit"/>
    <s v="Intel(R) Pentium(R) CPU G4500 @ 3.50GHz"/>
    <n v="9"/>
    <s v="53"/>
    <n v="4"/>
    <s v="Windows(R), Professional edition:_x000d__x000a_    The machine is permanently activated."/>
    <s v="Sesuai"/>
    <s v="9FWQN-6V3VF-X89W9-VJ423-FM49C"/>
    <n v="1000"/>
    <n v="46"/>
    <n v="0.63"/>
    <s v="8"/>
    <s v="0"/>
    <s v="ONLINE"/>
    <s v="ONLINE-2024-12-22 21:13:15"/>
    <s v="4"/>
    <s v="0"/>
    <s v="ONLINE"/>
    <s v="ONLINE-2024-12-23 12:20:58"/>
    <s v="Dihitung"/>
    <s v="Dihitung"/>
    <s v="Tidak Dihitung"/>
    <n v="1000"/>
    <n v="9"/>
    <n v="46"/>
    <n v="0.63"/>
    <s v="Sesuai"/>
    <s v="OK"/>
    <n v="1"/>
    <n v="1"/>
    <x v="0"/>
    <x v="1"/>
    <x v="1"/>
    <x v="1"/>
    <x v="1"/>
    <x v="1"/>
    <x v="2"/>
    <x v="1"/>
    <x v="1"/>
    <s v="OK"/>
    <s v="OK"/>
    <x v="4"/>
  </r>
  <r>
    <s v="F6MO"/>
    <s v="CILAKU CIUNDER"/>
    <s v="02"/>
    <s v="10.42.34.99"/>
    <s v="Microsoft Windows 10 Pro"/>
    <s v="64-bit"/>
    <s v="Intel(R) Core(TM) i3-10105 CPU @ 3.70GHz"/>
    <n v="1"/>
    <s v="33"/>
    <n v="8"/>
    <s v="Windows(R), Professional edition:_x000d__x000a_    The machine is permanently activated."/>
    <s v="Sesuai"/>
    <s v="2NBTW-FG4P3-9QPJB-B8VDH-CYT6R"/>
    <n v="1000"/>
    <n v="47"/>
    <n v="0.33"/>
    <s v="0"/>
    <s v="3"/>
    <s v="OFFLINE"/>
    <s v="OFFLINE-2024-12-19 07:28:57-THE PORT COM3 DOES NOT EXIST."/>
    <s v="1"/>
    <s v="0"/>
    <s v="ONLINE"/>
    <s v="ONLINE-2024-12-21 11:48:15"/>
    <s v="Dihitung"/>
    <s v="Dihitung"/>
    <s v="Dihitung"/>
    <n v="1000"/>
    <n v="1"/>
    <n v="47"/>
    <n v="0.33"/>
    <s v="Sesuai"/>
    <s v="OK"/>
    <n v="0"/>
    <n v="1"/>
    <x v="1"/>
    <x v="1"/>
    <x v="1"/>
    <x v="1"/>
    <x v="1"/>
    <x v="1"/>
    <x v="2"/>
    <x v="0"/>
    <x v="1"/>
    <s v="NOK"/>
    <s v="OK"/>
    <x v="1"/>
  </r>
  <r>
    <s v="TTPR"/>
    <s v="STASIUN BOGOR 3"/>
    <s v="02"/>
    <s v="10.42.48.67"/>
    <s v="Microsoft Windows 10 Pro"/>
    <s v="64-bit"/>
    <s v="Intel(R) Pentium(R) Gold G6400 CPU @ 4.00GHz"/>
    <n v="23"/>
    <s v="38"/>
    <n v="8"/>
    <s v="Windows(R), Professional edition:_x000d__x000a_    The machine is permanently activated."/>
    <s v="Sesuai"/>
    <s v="RDCVD-YBNV6-JJMKH-JGTK3-WQK86"/>
    <n v="1000"/>
    <n v="52"/>
    <n v="0.59"/>
    <s v="6"/>
    <s v="0"/>
    <s v="ONLINE"/>
    <s v="ONLINE-2024-12-23 09:57:43"/>
    <s v="0"/>
    <s v="8"/>
    <s v="OFFLINE"/>
    <s v="OFFLINE-2024-12-23 11:45:45-TIDAK TERIMA RESPONSE DARI EDC"/>
    <s v="Dihitung"/>
    <s v="Dihitung"/>
    <s v="Dihitung"/>
    <n v="1000"/>
    <n v="23"/>
    <n v="52"/>
    <n v="0.59"/>
    <s v="Sesuai"/>
    <s v="OK"/>
    <n v="1"/>
    <n v="0"/>
    <x v="1"/>
    <x v="1"/>
    <x v="1"/>
    <x v="1"/>
    <x v="1"/>
    <x v="1"/>
    <x v="2"/>
    <x v="1"/>
    <x v="2"/>
    <s v="OK"/>
    <s v="NOK"/>
    <x v="5"/>
  </r>
  <r>
    <s v="TQIG"/>
    <s v="GURU MUCHTAR"/>
    <s v="01"/>
    <s v="10.42.146.98"/>
    <s v="Microsoft Windows 10 Pro"/>
    <s v="64-bit"/>
    <s v="Intel(R) Pentium(R) Gold G6405 CPU @ 4.10GHz"/>
    <n v="7"/>
    <s v="48"/>
    <n v="8"/>
    <s v="Windows(R), Professional edition:_x000d__x000a_    The machine is permanently activated."/>
    <s v="Sesuai"/>
    <s v="32NCV-GF7VM-DYKK3-V23BF-VMJGG"/>
    <n v="1000"/>
    <n v="43"/>
    <n v="0.66"/>
    <s v="4"/>
    <s v="0"/>
    <s v="ONLINE"/>
    <s v="ONLINE-2024-12-23 07:17:07"/>
    <s v="0"/>
    <s v="0"/>
    <s v="NOEDC"/>
    <s v="NOEDC-0000-00-00 00:00:00"/>
    <s v="Dihitung"/>
    <s v="Dihitung"/>
    <s v="Dihitung"/>
    <n v="1000"/>
    <n v="7"/>
    <n v="43"/>
    <n v="0.66"/>
    <s v="Sesuai"/>
    <s v="OK"/>
    <n v="1"/>
    <n v="0"/>
    <x v="1"/>
    <x v="1"/>
    <x v="1"/>
    <x v="1"/>
    <x v="1"/>
    <x v="1"/>
    <x v="2"/>
    <x v="1"/>
    <x v="2"/>
    <s v="OK"/>
    <s v="NOK"/>
    <x v="2"/>
  </r>
  <r>
    <s v="FOWZ"/>
    <s v="BOJONG MALEBER"/>
    <s v="02"/>
    <s v="10.42.35.195"/>
    <s v="Microsoft Windows 10 Pro"/>
    <s v="64-bit"/>
    <s v="Intel(R) Pentium(R) CPU G4400 @ 3.30GHz"/>
    <n v="12"/>
    <s v="61"/>
    <n v="4"/>
    <s v="Windows(R), Professional edition:_x000d__x000a_    The machine is permanently activated."/>
    <s v="Sesuai"/>
    <s v="T9QY8-V7NV6-FFXTG-7827H-XD782"/>
    <n v="1000"/>
    <n v="63"/>
    <n v="0.63"/>
    <s v="4"/>
    <s v="0"/>
    <s v="ONLINE"/>
    <s v="ONLINE-2024-12-23 11:40:56"/>
    <s v="6"/>
    <s v="0"/>
    <s v="ONLINE"/>
    <s v="ONLINE-2024-12-23 11:42:57"/>
    <s v="Dihitung"/>
    <s v="Dihitung"/>
    <s v="Tidak Dihitung"/>
    <n v="1000"/>
    <n v="12"/>
    <n v="63"/>
    <n v="0.63"/>
    <s v="Sesuai"/>
    <s v="OK"/>
    <n v="1"/>
    <n v="1"/>
    <x v="0"/>
    <x v="1"/>
    <x v="1"/>
    <x v="1"/>
    <x v="1"/>
    <x v="1"/>
    <x v="2"/>
    <x v="1"/>
    <x v="1"/>
    <s v="OK"/>
    <s v="OK"/>
    <x v="13"/>
  </r>
  <r>
    <s v="F7C3"/>
    <s v="CIKIDANG 1"/>
    <s v="02"/>
    <s v="10.42.19.227"/>
    <s v="Microsoft Windows 7 Professional "/>
    <s v="32-bit"/>
    <s v="Intel(R) Pentium(R) CPU G4400 @ 3.30GHz"/>
    <n v="9"/>
    <s v="56"/>
    <n v="4"/>
    <s v="Windows(R) 7, Professional edition:_x000d__x000a_    The machine is permanently activated."/>
    <s v="Sesuai"/>
    <s v="2638C-67Q2D-D44Y4-PXRB6-YV93R"/>
    <n v="1000"/>
    <n v="36"/>
    <n v="1.01"/>
    <s v="10"/>
    <s v="0"/>
    <s v="ONLINE"/>
    <s v="ONLINE-2024-12-22 19:50:03"/>
    <s v="2"/>
    <s v="0"/>
    <s v="ONLINE"/>
    <s v="ONLINE-2024-12-23 08:50:12"/>
    <s v="Dihitung"/>
    <s v="Dihitung"/>
    <s v="Tidak Dihitung"/>
    <n v="1000"/>
    <n v="9"/>
    <n v="36"/>
    <n v="1.01"/>
    <s v="Sesuai"/>
    <s v="OK"/>
    <n v="1"/>
    <n v="1"/>
    <x v="0"/>
    <x v="1"/>
    <x v="1"/>
    <x v="1"/>
    <x v="1"/>
    <x v="1"/>
    <x v="2"/>
    <x v="1"/>
    <x v="1"/>
    <s v="OK"/>
    <s v="OK"/>
    <x v="4"/>
  </r>
  <r>
    <s v="TTPR"/>
    <s v="STASIUN BOGOR 3_x0009_"/>
    <s v="03"/>
    <s v="10.42.48.68"/>
    <s v="Microsoft Windows 10 Pro"/>
    <s v="64-bit"/>
    <s v="Intel(R) Pentium(R) Gold G6400 CPU @ 4.00GHz"/>
    <n v="10"/>
    <s v="37"/>
    <n v="8"/>
    <s v="Windows(R), Professional edition:_x000d__x000a_    The machine is permanently activated."/>
    <s v="Sesuai"/>
    <s v="RQHNJ-JTX4Y-4PHWK-7HFRR-R3K86"/>
    <n v="1000"/>
    <n v="53"/>
    <n v="0.77"/>
    <s v="6"/>
    <s v="0"/>
    <s v="ONLINE"/>
    <s v="ONLINE-2024-12-21 13:30:43"/>
    <s v="4"/>
    <s v="0"/>
    <s v="ONLINE"/>
    <s v="ONLINE-2024-12-23 12:36:48"/>
    <s v="Dihitung"/>
    <s v="Dihitung"/>
    <s v="Dihitung"/>
    <n v="1000"/>
    <n v="10"/>
    <n v="53"/>
    <n v="0.77"/>
    <s v="Sesuai"/>
    <s v="OK"/>
    <n v="1"/>
    <n v="1"/>
    <x v="1"/>
    <x v="1"/>
    <x v="1"/>
    <x v="1"/>
    <x v="1"/>
    <x v="1"/>
    <x v="2"/>
    <x v="1"/>
    <x v="1"/>
    <s v="OK"/>
    <s v="OK"/>
    <x v="5"/>
  </r>
  <r>
    <s v="FWAM"/>
    <s v="BOJONG HERANG"/>
    <s v="02"/>
    <s v="10.42.45.227"/>
    <s v="Microsoft Windows 10 Pro"/>
    <s v="64-bit"/>
    <s v="Intel(R) Pentium(R) CPU G4400 @ 3.30GHz"/>
    <n v="78"/>
    <s v="57"/>
    <n v="4"/>
    <s v="Windows(R), Professional edition:_x000d__x000a_    The machine is permanently activated."/>
    <s v="Sesuai"/>
    <s v="3MNRM-87B6B-QM3VD-3J2B8-78RC4"/>
    <n v="1000"/>
    <n v="42"/>
    <n v="0.57999999999999996"/>
    <s v="6"/>
    <s v="0"/>
    <s v="ONLINE"/>
    <s v="ONLINE-2024-12-23 12:18:57"/>
    <s v="0"/>
    <s v="0"/>
    <s v="NOEDC"/>
    <s v="NOEDC-0000-00-00 00:00:00"/>
    <s v="Dihitung"/>
    <s v="Dihitung"/>
    <s v="Tidak Dihitung"/>
    <n v="1000"/>
    <n v="78"/>
    <n v="42"/>
    <n v="0.57999999999999996"/>
    <s v="Sesuai"/>
    <s v="OK"/>
    <n v="1"/>
    <n v="0"/>
    <x v="0"/>
    <x v="1"/>
    <x v="1"/>
    <x v="1"/>
    <x v="1"/>
    <x v="1"/>
    <x v="2"/>
    <x v="1"/>
    <x v="2"/>
    <s v="OK"/>
    <s v="NOK"/>
    <x v="13"/>
  </r>
  <r>
    <s v="F585"/>
    <s v="BUKIT CIMANGGU VILLA"/>
    <s v="03"/>
    <s v="10.42.42.4"/>
    <s v="Microsoft Windows 10 Pro"/>
    <s v="64-bit"/>
    <s v="Intel(R) Pentium(R) CPU G4400 @ 3.30GHz"/>
    <n v="1"/>
    <s v="65"/>
    <n v="4"/>
    <s v="Windows(R), Professional edition:_x000d__x000a_    The machine is permanently activated."/>
    <s v="Sesuai"/>
    <s v="TPMJX-W6NVD-B6F9G-GTW6B-39MP4"/>
    <n v="1000"/>
    <n v="47"/>
    <n v="1.6"/>
    <s v="41"/>
    <s v="4"/>
    <s v="ONLINE"/>
    <s v="ONLINE-2024-12-23 12:26:29"/>
    <s v="33"/>
    <s v="0"/>
    <s v="ONLINE"/>
    <s v="ONLINE-2024-12-23 12:28:04"/>
    <s v="Dihitung"/>
    <s v="Dihitung"/>
    <s v="Tidak Dihitung"/>
    <n v="1000"/>
    <n v="1"/>
    <n v="47"/>
    <n v="1.6"/>
    <s v="Sesuai"/>
    <s v="OK"/>
    <n v="0.91111111111111109"/>
    <n v="1"/>
    <x v="0"/>
    <x v="1"/>
    <x v="1"/>
    <x v="1"/>
    <x v="1"/>
    <x v="1"/>
    <x v="2"/>
    <x v="1"/>
    <x v="1"/>
    <s v="OK"/>
    <s v="OK"/>
    <x v="0"/>
  </r>
  <r>
    <s v="TQMC"/>
    <s v="STASIUN BOGOR 2"/>
    <s v="04"/>
    <s v="10.42.88.37"/>
    <s v="Microsoft Windows 10 Pro"/>
    <s v="64-bit"/>
    <s v="Intel(R) Pentium(R) Gold G6405 CPU @ 4.10GHz"/>
    <n v="2"/>
    <s v="41"/>
    <n v="8"/>
    <s v="Windows(R), Professional edition:_x000d__x000a_    The machine is permanently activated."/>
    <s v="Sesuai"/>
    <s v="6NJYF-V62BM-RYD3H-R9PQ2-6JGPT"/>
    <n v="1000"/>
    <n v="42"/>
    <n v="0.86"/>
    <s v="4"/>
    <s v="0"/>
    <s v="ONLINE"/>
    <s v="ONLINE-2024-12-23 07:33:12"/>
    <s v="32"/>
    <s v="0"/>
    <s v="ONLINE"/>
    <s v="ONLINE-2024-12-23 10:27:49"/>
    <s v="Dihitung"/>
    <s v="Dihitung"/>
    <s v="Dihitung"/>
    <n v="1000"/>
    <n v="2"/>
    <n v="42"/>
    <n v="0.86"/>
    <s v="Sesuai"/>
    <s v="OK"/>
    <n v="1"/>
    <n v="1"/>
    <x v="1"/>
    <x v="1"/>
    <x v="1"/>
    <x v="1"/>
    <x v="1"/>
    <x v="1"/>
    <x v="2"/>
    <x v="1"/>
    <x v="1"/>
    <s v="OK"/>
    <s v="OK"/>
    <x v="5"/>
  </r>
  <r>
    <s v="T68N"/>
    <s v="SKY WORLD"/>
    <s v="02"/>
    <s v="10.42.96.163"/>
    <s v="Microsoft Windows 10 Pro"/>
    <s v="64-bit"/>
    <s v="Intel(R) Pentium(R) Gold G6400 CPU @ 4.00GHz"/>
    <n v="5"/>
    <s v="39"/>
    <n v="8"/>
    <s v="Windows(R), Professional edition:_x000d__x000a_    The machine is permanently activated."/>
    <s v="Sesuai"/>
    <s v="CJNTR-T8HDG-MTJWJ-PWB7Y-F9C2T"/>
    <n v="1000"/>
    <n v="48"/>
    <n v="0.7"/>
    <s v="28"/>
    <s v="0"/>
    <s v="ONLINE"/>
    <s v="ONLINE-2024-12-22 17:36:46"/>
    <s v="12"/>
    <s v="0"/>
    <s v="ONLINE"/>
    <s v="ONLINE-2024-12-22 17:20:34"/>
    <s v="Dihitung"/>
    <s v="Dihitung"/>
    <s v="Dihitung"/>
    <n v="1000"/>
    <n v="5"/>
    <n v="48"/>
    <n v="0.7"/>
    <s v="Sesuai"/>
    <s v="OK"/>
    <n v="1"/>
    <n v="1"/>
    <x v="1"/>
    <x v="1"/>
    <x v="1"/>
    <x v="1"/>
    <x v="1"/>
    <x v="1"/>
    <x v="2"/>
    <x v="1"/>
    <x v="1"/>
    <s v="OK"/>
    <s v="OK"/>
    <x v="10"/>
  </r>
  <r>
    <s v="R0K1"/>
    <s v="VENESIA SENTUL CITY"/>
    <s v="01"/>
    <s v="10.42.113.194"/>
    <s v="Microsoft Windows 10 Pro"/>
    <s v="64-bit"/>
    <s v="Intel(R) Pentium(R) Gold G6405 CPU @ 4.10GHz"/>
    <n v="10"/>
    <s v="49"/>
    <n v="8"/>
    <s v="Windows(R), Professional edition:_x000d__x000a_    The machine is permanently activated."/>
    <s v="Sesuai"/>
    <s v="VNBTW-QR7FC-7GCJW-2GP8K-GJGPT"/>
    <n v="1000"/>
    <n v="45"/>
    <n v="0.81"/>
    <s v="6"/>
    <s v="0"/>
    <s v="ONLINE"/>
    <s v="ONLINE-2024-12-23 11:15:22"/>
    <s v="7"/>
    <s v="0"/>
    <s v="ONLINE"/>
    <s v="ONLINE-2024-12-23 11:23:22"/>
    <s v="Dihitung"/>
    <s v="Dihitung"/>
    <s v="Dihitung"/>
    <n v="1000"/>
    <n v="10"/>
    <n v="45"/>
    <n v="0.81"/>
    <s v="Sesuai"/>
    <s v="OK"/>
    <n v="1"/>
    <n v="1"/>
    <x v="1"/>
    <x v="1"/>
    <x v="1"/>
    <x v="1"/>
    <x v="1"/>
    <x v="1"/>
    <x v="2"/>
    <x v="1"/>
    <x v="1"/>
    <s v="OK"/>
    <s v="OK"/>
    <x v="2"/>
  </r>
  <r>
    <s v="T39B"/>
    <s v="BOJONG SAMPORA"/>
    <s v="02"/>
    <s v="10.42.19.67"/>
    <s v="Microsoft Windows 10 Pro"/>
    <s v="64-bit"/>
    <s v="Intel(R) Pentium(R) CPU G4400 @ 3.30GHz"/>
    <n v="23"/>
    <s v="47"/>
    <n v="4"/>
    <s v="Windows(R), Professional edition:_x000d__x000a_    The machine is permanently activated."/>
    <s v="Sesuai"/>
    <s v="DFYYY-DKNKX-XXQMT-772KK-8QK2P"/>
    <n v="1000"/>
    <n v="43"/>
    <n v="0.69"/>
    <s v="4"/>
    <s v="0"/>
    <s v="ONLINE"/>
    <s v="ONLINE-2024-12-23 11:59:53"/>
    <s v="4"/>
    <s v="0"/>
    <s v="ONLINE"/>
    <s v="ONLINE-2024-12-23 11:35:22"/>
    <s v="Dihitung"/>
    <s v="Dihitung"/>
    <s v="Tidak Dihitung"/>
    <n v="1000"/>
    <n v="23"/>
    <n v="43"/>
    <n v="0.69"/>
    <s v="Sesuai"/>
    <s v="OK"/>
    <n v="1"/>
    <n v="1"/>
    <x v="0"/>
    <x v="1"/>
    <x v="1"/>
    <x v="1"/>
    <x v="1"/>
    <x v="1"/>
    <x v="2"/>
    <x v="1"/>
    <x v="1"/>
    <s v="OK"/>
    <s v="OK"/>
    <x v="3"/>
  </r>
  <r>
    <s v="T7IR"/>
    <s v="FRESH BOGOR NIRWANA 2"/>
    <s v="04"/>
    <s v="10.42.97.229"/>
    <s v="Microsoft Windows 10 Pro"/>
    <s v="64-bit"/>
    <s v="Intel(R) Pentium(R) Gold G6400 CPU @ 4.00GHz"/>
    <n v="21"/>
    <s v="37"/>
    <n v="8"/>
    <s v="Windows(R), Professional edition:_x000d__x000a_    The machine is permanently activated."/>
    <s v="Sesuai"/>
    <s v="2CNY2-XQXXV-DVDPX-W628K-Y7WGG"/>
    <n v="1000"/>
    <n v="49"/>
    <n v="0.66"/>
    <s v="0"/>
    <s v="0"/>
    <s v="NOEDC"/>
    <s v="NOEDC-0000-00-00 00:00:00"/>
    <s v="0"/>
    <s v="0"/>
    <s v="NOEDC"/>
    <s v="NOEDC-0000-00-00 00:00:00"/>
    <s v="Dihitung"/>
    <s v="Dihitung"/>
    <s v="Dihitung"/>
    <n v="1000"/>
    <n v="21"/>
    <n v="49"/>
    <n v="0.66"/>
    <s v="Sesuai"/>
    <s v="OK"/>
    <n v="0"/>
    <n v="0"/>
    <x v="1"/>
    <x v="1"/>
    <x v="1"/>
    <x v="1"/>
    <x v="1"/>
    <x v="1"/>
    <x v="2"/>
    <x v="2"/>
    <x v="2"/>
    <s v="NOK"/>
    <s v="NOK"/>
    <x v="6"/>
  </r>
  <r>
    <s v="TCRV"/>
    <s v="CIKUJANG"/>
    <s v="01"/>
    <s v="10.42.51.98"/>
    <s v="Microsoft Windows 10 Pro"/>
    <s v="64-bit"/>
    <s v="Intel(R) Pentium(R) CPU G4400 @ 3.30GHz"/>
    <n v="17"/>
    <s v="46"/>
    <n v="8"/>
    <s v="Windows(R), Professional edition:_x000d__x000a_    The machine is permanently activated."/>
    <s v="Sesuai"/>
    <s v="Q7TQN-PPC92-K7J7F-QD64Y-XBT6R"/>
    <n v="1000"/>
    <n v="45"/>
    <n v="0.77"/>
    <s v="6"/>
    <s v="0"/>
    <s v="ONLINE"/>
    <s v="ONLINE-2024-12-22 10:57:56"/>
    <s v="2"/>
    <s v="0"/>
    <s v="ONLINE"/>
    <s v="ONLINE-2024-12-22 13:54:08"/>
    <s v="Dihitung"/>
    <s v="Dihitung"/>
    <s v="Dihitung"/>
    <n v="1000"/>
    <n v="17"/>
    <n v="45"/>
    <n v="0.77"/>
    <s v="Sesuai"/>
    <s v="OK"/>
    <n v="1"/>
    <n v="1"/>
    <x v="1"/>
    <x v="1"/>
    <x v="1"/>
    <x v="1"/>
    <x v="1"/>
    <x v="1"/>
    <x v="2"/>
    <x v="1"/>
    <x v="1"/>
    <s v="OK"/>
    <s v="OK"/>
    <x v="12"/>
  </r>
  <r>
    <s v="TTKN"/>
    <s v="TAMAN JAYA CIEMAS"/>
    <s v="01"/>
    <s v="10.42.108.66"/>
    <s v="Microsoft Windows 10 Pro"/>
    <s v="64-bit"/>
    <s v="Intel(R) Pentium(R) Gold G6400 CPU @ 4.00GHz"/>
    <n v="7"/>
    <s v="47"/>
    <n v="8"/>
    <s v="Windows(R), Professional edition:_x000d__x000a_    The machine is permanently activated."/>
    <s v="Sesuai"/>
    <s v="3RHCN-VW4H8-FC3HW-QT84Y-MY49F"/>
    <n v="1000"/>
    <n v="40"/>
    <n v="0.86"/>
    <s v="1"/>
    <s v="8"/>
    <s v="ONLINE"/>
    <s v="ONLINE-2024-11-24 13:05:13-(ACT VIRTUAL)CRC SALAH HARAP RESTART EDC"/>
    <s v="3"/>
    <s v="0"/>
    <s v="ONLINE"/>
    <s v="ONLINE-2024-12-18 22:00:49"/>
    <s v="Dihitung"/>
    <s v="Dihitung"/>
    <s v="Dihitung"/>
    <n v="1000"/>
    <n v="7"/>
    <n v="40"/>
    <n v="0.86"/>
    <s v="Sesuai"/>
    <s v="OK"/>
    <n v="0.1111111111111111"/>
    <n v="1"/>
    <x v="1"/>
    <x v="1"/>
    <x v="1"/>
    <x v="1"/>
    <x v="1"/>
    <x v="1"/>
    <x v="2"/>
    <x v="1"/>
    <x v="1"/>
    <s v="NOK"/>
    <s v="OK"/>
    <x v="9"/>
  </r>
  <r>
    <s v="F8H2"/>
    <s v="SUDIRMAN"/>
    <s v="01"/>
    <s v="10.42.72.34"/>
    <s v="Microsoft Windows 7 Professional "/>
    <s v="32-bit"/>
    <s v="Intel(R) Pentium(R) CPU G4400 @ 3.30GHz"/>
    <n v="0"/>
    <s v="65"/>
    <n v="4"/>
    <s v="Windows(R) 7, Professional edition:_x000d__x000a_    The machine is permanently activated."/>
    <s v="Sesuai"/>
    <s v="2XF77-J32KG-Q88MX-RY6CY-K849Y"/>
    <n v="1000"/>
    <n v="41"/>
    <n v="0.46"/>
    <s v="2"/>
    <s v="0"/>
    <s v="ONLINE"/>
    <s v="ONLINE-2024-12-23 07:49:54"/>
    <s v="0"/>
    <s v="1"/>
    <s v="OFFLINE"/>
    <s v="OFFLINE-2024-12-11 17:55:59-TIDAK TERIMA RESPONSE DARI EDC"/>
    <s v="Dihitung"/>
    <s v="Dihitung"/>
    <s v="Tidak Dihitung"/>
    <n v="1000"/>
    <n v="0"/>
    <n v="41"/>
    <n v="0.46"/>
    <s v="Sesuai"/>
    <s v="OK"/>
    <n v="1"/>
    <n v="0"/>
    <x v="0"/>
    <x v="1"/>
    <x v="1"/>
    <x v="1"/>
    <x v="1"/>
    <x v="1"/>
    <x v="2"/>
    <x v="1"/>
    <x v="0"/>
    <s v="OK"/>
    <s v="NOK"/>
    <x v="8"/>
  </r>
  <r>
    <s v="F46L"/>
    <s v="SURADE"/>
    <s v="02"/>
    <s v="10.42.20.227"/>
    <s v="Microsoft Windows 10 Pro"/>
    <s v="64-bit"/>
    <s v="Intel(R) Pentium(R) Gold G6405 CPU @ 4.10GHz"/>
    <n v="51"/>
    <s v="34"/>
    <n v="8"/>
    <s v="Windows(R), Professional edition:_x000d__x000a_    The machine is permanently activated."/>
    <s v="Sesuai"/>
    <s v="TN8HY-F3TD3-Y3QXQ-79XVM-PR4TG"/>
    <n v="1000"/>
    <n v="40"/>
    <n v="0.8"/>
    <s v="2"/>
    <s v="0"/>
    <s v="ONLINE"/>
    <s v="ONLINE-2024-12-15 21:35:34-(ACT VIRTUAL)CRC SALAH HARAP RESTART EDC"/>
    <s v="3"/>
    <s v="0"/>
    <s v="ONLINE"/>
    <s v="ONLINE-2024-12-23 11:29:20"/>
    <s v="Dihitung"/>
    <s v="Dihitung"/>
    <s v="Dihitung"/>
    <n v="1000"/>
    <n v="51"/>
    <n v="40"/>
    <n v="0.8"/>
    <s v="Sesuai"/>
    <s v="OK"/>
    <n v="1"/>
    <n v="1"/>
    <x v="1"/>
    <x v="1"/>
    <x v="1"/>
    <x v="1"/>
    <x v="1"/>
    <x v="1"/>
    <x v="2"/>
    <x v="1"/>
    <x v="1"/>
    <s v="OK"/>
    <s v="OK"/>
    <x v="9"/>
  </r>
  <r>
    <s v="TVJG"/>
    <s v="TAKOKAK"/>
    <s v="02"/>
    <s v="10.42.17.35"/>
    <s v="Microsoft Windows 10 Pro"/>
    <s v="64-bit"/>
    <s v="Intel(R) Pentium(R) CPU G4400 @ 3.30GHz"/>
    <n v="3"/>
    <s v="65"/>
    <n v="4"/>
    <s v="Windows(R), Professional edition:_x000d__x000a_    The machine is permanently activated."/>
    <s v="Sesuai"/>
    <s v="W39BN-PQKGQ-KHD9B-2X4DP-4RG6R"/>
    <n v="1000"/>
    <n v="31"/>
    <n v="0.75"/>
    <s v="2"/>
    <s v="0"/>
    <s v="ONLINE"/>
    <s v="ONLINE-2024-12-23 11:23:14"/>
    <s v="2"/>
    <s v="0"/>
    <s v="ONLINE"/>
    <s v="ONLINE-2024-12-23 08:50:10"/>
    <s v="Dihitung"/>
    <s v="Dihitung"/>
    <s v="Tidak Dihitung"/>
    <n v="1000"/>
    <n v="3"/>
    <n v="31"/>
    <n v="0.75"/>
    <s v="Sesuai"/>
    <s v="OK"/>
    <n v="1"/>
    <n v="1"/>
    <x v="0"/>
    <x v="1"/>
    <x v="1"/>
    <x v="1"/>
    <x v="1"/>
    <x v="1"/>
    <x v="2"/>
    <x v="1"/>
    <x v="1"/>
    <s v="OK"/>
    <s v="OK"/>
    <x v="12"/>
  </r>
  <r>
    <s v="TOC5"/>
    <s v="KOLONEL BUSTOMI"/>
    <s v="01"/>
    <s v="10.42.30.2"/>
    <s v="Microsoft Windows 10 Pro"/>
    <s v="64-bit"/>
    <s v="Intel(R) Pentium(R) Gold G6400 CPU @ 4.00GHz"/>
    <n v="19"/>
    <s v="60"/>
    <n v="8"/>
    <s v="Windows(R), Professional edition:_x000d__x000a_    The machine is permanently activated."/>
    <s v="Sesuai"/>
    <s v="Q2T3N-QP764-4CVP8-64VPJ-4VWGG"/>
    <n v="1000"/>
    <n v="44"/>
    <n v="0.83"/>
    <s v="0"/>
    <s v="0"/>
    <s v="NOEDC"/>
    <s v="NOEDC-0000-00-00 00:00:00"/>
    <s v="0"/>
    <s v="0"/>
    <s v="NOEDC"/>
    <s v="NOEDC-0000-00-00 00:00:00"/>
    <s v="Dihitung"/>
    <s v="Dihitung"/>
    <s v="Dihitung"/>
    <n v="1000"/>
    <n v="19"/>
    <n v="44"/>
    <n v="0.83"/>
    <s v="Sesuai"/>
    <s v="OK"/>
    <n v="0"/>
    <n v="0"/>
    <x v="1"/>
    <x v="1"/>
    <x v="1"/>
    <x v="1"/>
    <x v="1"/>
    <x v="1"/>
    <x v="2"/>
    <x v="2"/>
    <x v="2"/>
    <s v="NOK"/>
    <s v="NOK"/>
    <x v="14"/>
  </r>
  <r>
    <s v="FD80"/>
    <s v="UBRUG"/>
    <s v="02"/>
    <s v="10.42.96.3"/>
    <s v="Microsoft Windows 7 Professional "/>
    <s v="32-bit"/>
    <s v="Intel(R) Pentium(R) CPU G2010 @ 2.80GHz"/>
    <n v="0"/>
    <s v="48"/>
    <n v="4"/>
    <s v="Windows(R) 7, Professional edition:_x000d__x000a_    The machine is permanently activated."/>
    <s v="Sesuai"/>
    <s v="YVGC4-VD2WV-8GVRY-B2JKX-VMY78"/>
    <n v="1000"/>
    <n v="44"/>
    <n v="1.83"/>
    <s v="6"/>
    <s v="0"/>
    <s v="ONLINE"/>
    <s v="ONLINE-2024-12-23 10:26:08"/>
    <s v="2"/>
    <s v="0"/>
    <s v="ONLINE"/>
    <s v="ONLINE-2024-12-22 20:39:14"/>
    <s v="Dihitung"/>
    <s v="Dihitung"/>
    <s v="Tidak Dihitung"/>
    <n v="1000"/>
    <n v="0"/>
    <n v="44"/>
    <n v="1.83"/>
    <s v="Sesuai"/>
    <s v="OK"/>
    <n v="1"/>
    <n v="1"/>
    <x v="0"/>
    <x v="1"/>
    <x v="1"/>
    <x v="1"/>
    <x v="1"/>
    <x v="1"/>
    <x v="2"/>
    <x v="1"/>
    <x v="1"/>
    <s v="OK"/>
    <s v="OK"/>
    <x v="3"/>
  </r>
  <r>
    <s v="FEIR"/>
    <s v="TERMINAL SUKARAJA"/>
    <s v="01"/>
    <s v="10.42.21.130"/>
    <s v="Microsoft Windows 10 Pro"/>
    <s v="64-bit"/>
    <s v="Intel(R) Core(TM) i5-4460  CPU @ 3.20GHz"/>
    <n v="33"/>
    <s v="37"/>
    <n v="8"/>
    <s v="Windows(R), Professional edition:_x000d__x000a_    The machine is permanently activated."/>
    <s v="Sesuai"/>
    <s v="PNJYM-CYX2B-43926-28DKJ-RX86C"/>
    <n v="1000"/>
    <n v="72"/>
    <n v="0.56000000000000005"/>
    <s v="11"/>
    <s v="4"/>
    <s v="ONLINE"/>
    <s v="ONLINE-2024-12-22 21:17:38"/>
    <s v="6"/>
    <s v="0"/>
    <s v="ONLINE"/>
    <s v="ONLINE-2024-12-22 21:05:39-(ACT VIRTUAL)TIDAK TERIMA RESPONSE DARI HOST|ERBANK MANDIRI|72101172|000070407400264||||000059|000000|22 DEC 24|21:05:29|||0000000000000000000000||0|0|0|0|0"/>
    <s v="Dihitung"/>
    <s v="Dihitung"/>
    <s v="Dihitung"/>
    <n v="1000"/>
    <n v="33"/>
    <n v="72"/>
    <n v="0.56000000000000005"/>
    <s v="Sesuai"/>
    <s v="OK"/>
    <n v="0.73333333333333328"/>
    <n v="1"/>
    <x v="1"/>
    <x v="1"/>
    <x v="1"/>
    <x v="1"/>
    <x v="1"/>
    <x v="1"/>
    <x v="2"/>
    <x v="1"/>
    <x v="1"/>
    <s v="OK"/>
    <s v="OK"/>
    <x v="12"/>
  </r>
  <r>
    <s v="TR2Q"/>
    <s v="PRIMER BOGOR"/>
    <s v="01"/>
    <s v="10.42.45.2"/>
    <s v="Microsoft Windows 10 Pro"/>
    <s v="64-bit"/>
    <s v="Intel(R) Core(TM) i3-10105 CPU @ 3.70GHz"/>
    <n v="19"/>
    <s v="58"/>
    <n v="8"/>
    <s v="Windows(R), Professional edition:_x000d__x000a_    The machine is permanently activated."/>
    <s v="Sesuai"/>
    <s v="BT8B9-7RNCW-CHWXM-HC2KJ-29XTP"/>
    <n v="1000"/>
    <n v="53"/>
    <n v="0.81"/>
    <s v="10"/>
    <s v="3"/>
    <s v="ONLINE"/>
    <s v="ONLINE-2024-12-23 12:03:39"/>
    <s v="4"/>
    <s v="0"/>
    <s v="ONLINE"/>
    <s v="ONLINE-2024-12-23 10:48:02"/>
    <s v="Dihitung"/>
    <s v="Dihitung"/>
    <s v="Dihitung"/>
    <n v="1000"/>
    <n v="19"/>
    <n v="53"/>
    <n v="0.81"/>
    <s v="Sesuai"/>
    <s v="OK"/>
    <n v="0.76923076923076927"/>
    <n v="1"/>
    <x v="1"/>
    <x v="1"/>
    <x v="1"/>
    <x v="1"/>
    <x v="1"/>
    <x v="1"/>
    <x v="2"/>
    <x v="1"/>
    <x v="1"/>
    <s v="OK"/>
    <s v="OK"/>
    <x v="5"/>
  </r>
  <r>
    <s v="T7VK"/>
    <s v="RAYA CISOLOK"/>
    <s v="01"/>
    <s v="10.42.17.98"/>
    <s v="Microsoft Windows 10 Pro"/>
    <s v="64-bit"/>
    <s v="Intel(R) Pentium(R) CPU G4400 @ 3.30GHz"/>
    <n v="50"/>
    <s v="62"/>
    <n v="4"/>
    <s v="Windows(R), Professional edition:_x000d__x000a_    The machine is permanently activated."/>
    <s v="Sesuai"/>
    <s v="B9XCR-9N7B9-X3YWR-FKPC6-D3WXF"/>
    <n v="1000"/>
    <n v="43"/>
    <n v="0.6"/>
    <s v="9"/>
    <s v="1"/>
    <s v="OFFLINE"/>
    <s v="OFFLINE-2024-12-21 10:42:19-THE DEVICE DOES NOT RECOGNIZE THE COMMAND._x000d__x000a_"/>
    <s v="2"/>
    <s v="0"/>
    <s v="ONLINE"/>
    <s v="ONLINE-2024-12-22 11:02:57-(ACT VIRTUAL)TIDAK TERIMA RESPONSE DARI HOST|ERBANK MANDIRI|73175478|000071005990330||||000061|000000|22 DEC 24|11:02:49|||0000000000000000000000||0|0|0|0|0"/>
    <s v="Dihitung"/>
    <s v="Dihitung"/>
    <s v="Tidak Dihitung"/>
    <n v="1000"/>
    <n v="50"/>
    <n v="43"/>
    <n v="0.6"/>
    <s v="Sesuai"/>
    <s v="OK"/>
    <n v="0.9"/>
    <n v="1"/>
    <x v="0"/>
    <x v="1"/>
    <x v="1"/>
    <x v="1"/>
    <x v="1"/>
    <x v="1"/>
    <x v="2"/>
    <x v="1"/>
    <x v="1"/>
    <s v="OK"/>
    <s v="OK"/>
    <x v="9"/>
  </r>
  <r>
    <s v="F7C3"/>
    <s v="CIKIDANG 1"/>
    <s v="01"/>
    <s v="10.42.19.226"/>
    <s v="Microsoft Windows 10 Pro"/>
    <s v="64-bit"/>
    <s v="Intel(R) Core(TM) i3-10100 CPU @ 3.60GHz"/>
    <n v="0"/>
    <s v="50"/>
    <n v="8"/>
    <s v="Windows(R), Professional edition:_x000d__x000a_    The machine is permanently activated."/>
    <s v="Sesuai"/>
    <s v="NXYRX-DVH8Q-YBF69-B6KQH-2R4C4"/>
    <n v="1000"/>
    <n v="42"/>
    <n v="0.41"/>
    <s v="4"/>
    <s v="0"/>
    <s v="ONLINE"/>
    <s v="ONLINE-2024-12-22 19:23:08"/>
    <s v="6"/>
    <s v="0"/>
    <s v="ONLINE"/>
    <s v="ONLINE-2024-12-22 11:18:11"/>
    <s v="Dihitung"/>
    <s v="Dihitung"/>
    <s v="Dihitung"/>
    <n v="1000"/>
    <n v="0"/>
    <n v="42"/>
    <n v="0.41"/>
    <s v="Sesuai"/>
    <s v="OK"/>
    <n v="1"/>
    <n v="1"/>
    <x v="1"/>
    <x v="1"/>
    <x v="1"/>
    <x v="1"/>
    <x v="1"/>
    <x v="1"/>
    <x v="2"/>
    <x v="1"/>
    <x v="1"/>
    <s v="OK"/>
    <s v="OK"/>
    <x v="4"/>
  </r>
  <r>
    <s v="T68N"/>
    <s v="SKY WORLD"/>
    <s v="01"/>
    <s v="10.42.96.162"/>
    <s v="Microsoft Windows 10 Pro"/>
    <s v="64-bit"/>
    <s v="Intel(R) Pentium(R) Gold G6400 CPU @ 4.00GHz"/>
    <n v="45"/>
    <s v="51"/>
    <n v="8"/>
    <s v="Windows(R), Professional edition:_x000d__x000a_    The machine is permanently activated."/>
    <s v="Sesuai"/>
    <s v="NMRFX-HPDVX-CGG44-FG9BD-H222T:C99DW-PNDC8-TRYWM-YDHPK-2YT6R"/>
    <n v="1000"/>
    <n v="50"/>
    <n v="0.66"/>
    <s v="2"/>
    <s v="0"/>
    <s v="ONLINE"/>
    <s v="ONLINE-2024-12-23 08:36:22"/>
    <s v="6"/>
    <s v="0"/>
    <s v="ONLINE"/>
    <s v="ONLINE-2024-12-23 12:17:52"/>
    <s v="Dihitung"/>
    <s v="Dihitung"/>
    <s v="Dihitung"/>
    <n v="1000"/>
    <n v="45"/>
    <n v="50"/>
    <n v="0.66"/>
    <s v="Sesuai"/>
    <s v="OK"/>
    <n v="1"/>
    <n v="1"/>
    <x v="1"/>
    <x v="1"/>
    <x v="1"/>
    <x v="1"/>
    <x v="1"/>
    <x v="1"/>
    <x v="2"/>
    <x v="1"/>
    <x v="1"/>
    <s v="OK"/>
    <s v="OK"/>
    <x v="10"/>
  </r>
  <r>
    <s v="T1FM"/>
    <s v="Johar Baru No.2"/>
    <s v="01"/>
    <s v="10.42.20.34"/>
    <s v="Microsoft Windows 10 Pro"/>
    <s v="64-bit"/>
    <s v="Intel(R) Pentium(R) CPU G4400 @ 3.30GHz"/>
    <n v="14"/>
    <s v="67"/>
    <n v="4"/>
    <s v="Windows(R), Professional edition:_x000d__x000a_    The machine is permanently activated."/>
    <s v="Sesuai"/>
    <s v="T97GX-N2KV4-TV8YG-H6W9X-KQBP4"/>
    <n v="1000"/>
    <n v="45"/>
    <n v="0.55000000000000004"/>
    <s v="6"/>
    <s v="0"/>
    <s v="ONLINE"/>
    <s v="ONLINE-2024-12-23 12:33:28"/>
    <s v="0"/>
    <s v="0"/>
    <s v="NOEDC"/>
    <s v="NOEDC-0000-00-00 00:00:00"/>
    <s v="Dihitung"/>
    <s v="Dihitung"/>
    <s v="Tidak Dihitung"/>
    <n v="1000"/>
    <n v="14"/>
    <n v="45"/>
    <n v="0.55000000000000004"/>
    <s v="Sesuai"/>
    <s v="OK"/>
    <n v="1"/>
    <n v="0"/>
    <x v="0"/>
    <x v="1"/>
    <x v="1"/>
    <x v="1"/>
    <x v="1"/>
    <x v="1"/>
    <x v="2"/>
    <x v="1"/>
    <x v="2"/>
    <s v="OK"/>
    <s v="NOK"/>
    <x v="0"/>
  </r>
  <r>
    <s v="T95K"/>
    <s v="PASAR CIKRETEG"/>
    <s v="01"/>
    <s v="10.42.39.194"/>
    <s v="Microsoft Windows 10 Pro"/>
    <s v="64-bit"/>
    <s v="Intel(R) Pentium(R) Gold G6405 CPU @ 4.10GHz"/>
    <n v="33"/>
    <s v="56"/>
    <n v="8"/>
    <s v="Windows(R), Professional edition:_x000d__x000a_    The machine is permanently activated."/>
    <s v="Sesuai"/>
    <s v="RCYNF-PD34K-6V29V-4HR22-MP22T:6NR3M-WG8MW-YY8Q2-W6GT7-WK8XF"/>
    <n v="1000"/>
    <n v="53"/>
    <n v="1.35"/>
    <s v="6"/>
    <s v="0"/>
    <s v="ONLINE"/>
    <s v="ONLINE-2024-12-23 12:03:37"/>
    <s v="4"/>
    <s v="0"/>
    <s v="ONLINE"/>
    <s v="ONLINE-2024-12-23 12:25:44"/>
    <s v="Dihitung"/>
    <s v="Dihitung"/>
    <s v="Dihitung"/>
    <n v="1000"/>
    <n v="33"/>
    <n v="53"/>
    <n v="1.35"/>
    <s v="Sesuai"/>
    <s v="OK"/>
    <n v="1"/>
    <n v="1"/>
    <x v="1"/>
    <x v="1"/>
    <x v="1"/>
    <x v="1"/>
    <x v="1"/>
    <x v="1"/>
    <x v="2"/>
    <x v="1"/>
    <x v="1"/>
    <s v="OK"/>
    <s v="OK"/>
    <x v="14"/>
  </r>
  <r>
    <s v="TGYT"/>
    <s v="REST AREA KM 38 B"/>
    <s v="02"/>
    <s v="10.42.36.4"/>
    <s v="Microsoft Windows 10 Pro"/>
    <s v="64-bit"/>
    <s v="Intel(R) Pentium(R) Gold G6405 CPU @ 4.10GHz"/>
    <n v="5"/>
    <s v="21"/>
    <n v="16"/>
    <s v="Windows(R), Professional edition:_x000d__x000a_    The machine is permanently activated."/>
    <s v="Sesuai"/>
    <s v="N4BHD-GTRRD-QVW8X-YXX3M-MY6PT"/>
    <n v="1000"/>
    <n v="50"/>
    <n v="0.47"/>
    <s v="59"/>
    <s v="3"/>
    <s v="ONLINE"/>
    <s v="ONLINE-2024-12-23 12:36:05"/>
    <s v="124"/>
    <s v="2"/>
    <s v="ONLINE"/>
    <s v="ONLINE-2024-12-23 12:32:51"/>
    <s v="Dihitung"/>
    <s v="Dihitung"/>
    <s v="Dihitung"/>
    <n v="1000"/>
    <n v="5"/>
    <n v="50"/>
    <n v="0.47"/>
    <s v="Sesuai"/>
    <s v="OK"/>
    <n v="0.95161290322580649"/>
    <n v="0.98412698412698407"/>
    <x v="1"/>
    <x v="1"/>
    <x v="1"/>
    <x v="1"/>
    <x v="1"/>
    <x v="1"/>
    <x v="2"/>
    <x v="1"/>
    <x v="1"/>
    <s v="OK"/>
    <s v="OK"/>
    <x v="8"/>
  </r>
  <r>
    <s v="F4YF"/>
    <s v="F4YF - SWADAYA PAGELARANG"/>
    <s v="02"/>
    <s v="10.42.138.131"/>
    <s v="Microsoft Windows 10 Pro"/>
    <s v="64-bit"/>
    <s v="Intel(R) Pentium(R) CPU G4400 @ 3.30GHz"/>
    <n v="16"/>
    <s v="55"/>
    <n v="4"/>
    <s v="Windows(R), Professional edition:_x000d__x000a_    The machine is permanently activated."/>
    <s v="Sesuai"/>
    <s v="MHHBQ-6NV6G-D4TMT-DBX67-CYT6R"/>
    <n v="1000"/>
    <n v="38"/>
    <n v="0.48"/>
    <s v="20"/>
    <s v="0"/>
    <s v="ONLINE"/>
    <s v="ONLINE-2024-12-22 21:32:40"/>
    <s v="12"/>
    <s v="0"/>
    <s v="ONLINE"/>
    <s v="ONLINE-2024-12-22 20:51:32"/>
    <s v="Dihitung"/>
    <s v="Dihitung"/>
    <s v="Tidak Dihitung"/>
    <n v="1000"/>
    <n v="16"/>
    <n v="38"/>
    <n v="0.48"/>
    <s v="Sesuai"/>
    <s v="OK"/>
    <n v="1"/>
    <n v="1"/>
    <x v="0"/>
    <x v="1"/>
    <x v="1"/>
    <x v="1"/>
    <x v="1"/>
    <x v="1"/>
    <x v="2"/>
    <x v="1"/>
    <x v="1"/>
    <s v="OK"/>
    <s v="OK"/>
    <x v="10"/>
  </r>
  <r>
    <s v="TPPW"/>
    <s v="RAYA BAROS KM 7"/>
    <s v="02"/>
    <s v="10.42.8.3"/>
    <s v="Microsoft Windows 10 Pro"/>
    <s v="64-bit"/>
    <s v="Intel(R) Pentium(R) CPU G4400 @ 3.30GHz"/>
    <n v="22"/>
    <s v="53"/>
    <n v="4"/>
    <s v="Windows(R), Professional edition:_x000d__x000a_    The machine is permanently activated."/>
    <s v="Sesuai"/>
    <s v="CXNTG-44Q67-7PPDB-7C6WD-49CKF"/>
    <n v="1000"/>
    <n v="44"/>
    <n v="0.74"/>
    <s v="4"/>
    <s v="0"/>
    <s v="ONLINE"/>
    <s v="ONLINE-2024-12-22 19:27:28"/>
    <s v="3"/>
    <s v="0"/>
    <s v="ONLINE"/>
    <s v="ONLINE-2024-12-22 15:57:30-(ACT VIRTUAL)CRC SALAH HARAP RESTART EDC"/>
    <s v="Dihitung"/>
    <s v="Dihitung"/>
    <s v="Tidak Dihitung"/>
    <n v="1000"/>
    <n v="22"/>
    <n v="44"/>
    <n v="0.74"/>
    <s v="Sesuai"/>
    <s v="OK"/>
    <n v="1"/>
    <n v="1"/>
    <x v="0"/>
    <x v="1"/>
    <x v="1"/>
    <x v="1"/>
    <x v="1"/>
    <x v="1"/>
    <x v="2"/>
    <x v="1"/>
    <x v="1"/>
    <s v="OK"/>
    <s v="OK"/>
    <x v="12"/>
  </r>
  <r>
    <s v="FWMS"/>
    <s v="GUNUNG BATU CIRACAP"/>
    <s v="02"/>
    <s v="10.42.40.131"/>
    <s v="Microsoft Windows 10 Pro"/>
    <s v="64-bit"/>
    <s v="Intel(R) Pentium(R) CPU G4400 @ 3.30GHz"/>
    <n v="29"/>
    <s v="53"/>
    <n v="4"/>
    <s v="Windows(R), Professional edition:_x000d__x000a_    The machine is permanently activated."/>
    <s v="Sesuai"/>
    <s v="38PVN-T2TH8-FFTWH-THBWK-CDKTR"/>
    <n v="1000"/>
    <n v="42"/>
    <n v="0.56000000000000005"/>
    <s v="2"/>
    <s v="0"/>
    <s v="ONLINE"/>
    <s v="ONLINE-2024-12-21 17:00:47"/>
    <s v="6"/>
    <s v="0"/>
    <s v="ONLINE"/>
    <s v="ONLINE-2024-12-22 19:18:58-(ACT VIRTUAL)TIDAK TERIMA RESPONSE DARI HOST|13BANK MANDIRI|73285270|000071014785968|MDBPL|6032 98** **** 1137|DIP|TARIK TUNAI|000036|000346|22 DEC 24|19:18:52|435719111892||17700|54000|71700"/>
    <s v="Dihitung"/>
    <s v="Dihitung"/>
    <s v="Tidak Dihitung"/>
    <n v="1000"/>
    <n v="29"/>
    <n v="42"/>
    <n v="0.56000000000000005"/>
    <s v="Sesuai"/>
    <s v="OK"/>
    <n v="1"/>
    <n v="1"/>
    <x v="0"/>
    <x v="1"/>
    <x v="1"/>
    <x v="1"/>
    <x v="1"/>
    <x v="1"/>
    <x v="2"/>
    <x v="1"/>
    <x v="1"/>
    <s v="OK"/>
    <s v="OK"/>
    <x v="9"/>
  </r>
  <r>
    <s v="TTT9"/>
    <s v="SILIWANGI CICURUG 3"/>
    <s v="01"/>
    <s v="10.42.31.35"/>
    <s v="Microsoft Windows 7 Professional "/>
    <s v="32-bit"/>
    <s v="Intel(R) Pentium(R) CPU G4400 @ 3.30GHz"/>
    <n v="0"/>
    <s v="47"/>
    <n v="4"/>
    <s v="Windows(R) 7, Professional edition:_x000d__x000a_    The machine is permanently activated."/>
    <s v="Sesuai"/>
    <s v="MHWP3-8RP93-H8HPJ-PRTBM-YW2V8"/>
    <n v="1000"/>
    <n v="41"/>
    <n v="0.34"/>
    <s v="2"/>
    <s v="0"/>
    <s v="ONLINE"/>
    <s v="ONLINE-2024-12-23 11:11:57"/>
    <s v="11"/>
    <s v="1"/>
    <s v="ONLINE"/>
    <s v="ONLINE-2024-12-22 13:46:38"/>
    <s v="Dihitung"/>
    <s v="Dihitung"/>
    <s v="Tidak Dihitung"/>
    <n v="1000"/>
    <n v="0"/>
    <n v="41"/>
    <n v="0.34"/>
    <s v="Sesuai"/>
    <s v="OK"/>
    <n v="1"/>
    <n v="0.91666666666666663"/>
    <x v="0"/>
    <x v="1"/>
    <x v="1"/>
    <x v="1"/>
    <x v="1"/>
    <x v="1"/>
    <x v="2"/>
    <x v="1"/>
    <x v="1"/>
    <s v="OK"/>
    <s v="OK"/>
    <x v="14"/>
  </r>
  <r>
    <s v="TJ79"/>
    <s v="SEGOG"/>
    <s v="02"/>
    <s v="10.42.113.3"/>
    <s v="Microsoft Windows 10 Pro"/>
    <s v="64-bit"/>
    <s v="Intel(R) Pentium(R) CPU G4500 @ 3.50GHz"/>
    <n v="19"/>
    <s v="35"/>
    <n v="8"/>
    <s v="Windows(R), Professional edition:_x000d__x000a_    The machine is permanently activated."/>
    <s v="Sesuai"/>
    <s v="D6NDG-MXHMP-3XXJV-JMPMJ-GVJXC"/>
    <n v="1000"/>
    <n v="43"/>
    <n v="0.65"/>
    <s v="4"/>
    <s v="0"/>
    <s v="ONLINE"/>
    <s v="ONLINE-2024-12-23 09:06:18"/>
    <s v="10"/>
    <s v="1"/>
    <s v="ONLINE"/>
    <s v="ONLINE-2024-12-23 10:36:43"/>
    <s v="Dihitung"/>
    <s v="Dihitung"/>
    <s v="Dihitung"/>
    <n v="1000"/>
    <n v="19"/>
    <n v="43"/>
    <n v="0.65"/>
    <s v="Sesuai"/>
    <s v="OK"/>
    <n v="1"/>
    <n v="0.90909090909090906"/>
    <x v="1"/>
    <x v="1"/>
    <x v="1"/>
    <x v="1"/>
    <x v="1"/>
    <x v="1"/>
    <x v="2"/>
    <x v="1"/>
    <x v="1"/>
    <s v="OK"/>
    <s v="OK"/>
    <x v="3"/>
  </r>
  <r>
    <s v="TNWG"/>
    <s v="SUKAMANAH"/>
    <s v="02"/>
    <s v="10.42.35.163"/>
    <s v="Microsoft Windows 10 Pro"/>
    <s v="64-bit"/>
    <s v="Intel(R) Pentium(R) CPU G3250 @ 3.20GHz"/>
    <n v="0"/>
    <s v="57"/>
    <n v="4"/>
    <s v="Windows(R), Professional edition:_x000d__x000a_    The machine is permanently activated."/>
    <s v="Sesuai"/>
    <s v="N63G7-979T7-MXGR8-7JGQW-YP2TC"/>
    <n v="1000"/>
    <n v="62"/>
    <n v="2.23"/>
    <s v="4"/>
    <s v="0"/>
    <s v="ONLINE"/>
    <s v="ONLINE-2024-12-21 14:09:45"/>
    <s v="2"/>
    <s v="0"/>
    <s v="ONLINE"/>
    <s v="ONLINE-2024-12-22 20:06:53"/>
    <s v="Dihitung"/>
    <s v="Dihitung"/>
    <s v="Tidak Dihitung"/>
    <n v="1000"/>
    <n v="0"/>
    <n v="62"/>
    <n v="2.23"/>
    <s v="Sesuai"/>
    <s v="OK"/>
    <n v="1"/>
    <n v="1"/>
    <x v="0"/>
    <x v="1"/>
    <x v="1"/>
    <x v="1"/>
    <x v="1"/>
    <x v="1"/>
    <x v="2"/>
    <x v="1"/>
    <x v="1"/>
    <s v="OK"/>
    <s v="OK"/>
    <x v="12"/>
  </r>
  <r>
    <s v="THBK"/>
    <s v="ARYA SURYALAGA"/>
    <s v="02"/>
    <s v="10.42.98.132"/>
    <s v="Microsoft Windows 7 Professional "/>
    <s v="32-bit"/>
    <s v="Intel(R) Pentium(R) CPU G3250 @ 3.20GHz"/>
    <n v="0"/>
    <s v="59"/>
    <n v="4"/>
    <s v="Windows(R) 7, Professional edition:_x000d__x000a_    The machine is permanently activated."/>
    <s v="Sesuai"/>
    <s v="K9QMY-B3YVT-FTVC6-D2PDH-H3JXJ"/>
    <n v="1000"/>
    <n v="40"/>
    <n v="0.94"/>
    <s v="4"/>
    <s v="3"/>
    <s v="ONLINE"/>
    <s v="ONLINE-2024-12-23 08:06:27"/>
    <s v="12"/>
    <s v="0"/>
    <s v="ONLINE"/>
    <s v="ONLINE-2024-12-22 20:48:41"/>
    <s v="Dihitung"/>
    <s v="Dihitung"/>
    <s v="Tidak Dihitung"/>
    <n v="1000"/>
    <n v="0"/>
    <n v="40"/>
    <n v="0.94"/>
    <s v="Sesuai"/>
    <s v="OK"/>
    <n v="0.5714285714285714"/>
    <n v="1"/>
    <x v="0"/>
    <x v="1"/>
    <x v="1"/>
    <x v="1"/>
    <x v="1"/>
    <x v="1"/>
    <x v="2"/>
    <x v="1"/>
    <x v="1"/>
    <s v="OK"/>
    <s v="OK"/>
    <x v="5"/>
  </r>
  <r>
    <s v="TAPY"/>
    <s v="CIMANGGU"/>
    <s v="02"/>
    <s v="10.42.107.35"/>
    <s v="Microsoft Windows 10 Pro"/>
    <s v="64-bit"/>
    <s v="Intel(R) Pentium(R) CPU G4500 @ 3.50GHz"/>
    <n v="48"/>
    <s v="32"/>
    <n v="8"/>
    <s v="Windows(R), Professional edition:_x000d__x000a_    The machine is permanently activated."/>
    <s v="Sesuai"/>
    <s v="RMN9K-DG9P4-RCW6Q-HMRC2-27JXC"/>
    <n v="1000"/>
    <n v="42"/>
    <n v="0.57999999999999996"/>
    <s v="6"/>
    <s v="0"/>
    <s v="ONLINE"/>
    <s v="ONLINE-2024-12-22 19:25:08"/>
    <s v="5"/>
    <s v="0"/>
    <s v="ONLINE"/>
    <s v="ONLINE-2024-12-22 22:11:29"/>
    <s v="Dihitung"/>
    <s v="Dihitung"/>
    <s v="Dihitung"/>
    <n v="1000"/>
    <n v="48"/>
    <n v="42"/>
    <n v="0.57999999999999996"/>
    <s v="Sesuai"/>
    <s v="OK"/>
    <n v="1"/>
    <n v="1"/>
    <x v="1"/>
    <x v="1"/>
    <x v="1"/>
    <x v="1"/>
    <x v="1"/>
    <x v="1"/>
    <x v="2"/>
    <x v="1"/>
    <x v="1"/>
    <s v="OK"/>
    <s v="OK"/>
    <x v="3"/>
  </r>
  <r>
    <s v="TH9T"/>
    <s v="SPBU CISARUA"/>
    <s v="02"/>
    <s v="10.42.38.227"/>
    <s v="Microsoft Windows 10 Pro"/>
    <s v="64-bit"/>
    <s v="Intel(R) Pentium(R) CPU G4400 @ 3.30GHz"/>
    <n v="46"/>
    <s v="57"/>
    <n v="4"/>
    <s v="Windows(R), Professional edition:_x000d__x000a_    The machine is permanently activated."/>
    <s v="Sesuai"/>
    <s v="NMGR3-DTF4Y-J2GB6-74CDX-66PKF"/>
    <n v="1000"/>
    <n v="34"/>
    <n v="0.66"/>
    <s v="2"/>
    <s v="0"/>
    <s v="ONLINE"/>
    <s v="ONLINE-2024-12-23 10:06:16"/>
    <s v="4"/>
    <s v="0"/>
    <s v="ONLINE"/>
    <s v="ONLINE-2024-12-23 11:48:18-(ACT VIRTUAL)TIDAK TERIMA RESPONSE DARI HOST|ER|14620301|000100214206203||TAP|PURCHASE|000043|000000|23 DEC 24|11:48:12|0000000000000000000000||0|0|0"/>
    <s v="Dihitung"/>
    <s v="Dihitung"/>
    <s v="Tidak Dihitung"/>
    <n v="1000"/>
    <n v="46"/>
    <n v="34"/>
    <n v="0.66"/>
    <s v="Sesuai"/>
    <s v="OK"/>
    <n v="1"/>
    <n v="1"/>
    <x v="0"/>
    <x v="1"/>
    <x v="1"/>
    <x v="1"/>
    <x v="1"/>
    <x v="1"/>
    <x v="2"/>
    <x v="1"/>
    <x v="1"/>
    <s v="OK"/>
    <s v="OK"/>
    <x v="11"/>
  </r>
  <r>
    <s v="T7IR"/>
    <s v="FRESH BOGOR NIRWANA 2"/>
    <s v="I1"/>
    <s v="10.42.97.245"/>
    <s v="Microsoft Windows 7 Professional "/>
    <s v="32-bit"/>
    <s v="Intel(R) Core(TM) i3-3240 CPU @ 3.40GHz"/>
    <n v="18"/>
    <s v="37"/>
    <n v="4"/>
    <s v="Windows(R) 7, Professional edition:_x000d__x000a_    The machine is permanently activated."/>
    <s v="Sesuai"/>
    <s v="C7DWF-D4P9G-CJKHF-B4YGC-FTKCG"/>
    <n v="1000"/>
    <n v="53"/>
    <n v="2.17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18"/>
    <n v="53"/>
    <n v="2.17"/>
    <s v="Sesuai"/>
    <s v="OK"/>
    <n v="0"/>
    <n v="0"/>
    <x v="0"/>
    <x v="1"/>
    <x v="1"/>
    <x v="1"/>
    <x v="1"/>
    <x v="1"/>
    <x v="2"/>
    <x v="2"/>
    <x v="2"/>
    <s v="NOK"/>
    <s v="NOK"/>
    <x v="6"/>
  </r>
  <r>
    <s v="TL2J"/>
    <s v="FRESH AIR MANCUR NO 3C"/>
    <s v="03"/>
    <s v="10.42.112.68"/>
    <s v="Microsoft Windows 10 Pro"/>
    <s v="64-bit"/>
    <s v="Intel(R) Pentium(R) Gold G6400 CPU @ 4.00GHz"/>
    <n v="18"/>
    <s v="38"/>
    <n v="8"/>
    <s v="Windows(R), Professional edition:_x000d__x000a_    The machine is permanently activated."/>
    <s v="Sesuai"/>
    <s v="RGNVW-376HK-D4W29-H3Y7T-HFTPT"/>
    <n v="100"/>
    <n v="46"/>
    <n v="0.6"/>
    <s v="2"/>
    <s v="0"/>
    <s v="ONLINE"/>
    <s v="ONLINE-2024-12-22 17:28:38"/>
    <s v="1"/>
    <s v="0"/>
    <s v="ONLINE"/>
    <s v="ONLINE-2024-12-19 20:56:57"/>
    <s v="Dihitung"/>
    <s v="Dihitung"/>
    <s v="Dihitung"/>
    <n v="100"/>
    <n v="18"/>
    <n v="46"/>
    <n v="0.6"/>
    <s v="Sesuai"/>
    <s v="OK"/>
    <n v="1"/>
    <n v="1"/>
    <x v="1"/>
    <x v="2"/>
    <x v="1"/>
    <x v="1"/>
    <x v="1"/>
    <x v="1"/>
    <x v="2"/>
    <x v="1"/>
    <x v="1"/>
    <s v="OK"/>
    <s v="OK"/>
    <x v="8"/>
  </r>
  <r>
    <s v="T1FM"/>
    <s v="Johar Baru No.2"/>
    <s v="02"/>
    <s v="10.42.20.35"/>
    <s v="Microsoft Windows 10 Pro"/>
    <s v="64-bit"/>
    <s v="Intel(R) Pentium(R) CPU G4400 @ 3.30GHz"/>
    <n v="13"/>
    <s v="58"/>
    <n v="4"/>
    <s v="Windows(R), Professional edition:_x000d__x000a_    The machine is permanently activated."/>
    <s v="Sesuai"/>
    <s v="YV2QW-3KNQW-D8Y6J-FDRBJ-2GYP4"/>
    <n v="1000"/>
    <n v="45"/>
    <n v="1.35"/>
    <s v="23"/>
    <s v="0"/>
    <s v="ONLINE"/>
    <s v="ONLINE-2024-12-23 12:12:11"/>
    <s v="0"/>
    <s v="0"/>
    <s v="NOEDC"/>
    <s v="NOEDC-0000-00-00 00:00:00"/>
    <s v="Dihitung"/>
    <s v="Dihitung"/>
    <s v="Tidak Dihitung"/>
    <n v="1000"/>
    <n v="13"/>
    <n v="45"/>
    <n v="1.35"/>
    <s v="Sesuai"/>
    <s v="OK"/>
    <n v="1"/>
    <n v="0"/>
    <x v="0"/>
    <x v="1"/>
    <x v="1"/>
    <x v="1"/>
    <x v="1"/>
    <x v="1"/>
    <x v="2"/>
    <x v="1"/>
    <x v="2"/>
    <s v="OK"/>
    <s v="NOK"/>
    <x v="0"/>
  </r>
  <r>
    <s v="FPQU"/>
    <s v="MEKARSARI NYALINDUNG"/>
    <s v="02"/>
    <s v="10.42.16.35"/>
    <s v="Microsoft Windows 10 Pro"/>
    <s v="64-bit"/>
    <s v="Intel(R) Pentium(R) CPU G4400 @ 3.30GHz"/>
    <n v="16"/>
    <s v="49"/>
    <n v="4"/>
    <s v="Windows(R), Professional edition:_x000d__x000a_    The machine is permanently activated."/>
    <s v="Sesuai"/>
    <s v="6G68N-G3YYR-J2HYQ-MC9JG-4M49F"/>
    <n v="1000"/>
    <n v="51"/>
    <n v="0.77"/>
    <s v="10"/>
    <s v="0"/>
    <s v="ONLINE"/>
    <s v="ONLINE-2024-12-22 19:55:13"/>
    <s v="13"/>
    <s v="0"/>
    <s v="ONLINE"/>
    <s v="ONLINE-2024-12-22 20:59:50"/>
    <s v="Dihitung"/>
    <s v="Dihitung"/>
    <s v="Tidak Dihitung"/>
    <n v="1000"/>
    <n v="16"/>
    <n v="51"/>
    <n v="0.77"/>
    <s v="Sesuai"/>
    <s v="OK"/>
    <n v="1"/>
    <n v="1"/>
    <x v="0"/>
    <x v="1"/>
    <x v="1"/>
    <x v="1"/>
    <x v="1"/>
    <x v="1"/>
    <x v="2"/>
    <x v="1"/>
    <x v="1"/>
    <s v="OK"/>
    <s v="OK"/>
    <x v="12"/>
  </r>
  <r>
    <s v="T7IR"/>
    <s v="FRESH BOGOR NIRWANA 2"/>
    <s v="03"/>
    <s v="10.42.97.228"/>
    <s v="Microsoft Windows 10 Pro"/>
    <s v="64-bit"/>
    <s v="Intel(R) Pentium(R) Gold G6400 CPU @ 4.00GHz"/>
    <n v="27"/>
    <s v="46"/>
    <n v="8"/>
    <s v="Windows(R), Professional edition:_x000d__x000a_    The machine is permanently activated."/>
    <s v="Sesuai"/>
    <s v="QNRGH-XP4F2-Y3T2H-XV822-27KCT"/>
    <n v="1000"/>
    <n v="50"/>
    <n v="0.82"/>
    <s v="12"/>
    <s v="0"/>
    <s v="ONLINE"/>
    <s v="ONLINE-2024-12-23 12:27:33"/>
    <s v="29"/>
    <s v="0"/>
    <s v="ONLINE"/>
    <s v="ONLINE-2024-12-23 11:21:09"/>
    <s v="Dihitung"/>
    <s v="Dihitung"/>
    <s v="Dihitung"/>
    <n v="1000"/>
    <n v="27"/>
    <n v="50"/>
    <n v="0.82"/>
    <s v="Sesuai"/>
    <s v="OK"/>
    <n v="1"/>
    <n v="1"/>
    <x v="1"/>
    <x v="1"/>
    <x v="1"/>
    <x v="1"/>
    <x v="1"/>
    <x v="1"/>
    <x v="2"/>
    <x v="1"/>
    <x v="1"/>
    <s v="OK"/>
    <s v="OK"/>
    <x v="6"/>
  </r>
  <r>
    <s v="FEE8"/>
    <s v="MALEBER"/>
    <s v="02"/>
    <s v="10.42.16.163"/>
    <s v="Microsoft Windows 10 Pro"/>
    <s v="64-bit"/>
    <s v="Intel(R) Pentium(R) CPU G4500 @ 3.50GHz"/>
    <n v="11"/>
    <s v="63"/>
    <n v="4"/>
    <s v="Windows(R), Professional edition:_x000d__x000a_    The machine is permanently activated."/>
    <s v="Sesuai"/>
    <s v="3NVRF-YF94W-V3BVH-H8DCY-KD722:7PN92-TQVV3-DR427-XQ4PT-MKMP4"/>
    <n v="1000"/>
    <n v="40"/>
    <n v="0.59"/>
    <s v="6"/>
    <s v="9"/>
    <s v="ONLINE"/>
    <s v="ONLINE-2024-12-22 17:06:54"/>
    <s v="3"/>
    <s v="0"/>
    <s v="ONLINE"/>
    <s v="ONLINE-2024-12-23 10:01:01-(ACT VIRTUAL)TIDAK TERIMA RESPONSE DARI HOST|ERBANK |72101153|000070407398391|||||000045|000000|23 DEC 24|10:00:53|00894       ||0"/>
    <s v="Dihitung"/>
    <s v="Dihitung"/>
    <s v="Tidak Dihitung"/>
    <n v="1000"/>
    <n v="11"/>
    <n v="40"/>
    <n v="0.59"/>
    <s v="Sesuai"/>
    <s v="OK"/>
    <n v="0.4"/>
    <n v="1"/>
    <x v="0"/>
    <x v="1"/>
    <x v="1"/>
    <x v="1"/>
    <x v="1"/>
    <x v="1"/>
    <x v="2"/>
    <x v="1"/>
    <x v="1"/>
    <s v="NOK"/>
    <s v="OK"/>
    <x v="13"/>
  </r>
  <r>
    <s v="T7VK"/>
    <s v="RAYA CISOLOK"/>
    <s v="02"/>
    <s v="10.42.17.99"/>
    <s v="Microsoft Windows 10 Pro"/>
    <s v="64-bit"/>
    <s v="Intel(R) Pentium(R) CPU G4400 @ 3.30GHz"/>
    <n v="0"/>
    <s v="48"/>
    <n v="4"/>
    <s v="Windows(R), Professional edition:_x000d__x000a_    The machine is permanently activated."/>
    <s v="Sesuai"/>
    <s v="D6YN9-KRGHP-Y7FYG-T7V6K-DYH24"/>
    <n v="1000"/>
    <n v="40"/>
    <n v="0.6"/>
    <s v="8"/>
    <s v="0"/>
    <s v="ONLINE"/>
    <s v="ONLINE-2024-12-22 19:43:25"/>
    <s v="5"/>
    <s v="0"/>
    <s v="ONLINE"/>
    <s v="ONLINE-2024-12-21 19:23:16"/>
    <s v="Dihitung"/>
    <s v="Dihitung"/>
    <s v="Tidak Dihitung"/>
    <n v="1000"/>
    <n v="0"/>
    <n v="40"/>
    <n v="0.6"/>
    <s v="Sesuai"/>
    <s v="OK"/>
    <n v="1"/>
    <n v="1"/>
    <x v="0"/>
    <x v="1"/>
    <x v="1"/>
    <x v="1"/>
    <x v="1"/>
    <x v="1"/>
    <x v="2"/>
    <x v="1"/>
    <x v="1"/>
    <s v="OK"/>
    <s v="OK"/>
    <x v="9"/>
  </r>
  <r>
    <s v="T9LT"/>
    <s v="RAYA SIRKUIT SENTUL"/>
    <s v="01"/>
    <s v="10.42.46.194"/>
    <s v="Microsoft Windows 10 Pro"/>
    <s v="64-bit"/>
    <s v="Intel(R) Pentium(R) Gold G6405 CPU @ 4.10GHz"/>
    <n v="33"/>
    <s v="51"/>
    <n v="8"/>
    <s v="Windows(R), Professional edition:_x000d__x000a_    The machine is permanently activated."/>
    <s v="Sesuai"/>
    <s v="2CNMD-MBCVB-XY3XB-XXYPD-G83W6"/>
    <n v="1000"/>
    <n v="51"/>
    <n v="0.45"/>
    <s v="16"/>
    <s v="0"/>
    <s v="ONLINE"/>
    <s v="ONLINE-2024-12-23 11:35:15"/>
    <s v="59"/>
    <s v="0"/>
    <s v="ONLINE"/>
    <s v="ONLINE-2024-12-23 12:31:29"/>
    <s v="Dihitung"/>
    <s v="Dihitung"/>
    <s v="Dihitung"/>
    <n v="1000"/>
    <n v="33"/>
    <n v="51"/>
    <n v="0.45"/>
    <s v="Sesuai"/>
    <s v="OK"/>
    <n v="1"/>
    <n v="1"/>
    <x v="1"/>
    <x v="1"/>
    <x v="1"/>
    <x v="1"/>
    <x v="1"/>
    <x v="1"/>
    <x v="2"/>
    <x v="1"/>
    <x v="1"/>
    <s v="OK"/>
    <s v="OK"/>
    <x v="2"/>
  </r>
  <r>
    <s v="T2SY"/>
    <s v="PAMOYANAN 3"/>
    <s v="01"/>
    <s v="10.42.53.194"/>
    <s v="Microsoft Windows 10 Pro"/>
    <s v="64-bit"/>
    <s v="Intel(R) Pentium(R) Gold G6405 CPU @ 4.10GHz"/>
    <n v="11"/>
    <s v="55"/>
    <n v="8"/>
    <s v="Windows(R), Professional edition:_x000d__x000a_    The machine is permanently activated."/>
    <s v="Sesuai"/>
    <s v="YPQ3H-F4NFW-V88VJ-XV7WK-Y7V22"/>
    <n v="1000"/>
    <n v="41"/>
    <n v="0.56999999999999995"/>
    <s v="2"/>
    <s v="0"/>
    <s v="ONLINE"/>
    <s v="ONLINE-2024-12-23 10:30:12"/>
    <s v="1"/>
    <s v="0"/>
    <s v="ONLINE"/>
    <s v="ONLINE-2024-12-23 09:28:42"/>
    <s v="Dihitung"/>
    <s v="Dihitung"/>
    <s v="Dihitung"/>
    <n v="1000"/>
    <n v="11"/>
    <n v="41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6"/>
  </r>
  <r>
    <s v="TGYT"/>
    <s v="REST AREA KM 38 B"/>
    <s v="01"/>
    <s v="10.42.36.3"/>
    <s v="Microsoft Windows 10 Pro"/>
    <s v="64-bit"/>
    <s v="Intel(R) Pentium(R) Gold G6405 CPU @ 4.10GHz"/>
    <n v="6"/>
    <s v="18"/>
    <n v="16"/>
    <s v="Windows(R), Professional edition:_x000d__x000a_    The machine is permanently activated."/>
    <s v="Sesuai"/>
    <s v="7NCDH-8XDDR-F2PVV-73QJ3-DV7J6"/>
    <n v="1000"/>
    <n v="44"/>
    <n v="0.48"/>
    <s v="32"/>
    <s v="0"/>
    <s v="ONLINE"/>
    <s v="ONLINE-2024-12-23 12:01:20"/>
    <s v="127"/>
    <s v="0"/>
    <s v="ONLINE"/>
    <s v="ONLINE-2024-12-23 12:28:59"/>
    <s v="Dihitung"/>
    <s v="Dihitung"/>
    <s v="Dihitung"/>
    <n v="1000"/>
    <n v="6"/>
    <n v="44"/>
    <n v="0.48"/>
    <s v="Sesuai"/>
    <s v="OK"/>
    <n v="1"/>
    <n v="1"/>
    <x v="1"/>
    <x v="1"/>
    <x v="1"/>
    <x v="1"/>
    <x v="1"/>
    <x v="1"/>
    <x v="2"/>
    <x v="1"/>
    <x v="1"/>
    <s v="OK"/>
    <s v="OK"/>
    <x v="8"/>
  </r>
  <r>
    <s v="TYMK"/>
    <s v="SPBU CIKRETEG"/>
    <s v="03"/>
    <s v="10.42.61.36"/>
    <s v="Microsoft Windows 10 Pro"/>
    <s v="64-bit"/>
    <s v="Intel(R) Pentium(R) CPU G4400 @ 3.30GHz"/>
    <n v="23"/>
    <s v="61"/>
    <n v="4"/>
    <s v="Windows(R), Professional edition:_x000d__x000a_    The machine is permanently activated."/>
    <s v="Sesuai"/>
    <s v="B2HHQ-7HNRR-DWTBT-8F9KV-G6PKF"/>
    <n v="1000"/>
    <n v="41"/>
    <n v="1.53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23"/>
    <n v="41"/>
    <n v="1.53"/>
    <s v="Sesuai"/>
    <s v="OK"/>
    <n v="0"/>
    <n v="0"/>
    <x v="0"/>
    <x v="1"/>
    <x v="1"/>
    <x v="1"/>
    <x v="1"/>
    <x v="1"/>
    <x v="2"/>
    <x v="2"/>
    <x v="2"/>
    <s v="NOK"/>
    <s v="NOK"/>
    <x v="14"/>
  </r>
  <r>
    <s v="T5SX"/>
    <s v="PASIR KUDA"/>
    <s v="01"/>
    <s v="10.42.28.162"/>
    <s v="Microsoft Windows 10 Pro"/>
    <s v="64-bit"/>
    <s v="Intel(R) Core(TM) i5-6500 CPU @ 3.20GHz"/>
    <n v="2"/>
    <s v="52"/>
    <n v="8"/>
    <s v="Windows(R), Professional edition:_x000d__x000a_    The machine is permanently activated."/>
    <s v="Sesuai"/>
    <s v="WF9NP-RJ49F-334FX-3WX9T-8TYP4"/>
    <n v="1000"/>
    <n v="50"/>
    <n v="0.81"/>
    <s v="2"/>
    <s v="0"/>
    <s v="ONLINE"/>
    <s v="ONLINE-2024-12-23 09:10:50"/>
    <s v="4"/>
    <s v="0"/>
    <s v="ONLINE"/>
    <s v="ONLINE-2024-12-15 13:12:09-(ACT VIRTUAL)TIDAK TERIMA RESPONSE DARI HOST|ERBANK BRI|10181019|000001987592572|||||000671|000000|15 DEC 24|13:12:04|435012478741||0|0|0"/>
    <s v="Dihitung"/>
    <s v="Dihitung"/>
    <s v="Dihitung"/>
    <n v="1000"/>
    <n v="2"/>
    <n v="50"/>
    <n v="0.81"/>
    <s v="Sesuai"/>
    <s v="OK"/>
    <n v="1"/>
    <n v="1"/>
    <x v="1"/>
    <x v="1"/>
    <x v="1"/>
    <x v="1"/>
    <x v="1"/>
    <x v="1"/>
    <x v="2"/>
    <x v="1"/>
    <x v="1"/>
    <s v="OK"/>
    <s v="OK"/>
    <x v="5"/>
  </r>
  <r>
    <s v="T4FE"/>
    <s v="SAGARANTEN 5"/>
    <s v="01"/>
    <s v="10.42.108.2"/>
    <s v="Microsoft Windows 10 Pro"/>
    <s v="64-bit"/>
    <s v="Intel(R) Core(TM) i3-10100 CPU @ 3.60GHz"/>
    <n v="4"/>
    <s v="59"/>
    <n v="8"/>
    <s v="Windows(R), Professional edition:_x000d__x000a_    The machine is permanently activated."/>
    <s v="Sesuai"/>
    <s v="VVKNH-6B4CM-BKM8W-7M37M-FGDGP"/>
    <n v="1000"/>
    <n v="41"/>
    <n v="0.55000000000000004"/>
    <s v="2"/>
    <s v="0"/>
    <s v="ONLINE"/>
    <s v="ONLINE-2024-12-20 16:09:30"/>
    <s v="6"/>
    <s v="0"/>
    <s v="ONLINE"/>
    <s v="ONLINE-2024-12-20 21:52:50-(ACT VIRTUAL)CRC SALAH HARAP RESTART EDC"/>
    <s v="Dihitung"/>
    <s v="Dihitung"/>
    <s v="Dihitung"/>
    <n v="1000"/>
    <n v="4"/>
    <n v="41"/>
    <n v="0.55000000000000004"/>
    <s v="Sesuai"/>
    <s v="OK"/>
    <n v="1"/>
    <n v="1"/>
    <x v="1"/>
    <x v="1"/>
    <x v="1"/>
    <x v="1"/>
    <x v="1"/>
    <x v="1"/>
    <x v="2"/>
    <x v="1"/>
    <x v="1"/>
    <s v="OK"/>
    <s v="OK"/>
    <x v="12"/>
  </r>
  <r>
    <s v="TS39"/>
    <s v="REST AREA KM 35 A"/>
    <s v="11"/>
    <s v="10.42.99.44"/>
    <s v="Microsoft Windows 10 Pro"/>
    <s v="64-bit"/>
    <s v="Intel(R) Pentium(R) Gold G6400 CPU @ 4.00GHz"/>
    <n v="1"/>
    <s v="22"/>
    <n v="16"/>
    <s v="Windows(R), Professional edition:_x000d__x000a_    The machine is permanently activated."/>
    <s v="Sesuai"/>
    <s v="CVYK2-NQCF6-7X7KY-3GGWH-6XX86:X2WD2-N26QV-YW782-9QYVJ-QDBP4"/>
    <n v="1000"/>
    <n v="49"/>
    <n v="1.36"/>
    <s v="44"/>
    <s v="0"/>
    <s v="ONLINE"/>
    <s v="ONLINE-2024-12-23 12:35:57"/>
    <s v="58"/>
    <s v="0"/>
    <s v="ONLINE"/>
    <s v="ONLINE-2024-12-23 12:16:36"/>
    <s v="Dihitung"/>
    <s v="Dihitung"/>
    <s v="Dihitung"/>
    <n v="1000"/>
    <n v="1"/>
    <n v="49"/>
    <n v="1.36"/>
    <s v="Sesuai"/>
    <s v="OK"/>
    <n v="1"/>
    <n v="1"/>
    <x v="1"/>
    <x v="1"/>
    <x v="1"/>
    <x v="1"/>
    <x v="1"/>
    <x v="1"/>
    <x v="2"/>
    <x v="1"/>
    <x v="1"/>
    <s v="OK"/>
    <s v="OK"/>
    <x v="5"/>
  </r>
  <r>
    <s v="TCXH"/>
    <s v="M TOHA CIAWI"/>
    <s v="01"/>
    <s v="10.42.139.226"/>
    <s v="Microsoft Windows 10 Pro"/>
    <s v="64-bit"/>
    <s v="Intel(R) Pentium(R) Gold G6400 CPU @ 4.00GHz"/>
    <n v="19"/>
    <s v="53"/>
    <n v="8"/>
    <s v="Windows(R), Professional edition:_x000d__x000a_    The machine is permanently activated."/>
    <s v="Sesuai"/>
    <s v="3FH97-NPGDK-4JQ23-RV2KV-RGDGR"/>
    <n v="1000"/>
    <n v="45"/>
    <n v="1.34"/>
    <s v="14"/>
    <s v="0"/>
    <s v="ONLINE"/>
    <s v="ONLINE-2024-12-23 11:03:35"/>
    <s v="11"/>
    <s v="0"/>
    <s v="ONLINE"/>
    <s v="ONLINE-2024-12-23 11:37:10"/>
    <s v="Dihitung"/>
    <s v="Dihitung"/>
    <s v="Dihitung"/>
    <n v="1000"/>
    <n v="19"/>
    <n v="45"/>
    <n v="1.34"/>
    <s v="Sesuai"/>
    <s v="OK"/>
    <n v="1"/>
    <n v="1"/>
    <x v="1"/>
    <x v="1"/>
    <x v="1"/>
    <x v="1"/>
    <x v="1"/>
    <x v="1"/>
    <x v="2"/>
    <x v="1"/>
    <x v="1"/>
    <s v="OK"/>
    <s v="OK"/>
    <x v="14"/>
  </r>
  <r>
    <s v="T2SY"/>
    <s v="PAMOYANAN 3_x0009_"/>
    <s v="02"/>
    <s v="10.42.53.195"/>
    <s v="Microsoft Windows 10 Pro"/>
    <s v="64-bit"/>
    <s v="Intel(R) Pentium(R) Gold G6405 CPU @ 4.10GHz"/>
    <n v="0"/>
    <s v="45"/>
    <n v="8"/>
    <s v="Windows(R), Professional edition:_x000d__x000a_    The machine is permanently activated."/>
    <s v="Sesuai"/>
    <s v="83NP3-36T9C-DM4WT-KMRYF-F6YP2"/>
    <n v="1000"/>
    <n v="41"/>
    <n v="0.59"/>
    <s v="10"/>
    <s v="0"/>
    <s v="ONLINE"/>
    <s v="ONLINE-2024-12-23 10:48:10"/>
    <s v="10"/>
    <s v="0"/>
    <s v="ONLINE"/>
    <s v="ONLINE-2024-12-23 10:13:52"/>
    <s v="Dihitung"/>
    <s v="Dihitung"/>
    <s v="Dihitung"/>
    <n v="1000"/>
    <n v="0"/>
    <n v="41"/>
    <n v="0.59"/>
    <s v="Sesuai"/>
    <s v="OK"/>
    <n v="1"/>
    <n v="1"/>
    <x v="1"/>
    <x v="1"/>
    <x v="1"/>
    <x v="1"/>
    <x v="1"/>
    <x v="1"/>
    <x v="2"/>
    <x v="1"/>
    <x v="1"/>
    <s v="OK"/>
    <s v="OK"/>
    <x v="6"/>
  </r>
  <r>
    <s v="T53M"/>
    <s v="SIMLIO"/>
    <s v="01"/>
    <s v="10.42.18.34"/>
    <s v="Microsoft Windows 10 Pro"/>
    <s v="64-bit"/>
    <s v="Intel(R) Core(TM) i3-10100 CPU @ 3.60GHz"/>
    <n v="1"/>
    <s v="45"/>
    <n v="8"/>
    <s v="Windows(R), Professional edition:_x000d__x000a_    The machine is permanently activated."/>
    <s v="Sesuai"/>
    <s v="HQTKG-WBN7H-H4F9Q-YPW6R-9W3GP"/>
    <n v="1000"/>
    <n v="39"/>
    <n v="0.33"/>
    <s v="4"/>
    <s v="0"/>
    <s v="ONLINE"/>
    <s v="ONLINE-2024-12-23 11:42:44"/>
    <s v="1"/>
    <s v="0"/>
    <s v="ONLINE"/>
    <s v="ONLINE-2024-12-22 15:04:54"/>
    <s v="Dihitung"/>
    <s v="Dihitung"/>
    <s v="Dihitung"/>
    <n v="1000"/>
    <n v="1"/>
    <n v="39"/>
    <n v="0.33"/>
    <s v="Sesuai"/>
    <s v="OK"/>
    <n v="1"/>
    <n v="1"/>
    <x v="1"/>
    <x v="1"/>
    <x v="1"/>
    <x v="1"/>
    <x v="1"/>
    <x v="1"/>
    <x v="2"/>
    <x v="1"/>
    <x v="1"/>
    <s v="OK"/>
    <s v="OK"/>
    <x v="12"/>
  </r>
  <r>
    <s v="TVDM"/>
    <s v="DRIVE THRU PAJAJARAN NO 5"/>
    <s v="03"/>
    <s v="10.42.108.196"/>
    <s v="Microsoft Windows 10 Pro"/>
    <s v="64-bit"/>
    <s v="Intel(R) Pentium(R) Gold G6400 CPU @ 4.00GHz"/>
    <n v="8"/>
    <s v="25"/>
    <n v="16"/>
    <s v="Windows(R), Professional edition:_x000d__x000a_    The machine is permanently activated."/>
    <s v="Sesuai"/>
    <s v="W2B4V-W7N2Y-HDDPB-VQ3VV-FJRC4"/>
    <n v="1000"/>
    <n v="48"/>
    <n v="0.85"/>
    <s v="2"/>
    <s v="0"/>
    <s v="ONLINE"/>
    <s v="ONLINE-2024-12-23 00:10:28"/>
    <s v="6"/>
    <s v="1"/>
    <s v="ONLINE"/>
    <s v="ONLINE-2024-12-22 18:02:46"/>
    <s v="Dihitung"/>
    <s v="Dihitung"/>
    <s v="Dihitung"/>
    <n v="1000"/>
    <n v="8"/>
    <n v="48"/>
    <n v="0.85"/>
    <s v="Sesuai"/>
    <s v="OK"/>
    <n v="1"/>
    <n v="0.8571428571428571"/>
    <x v="1"/>
    <x v="1"/>
    <x v="1"/>
    <x v="1"/>
    <x v="1"/>
    <x v="1"/>
    <x v="2"/>
    <x v="1"/>
    <x v="1"/>
    <s v="OK"/>
    <s v="OK"/>
    <x v="6"/>
  </r>
  <r>
    <s v="TSJT"/>
    <s v="ABDULLAH BIN NUH NAGRAK"/>
    <s v="01"/>
    <s v="10.42.26.194"/>
    <s v="Microsoft Windows 10 Pro"/>
    <s v="64-bit"/>
    <s v="Intel(R) Core(TM) i3-10100 CPU @ 3.60GHz"/>
    <n v="5"/>
    <s v="29"/>
    <n v="16"/>
    <s v="Windows(R), Professional edition:_x000d__x000a_    The machine is permanently activated."/>
    <s v="Sesuai"/>
    <s v="27KYT-N292X-CP9PB-QT8RV-RGDGP"/>
    <n v="1000"/>
    <n v="0"/>
    <n v="0.43"/>
    <s v="0"/>
    <s v="3"/>
    <s v="OFFLINE"/>
    <s v="OFFLINE-2024-12-23 08:02:21-[ERROR] TIDAK DAPAT RESPONSE DARI EDC"/>
    <s v="3"/>
    <s v="0"/>
    <s v="ONLINE"/>
    <s v="ONLINE-2024-12-22 22:35:43"/>
    <s v="Dihitung"/>
    <s v="Dihitung"/>
    <s v="Dihitung"/>
    <n v="1000"/>
    <n v="5"/>
    <n v="0"/>
    <n v="0.43"/>
    <s v="Sesuai"/>
    <s v="OK"/>
    <n v="0"/>
    <n v="1"/>
    <x v="1"/>
    <x v="1"/>
    <x v="1"/>
    <x v="1"/>
    <x v="1"/>
    <x v="1"/>
    <x v="2"/>
    <x v="0"/>
    <x v="1"/>
    <s v="NOK"/>
    <s v="OK"/>
    <x v="1"/>
  </r>
  <r>
    <s v="THXR"/>
    <s v="CIBEREUM SUKARAJA"/>
    <s v="01"/>
    <s v="10.42.6.194"/>
    <s v="Microsoft Windows 10 Pro"/>
    <s v="64-bit"/>
    <s v="Intel(R) Core(TM) i3-10100 CPU @ 3.60GHz"/>
    <n v="6"/>
    <s v="58"/>
    <n v="8"/>
    <s v="Windows(R), Professional edition:_x000d__x000a_    The machine is permanently activated."/>
    <s v="Sesuai"/>
    <s v="R9YD6-NKYX2-BWK3V-F8VJC-76DGP"/>
    <n v="1000"/>
    <n v="45"/>
    <n v="0.78"/>
    <s v="2"/>
    <s v="0"/>
    <s v="ONLINE"/>
    <s v="ONLINE-2024-12-23 11:37:39"/>
    <s v="1"/>
    <s v="0"/>
    <s v="ONLINE"/>
    <s v="ONLINE-2024-12-23 11:17:31"/>
    <s v="Dihitung"/>
    <s v="Dihitung"/>
    <s v="Dihitung"/>
    <n v="1000"/>
    <n v="6"/>
    <n v="45"/>
    <n v="0.78"/>
    <s v="Sesuai"/>
    <s v="OK"/>
    <n v="1"/>
    <n v="1"/>
    <x v="1"/>
    <x v="1"/>
    <x v="1"/>
    <x v="1"/>
    <x v="1"/>
    <x v="1"/>
    <x v="2"/>
    <x v="1"/>
    <x v="1"/>
    <s v="OK"/>
    <s v="OK"/>
    <x v="1"/>
  </r>
  <r>
    <s v="T7IR"/>
    <s v="FRESH BOGOR NIRWANA 2"/>
    <s v="01"/>
    <s v="10.42.97.226"/>
    <s v="Microsoft Windows 10 Pro"/>
    <s v="64-bit"/>
    <s v="Intel(R) Core(TM) i3-10100 CPU @ 3.60GHz"/>
    <n v="8"/>
    <s v="57"/>
    <n v="8"/>
    <s v="Windows(R), Professional edition:_x000d__x000a_    The machine is permanently activated."/>
    <s v="Sesuai"/>
    <s v="PB6Q9-GN9K7-99BPK-K847X-M98XC"/>
    <n v="1000"/>
    <n v="57"/>
    <n v="0.65"/>
    <s v="6"/>
    <s v="1"/>
    <s v="ONLINE"/>
    <s v="ONLINE-2024-12-23 09:21:48"/>
    <s v="8"/>
    <s v="6"/>
    <s v="OFFLINE"/>
    <s v="OFFLINE-2024-12-22 19:51:25-TIDAK TERIMA RESPONSE DARI EDC"/>
    <s v="Dihitung"/>
    <s v="Dihitung"/>
    <s v="Dihitung"/>
    <n v="1000"/>
    <n v="8"/>
    <n v="57"/>
    <n v="0.65"/>
    <s v="Sesuai"/>
    <s v="OK"/>
    <n v="0.8571428571428571"/>
    <n v="0.5714285714285714"/>
    <x v="1"/>
    <x v="1"/>
    <x v="1"/>
    <x v="1"/>
    <x v="1"/>
    <x v="1"/>
    <x v="2"/>
    <x v="1"/>
    <x v="1"/>
    <s v="OK"/>
    <s v="OK"/>
    <x v="6"/>
  </r>
  <r>
    <s v="TOVD"/>
    <s v="CIBUNTU KAUM"/>
    <s v="02"/>
    <s v="10.42.76.99"/>
    <s v="Microsoft Windows 10 Pro"/>
    <s v="64-bit"/>
    <s v="Intel(R) Pentium(R) CPU G4400 @ 3.30GHz"/>
    <n v="19"/>
    <s v="80"/>
    <n v="4"/>
    <s v="Windows(R), Professional edition:_x000d__x000a_    The machine is permanently activated."/>
    <s v="Sesuai"/>
    <s v="QNQTY-HRQD7-MQHYB-6WDWK-Y7V24"/>
    <n v="1000"/>
    <n v="40"/>
    <n v="1.1200000000000001"/>
    <s v="2"/>
    <s v="0"/>
    <s v="ONLINE"/>
    <s v="ONLINE-2024-12-23 09:09:17"/>
    <s v="4"/>
    <s v="0"/>
    <s v="ONLINE"/>
    <s v="ONLINE-2024-12-23 09:04:34-(ACT VIRTUAL)TIDAK TERIMA RESPONSE DARI HOST|NHBANK BRI|72100686|000070407351617|BRI CARD|5221 84** **** 4738|DIP|SALE|000246|002376|23 DEC 24|09:04:26|000006262396||79000"/>
    <s v="Dihitung"/>
    <s v="Dihitung"/>
    <s v="Tidak Dihitung"/>
    <n v="1000"/>
    <n v="19"/>
    <n v="40"/>
    <n v="1.1200000000000001"/>
    <s v="Sesuai"/>
    <s v="OK"/>
    <n v="1"/>
    <n v="1"/>
    <x v="0"/>
    <x v="1"/>
    <x v="1"/>
    <x v="1"/>
    <x v="1"/>
    <x v="1"/>
    <x v="2"/>
    <x v="1"/>
    <x v="1"/>
    <s v="OK"/>
    <s v="OK"/>
    <x v="7"/>
  </r>
  <r>
    <s v="THXR"/>
    <s v="CIBEREUM SUKARAJA"/>
    <s v="02"/>
    <s v="10.42.6.195"/>
    <s v="Microsoft Windows 7 Professional "/>
    <s v="32-bit"/>
    <s v="Intel(R) Pentium(R) CPU G4400 @ 3.30GHz"/>
    <n v="3"/>
    <s v="54"/>
    <n v="4"/>
    <s v="Windows(R) 7, Professional edition:_x000d__x000a_    The machine is permanently activated."/>
    <s v="Sesuai"/>
    <s v="744T4-J9FWH-C224M-F72CM-7D9X4"/>
    <n v="1000"/>
    <n v="69"/>
    <n v="0.43"/>
    <s v="4"/>
    <s v="0"/>
    <s v="ONLINE"/>
    <s v="ONLINE-2024-12-23 12:23:37"/>
    <s v="4"/>
    <s v="2"/>
    <s v="OFFLINE"/>
    <s v="OFFLINE-2024-12-22 13:08:34-RESPONSE DARI EDC BLANK"/>
    <s v="Dihitung"/>
    <s v="Dihitung"/>
    <s v="Tidak Dihitung"/>
    <n v="1000"/>
    <n v="3"/>
    <n v="69"/>
    <n v="0.43"/>
    <s v="Sesuai"/>
    <s v="OK"/>
    <n v="1"/>
    <n v="0.66666666666666663"/>
    <x v="0"/>
    <x v="1"/>
    <x v="1"/>
    <x v="1"/>
    <x v="1"/>
    <x v="1"/>
    <x v="2"/>
    <x v="1"/>
    <x v="1"/>
    <s v="OK"/>
    <s v="OK"/>
    <x v="1"/>
  </r>
  <r>
    <s v="FT12"/>
    <s v="CINAGEN 2"/>
    <s v="02"/>
    <s v="10.42.21.195"/>
    <s v="Microsoft Windows 10 Pro"/>
    <s v="64-bit"/>
    <s v="Intel(R) Pentium(R) CPU G4400 @ 3.30GHz"/>
    <n v="15"/>
    <s v="53"/>
    <n v="4"/>
    <s v="Windows(R), Professional edition:_x000d__x000a_    The machine is permanently activated."/>
    <s v="Sesuai"/>
    <s v="MFMNT-8XDMF-7T3YC-KMJ2C-BTDGP"/>
    <n v="1000"/>
    <n v="47"/>
    <n v="0.68"/>
    <s v="2"/>
    <s v="0"/>
    <s v="ONLINE"/>
    <s v="ONLINE-2024-12-21 19:23:52"/>
    <s v="4"/>
    <s v="0"/>
    <s v="ONLINE"/>
    <s v="ONLINE-2024-12-22 10:25:32"/>
    <s v="Dihitung"/>
    <s v="Dihitung"/>
    <s v="Tidak Dihitung"/>
    <n v="1000"/>
    <n v="15"/>
    <n v="47"/>
    <n v="0.68"/>
    <s v="Sesuai"/>
    <s v="OK"/>
    <n v="1"/>
    <n v="1"/>
    <x v="0"/>
    <x v="1"/>
    <x v="1"/>
    <x v="1"/>
    <x v="1"/>
    <x v="1"/>
    <x v="2"/>
    <x v="1"/>
    <x v="1"/>
    <s v="OK"/>
    <s v="OK"/>
    <x v="9"/>
  </r>
  <r>
    <s v="F34A"/>
    <s v="TEGAL LEGA"/>
    <s v="02"/>
    <s v="10.42.37.3"/>
    <s v="Microsoft Windows 10 Pro"/>
    <s v="64-bit"/>
    <s v="Intel(R) Pentium(R) Gold G6400 CPU @ 4.00GHz"/>
    <n v="1"/>
    <s v="46"/>
    <n v="8"/>
    <s v="Windows(R), Professional edition:_x000d__x000a_    The machine is permanently activated."/>
    <s v="Sesuai"/>
    <s v="T2XGG-NJWPJ-V84BB-4PB7K-C7KCT"/>
    <n v="1000"/>
    <n v="49"/>
    <n v="1.1299999999999999"/>
    <s v="8"/>
    <s v="0"/>
    <s v="ONLINE"/>
    <s v="ONLINE-2024-12-23 12:21:54"/>
    <s v="16"/>
    <s v="0"/>
    <s v="ONLINE"/>
    <s v="ONLINE-2024-12-23 12:37:49"/>
    <s v="Dihitung"/>
    <s v="Dihitung"/>
    <s v="Dihitung"/>
    <n v="1000"/>
    <n v="1"/>
    <n v="49"/>
    <n v="1.1299999999999999"/>
    <s v="Sesuai"/>
    <s v="OK"/>
    <n v="1"/>
    <n v="1"/>
    <x v="1"/>
    <x v="1"/>
    <x v="1"/>
    <x v="1"/>
    <x v="1"/>
    <x v="1"/>
    <x v="2"/>
    <x v="1"/>
    <x v="1"/>
    <s v="OK"/>
    <s v="OK"/>
    <x v="8"/>
  </r>
  <r>
    <s v="F6MN"/>
    <s v="CIJUJUNG SUGIH/005"/>
    <s v="01"/>
    <s v="10.42.139.34"/>
    <s v="Microsoft Windows 10 Pro"/>
    <s v="64-bit"/>
    <s v="Intel(R) Pentium(R) Gold G6400 CPU @ 4.00GHz"/>
    <n v="26"/>
    <s v="58"/>
    <n v="8"/>
    <s v="Windows(R), Professional edition:_x000d__x000a_    The machine is permanently activated."/>
    <s v="Sesuai"/>
    <s v="27NQ8-XVB3T-9HF48-P2DCJ-YP2KF"/>
    <n v="1000"/>
    <n v="55"/>
    <n v="0.57999999999999996"/>
    <s v="26"/>
    <s v="0"/>
    <s v="ONLINE"/>
    <s v="ONLINE-2024-12-23 12:00:01"/>
    <s v="0"/>
    <s v="0"/>
    <s v="NOEDC"/>
    <s v="NOEDC-0000-00-00 00:00:00"/>
    <s v="Dihitung"/>
    <s v="Dihitung"/>
    <s v="Dihitung"/>
    <n v="1000"/>
    <n v="26"/>
    <n v="55"/>
    <n v="0.57999999999999996"/>
    <s v="Sesuai"/>
    <s v="OK"/>
    <n v="1"/>
    <n v="0"/>
    <x v="1"/>
    <x v="1"/>
    <x v="1"/>
    <x v="1"/>
    <x v="1"/>
    <x v="1"/>
    <x v="2"/>
    <x v="1"/>
    <x v="2"/>
    <s v="OK"/>
    <s v="NOK"/>
    <x v="10"/>
  </r>
  <r>
    <s v="T2IY"/>
    <s v="SETU PAGELARANG"/>
    <s v="02"/>
    <s v="10.42.46.3"/>
    <s v="Microsoft Windows 7 Professional "/>
    <s v="32-bit"/>
    <s v="Intel(R) Pentium(R) CPU G3260 @ 3.30GHz"/>
    <n v="6"/>
    <s v="46"/>
    <n v="4"/>
    <s v="Windows(R) 7, Professional edition:_x000d__x000a_    The machine is permanently activated."/>
    <s v="Sesuai"/>
    <s v="J46DV-CMYP3-66H63-D2K7K-6J3DW"/>
    <n v="1000"/>
    <n v="40"/>
    <n v="2.0299999999999998"/>
    <s v="5"/>
    <s v="0"/>
    <s v="ONLINE"/>
    <s v="ONLINE-2024-12-23 08:25:19"/>
    <s v="13"/>
    <s v="0"/>
    <s v="ONLINE"/>
    <s v="ONLINE-2024-12-23 12:34:33"/>
    <s v="Dihitung"/>
    <s v="Dihitung"/>
    <s v="Tidak Dihitung"/>
    <n v="1000"/>
    <n v="6"/>
    <n v="40"/>
    <n v="2.0299999999999998"/>
    <s v="Sesuai"/>
    <s v="OK"/>
    <n v="1"/>
    <n v="1"/>
    <x v="0"/>
    <x v="1"/>
    <x v="1"/>
    <x v="1"/>
    <x v="1"/>
    <x v="1"/>
    <x v="2"/>
    <x v="1"/>
    <x v="1"/>
    <s v="OK"/>
    <s v="OK"/>
    <x v="10"/>
  </r>
  <r>
    <s v="TEZN"/>
    <s v="CIREUNGHAS"/>
    <s v="01"/>
    <s v="10.42.39.226"/>
    <s v="Microsoft Windows 10 Pro"/>
    <s v="64-bit"/>
    <s v="Intel(R) Core(TM) i3-10100 CPU @ 3.60GHz"/>
    <n v="0"/>
    <s v="57"/>
    <n v="8"/>
    <s v="Windows(R), Professional edition:_x000d__x000a_    The machine is permanently activated."/>
    <s v="Sesuai"/>
    <s v="JVNHD-BXGKC-FXWG7-R8J82-V8RC2"/>
    <n v="1000"/>
    <n v="53"/>
    <n v="0.61"/>
    <s v="6"/>
    <s v="0"/>
    <s v="ONLINE"/>
    <s v="ONLINE-2024-12-22 20:45:47"/>
    <s v="4"/>
    <s v="4"/>
    <s v="ONLINE"/>
    <s v="ONLINE-2024-12-22 21:14:04"/>
    <s v="Dihitung"/>
    <s v="Dihitung"/>
    <s v="Dihitung"/>
    <n v="1000"/>
    <n v="0"/>
    <n v="53"/>
    <n v="0.61"/>
    <s v="Sesuai"/>
    <s v="OK"/>
    <n v="1"/>
    <n v="0.5"/>
    <x v="1"/>
    <x v="1"/>
    <x v="1"/>
    <x v="1"/>
    <x v="1"/>
    <x v="1"/>
    <x v="2"/>
    <x v="1"/>
    <x v="1"/>
    <s v="OK"/>
    <s v="OK"/>
    <x v="12"/>
  </r>
  <r>
    <s v="TVDM"/>
    <s v="DRIVE THRU PAJAJARAN NO 5"/>
    <s v="05"/>
    <s v="10.42.108.198"/>
    <s v="Microsoft Windows 10 Pro"/>
    <s v="64-bit"/>
    <s v="Intel(R) Pentium(R) Gold G6400 CPU @ 4.00GHz"/>
    <n v="0"/>
    <s v="38"/>
    <n v="16"/>
    <s v="Windows(R), Professional edition:_x000d__x000a_    The machine is permanently activated."/>
    <s v="Sesuai"/>
    <s v="74HKN-MCKKF-3387G-VYMRG-H8RC4"/>
    <n v="1000"/>
    <n v="42"/>
    <n v="2.31"/>
    <s v="0"/>
    <s v="0"/>
    <s v="NOEDC"/>
    <s v="NOEDC-0000-00-00 00:00:00"/>
    <s v="0"/>
    <s v="0"/>
    <s v="NOEDC"/>
    <s v="NOEDC-0000-00-00 00:00:00"/>
    <s v="Dihitung"/>
    <s v="Dihitung"/>
    <s v="Dihitung"/>
    <n v="1000"/>
    <n v="0"/>
    <n v="42"/>
    <n v="2.31"/>
    <s v="Sesuai"/>
    <s v="OK"/>
    <n v="0"/>
    <n v="0"/>
    <x v="1"/>
    <x v="1"/>
    <x v="1"/>
    <x v="1"/>
    <x v="1"/>
    <x v="1"/>
    <x v="2"/>
    <x v="2"/>
    <x v="2"/>
    <s v="NOK"/>
    <s v="NOK"/>
    <x v="6"/>
  </r>
  <r>
    <s v="TON7"/>
    <s v="OTISTA SUKABUMI"/>
    <s v="02"/>
    <s v="10.42.22.195"/>
    <s v="Microsoft Windows 10 Pro"/>
    <s v="64-bit"/>
    <s v="Intel(R) Pentium(R) CPU G4400 @ 3.30GHz"/>
    <n v="5"/>
    <s v="53"/>
    <n v="4"/>
    <s v="Windows(R), Professional edition:_x000d__x000a_    The machine is permanently activated."/>
    <s v="Sesuai"/>
    <s v="N9WK8-QDXTQ-FQPX9-B2T8C-76DGR"/>
    <n v="1000"/>
    <n v="38"/>
    <n v="0.62"/>
    <s v="0"/>
    <s v="3"/>
    <s v="OFFLINE"/>
    <s v="OFFLINE-2024-12-22 19:12:12-THE PORT COM7 DOES NOT EXIST."/>
    <s v="6"/>
    <s v="0"/>
    <s v="ONLINE"/>
    <s v="ONLINE-2024-12-23 12:36:57"/>
    <s v="Dihitung"/>
    <s v="Dihitung"/>
    <s v="Tidak Dihitung"/>
    <n v="1000"/>
    <n v="5"/>
    <n v="38"/>
    <n v="0.62"/>
    <s v="Sesuai"/>
    <s v="OK"/>
    <n v="0"/>
    <n v="1"/>
    <x v="0"/>
    <x v="1"/>
    <x v="1"/>
    <x v="1"/>
    <x v="1"/>
    <x v="1"/>
    <x v="2"/>
    <x v="0"/>
    <x v="1"/>
    <s v="NOK"/>
    <s v="OK"/>
    <x v="12"/>
  </r>
  <r>
    <s v="FD17"/>
    <s v="PANCASAN"/>
    <s v="01"/>
    <s v="10.42.13.226"/>
    <s v="Microsoft Windows 10 Pro"/>
    <s v="64-bit"/>
    <s v="Intel(R) Core(TM) i5-4590 CPU @ 3.30GHz"/>
    <n v="13"/>
    <s v="28"/>
    <n v="16"/>
    <s v="Windows(R), Professional edition:_x000d__x000a_    The machine is permanently activated."/>
    <s v="Sesuai"/>
    <s v="YRMNM-GT7D6-VXMWY-4V7GV-GCPBC:NKGQH-79GDH-CJQM9-T97BP-DDBW2"/>
    <n v="1000"/>
    <n v="63"/>
    <n v="3.56"/>
    <s v="10"/>
    <s v="0"/>
    <s v="ONLINE"/>
    <s v="ONLINE-2024-12-22 19:03:58"/>
    <s v="2"/>
    <s v="0"/>
    <s v="ONLINE"/>
    <s v="ONLINE-2024-12-23 07:13:48"/>
    <s v="Dihitung"/>
    <s v="Dihitung"/>
    <s v="Dihitung"/>
    <n v="1000"/>
    <n v="13"/>
    <n v="63"/>
    <n v="3.56"/>
    <s v="Sesuai"/>
    <s v="OK"/>
    <n v="1"/>
    <n v="1"/>
    <x v="1"/>
    <x v="1"/>
    <x v="1"/>
    <x v="1"/>
    <x v="1"/>
    <x v="1"/>
    <x v="2"/>
    <x v="1"/>
    <x v="1"/>
    <s v="OK"/>
    <s v="OK"/>
    <x v="6"/>
  </r>
  <r>
    <s v="TLS2"/>
    <s v="SIMPANG WALURAN_x0009_"/>
    <s v="01"/>
    <s v="10.42.139.162"/>
    <s v="Microsoft Windows 10 Pro"/>
    <s v="64-bit"/>
    <s v="Intel(R) Pentium(R) Gold G6400 CPU @ 4.00GHz"/>
    <n v="27"/>
    <s v="48"/>
    <n v="8"/>
    <s v="Windows(R), Professional edition:_x000d__x000a_    The machine is permanently activated."/>
    <s v="Sesuai"/>
    <s v="8VNG8-QHF2W-MKCBK-3FXQD-B986C"/>
    <n v="1000"/>
    <n v="41"/>
    <n v="0.64"/>
    <s v="4"/>
    <s v="0"/>
    <s v="ONLINE"/>
    <s v="ONLINE-2024-12-20 19:43:57"/>
    <s v="1"/>
    <s v="0"/>
    <s v="ONLINE"/>
    <s v="ONLINE-2024-12-21 11:21:21"/>
    <s v="Dihitung"/>
    <s v="Dihitung"/>
    <s v="Dihitung"/>
    <n v="1000"/>
    <n v="27"/>
    <n v="41"/>
    <n v="0.64"/>
    <s v="Sesuai"/>
    <s v="OK"/>
    <n v="1"/>
    <n v="1"/>
    <x v="1"/>
    <x v="1"/>
    <x v="1"/>
    <x v="1"/>
    <x v="1"/>
    <x v="1"/>
    <x v="2"/>
    <x v="1"/>
    <x v="1"/>
    <s v="OK"/>
    <s v="OK"/>
    <x v="9"/>
  </r>
  <r>
    <s v="TC1F"/>
    <s v="WATES JAYA"/>
    <s v="01"/>
    <s v="10.42.113.98"/>
    <s v="Microsoft Windows 10 Pro"/>
    <s v="64-bit"/>
    <s v="Intel(R) Pentium(R) Gold G6400 CPU @ 4.00GHz"/>
    <n v="8"/>
    <s v="48"/>
    <n v="8"/>
    <s v="Windows(R), Professional edition:_x000d__x000a_    The machine is permanently activated."/>
    <s v="Sesuai"/>
    <s v="TQDN8-D9774-973T9-887TJ-9TP2T"/>
    <n v="1000"/>
    <n v="41"/>
    <n v="0.63"/>
    <s v="8"/>
    <s v="0"/>
    <s v="ONLINE"/>
    <s v="ONLINE-2024-12-23 09:55:33"/>
    <s v="13"/>
    <s v="0"/>
    <s v="ONLINE"/>
    <s v="ONLINE-2024-12-23 12:31:54"/>
    <s v="Dihitung"/>
    <s v="Dihitung"/>
    <s v="Dihitung"/>
    <n v="1000"/>
    <n v="8"/>
    <n v="41"/>
    <n v="0.63"/>
    <s v="Sesuai"/>
    <s v="OK"/>
    <n v="1"/>
    <n v="1"/>
    <x v="1"/>
    <x v="1"/>
    <x v="1"/>
    <x v="1"/>
    <x v="1"/>
    <x v="1"/>
    <x v="2"/>
    <x v="1"/>
    <x v="1"/>
    <s v="OK"/>
    <s v="OK"/>
    <x v="14"/>
  </r>
  <r>
    <s v="TDSO"/>
    <s v="FRESH SIRKUIT SENTUL 2"/>
    <s v="03"/>
    <s v="10.42.14.68"/>
    <s v="Microsoft Windows 10 Pro"/>
    <s v="64-bit"/>
    <s v="Intel(R) Pentium(R) Gold G6400 CPU @ 4.00GHz"/>
    <n v="10"/>
    <s v="44"/>
    <n v="8"/>
    <s v="Windows(R), Professional edition:_x000d__x000a_    The machine is permanently activated."/>
    <s v="Sesuai"/>
    <s v="FN2KX-K92Q2-DQQMB-434YH-BDXCT"/>
    <n v="1000"/>
    <n v="48"/>
    <n v="0.53"/>
    <s v="6"/>
    <s v="0"/>
    <s v="ONLINE"/>
    <s v="ONLINE-2024-12-23 12:37:33"/>
    <s v="18"/>
    <s v="0"/>
    <s v="ONLINE"/>
    <s v="ONLINE-2024-12-23 12:24:30"/>
    <s v="Dihitung"/>
    <s v="Dihitung"/>
    <s v="Dihitung"/>
    <n v="1000"/>
    <n v="10"/>
    <n v="48"/>
    <n v="0.53"/>
    <s v="Sesuai"/>
    <s v="OK"/>
    <n v="1"/>
    <n v="1"/>
    <x v="1"/>
    <x v="1"/>
    <x v="1"/>
    <x v="1"/>
    <x v="1"/>
    <x v="1"/>
    <x v="2"/>
    <x v="1"/>
    <x v="1"/>
    <s v="OK"/>
    <s v="OK"/>
    <x v="2"/>
  </r>
  <r>
    <s v="T48K"/>
    <s v="MANUNGGAL TMII"/>
    <s v="01"/>
    <s v="10.42.74.98"/>
    <s v="Microsoft Windows 10 Pro"/>
    <s v="64-bit"/>
    <s v="Intel(R) Pentium(R) CPU G4500 @ 3.50GHz"/>
    <n v="0"/>
    <s v="78"/>
    <n v="4"/>
    <s v="Windows(R), Professional edition:_x000d__x000a_    The machine is permanently activated."/>
    <s v="Sesuai"/>
    <s v="BM4RG-HNGYJ-Y4W6H-4HMDJ-TQ722"/>
    <n v="1000"/>
    <n v="45"/>
    <n v="0.97"/>
    <s v="18"/>
    <s v="0"/>
    <s v="ONLINE"/>
    <s v="ONLINE-2024-12-23 12:04:11"/>
    <s v="3"/>
    <s v="0"/>
    <s v="ONLINE"/>
    <s v="ONLINE-2024-12-23 10:07:01"/>
    <s v="Dihitung"/>
    <s v="Dihitung"/>
    <s v="Tidak Dihitung"/>
    <n v="1000"/>
    <n v="0"/>
    <n v="45"/>
    <n v="0.97"/>
    <s v="Sesuai"/>
    <s v="OK"/>
    <n v="1"/>
    <n v="1"/>
    <x v="0"/>
    <x v="1"/>
    <x v="1"/>
    <x v="1"/>
    <x v="1"/>
    <x v="1"/>
    <x v="2"/>
    <x v="1"/>
    <x v="1"/>
    <s v="OK"/>
    <s v="OK"/>
    <x v="10"/>
  </r>
  <r>
    <s v="TWUZ"/>
    <s v="CIAPUS 2"/>
    <s v="02"/>
    <s v="10.42.26.35"/>
    <s v="Microsoft Windows 10 Pro"/>
    <s v="64-bit"/>
    <s v="Intel(R) Pentium(R) CPU G4500 @ 3.50GHz"/>
    <n v="3"/>
    <s v="33"/>
    <n v="8"/>
    <s v="Windows(R), Professional edition:_x000d__x000a_    The machine is permanently activated."/>
    <s v="Sesuai"/>
    <s v="HHYMN-TCW4K-RRVV7-TYDM8-33W6C"/>
    <n v="1000"/>
    <n v="52"/>
    <n v="1.03"/>
    <s v="2"/>
    <s v="0"/>
    <s v="ONLINE"/>
    <s v="ONLINE-2024-12-23 11:01:36"/>
    <s v="5"/>
    <s v="0"/>
    <s v="ONLINE"/>
    <s v="ONLINE-2024-12-22 21:35:01"/>
    <s v="Dihitung"/>
    <s v="Dihitung"/>
    <s v="Dihitung"/>
    <n v="1000"/>
    <n v="3"/>
    <n v="52"/>
    <n v="1.03"/>
    <s v="Sesuai"/>
    <s v="OK"/>
    <n v="1"/>
    <n v="1"/>
    <x v="1"/>
    <x v="1"/>
    <x v="1"/>
    <x v="1"/>
    <x v="1"/>
    <x v="1"/>
    <x v="2"/>
    <x v="1"/>
    <x v="1"/>
    <s v="OK"/>
    <s v="OK"/>
    <x v="5"/>
  </r>
  <r>
    <s v="FQM1"/>
    <s v="IDM CIAUL PASIR NO 27"/>
    <s v="02"/>
    <s v="10.42.148.99"/>
    <s v="Microsoft Windows 10 Pro"/>
    <s v="64-bit"/>
    <s v="Intel(R) Pentium(R) Gold G6405 CPU @ 4.10GHz"/>
    <n v="0"/>
    <s v="33"/>
    <n v="8"/>
    <s v="Windows(R), Professional edition:_x000d__x000a_    Windows is in Notification mode"/>
    <s v="Sesuai"/>
    <s v="PCVWM-QNFRY-DVCX3-RM2D6-683W6"/>
    <n v="1000"/>
    <n v="38"/>
    <n v="0.56000000000000005"/>
    <s v="1"/>
    <s v="2"/>
    <s v="ONLINE"/>
    <s v="ONLINE-2024-12-23 10:54:08"/>
    <s v="1"/>
    <s v="0"/>
    <s v="ONLINE"/>
    <s v="ONLINE-2024-12-23 10:51:40-(ACT VIRTUAL)TIDAK TERIMA RESPONSE DARI HOST|ERBANK MANDIRI||0|"/>
    <s v="Dihitung"/>
    <s v="Dihitung"/>
    <s v="Dihitung"/>
    <n v="1000"/>
    <n v="0"/>
    <n v="38"/>
    <n v="0.56000000000000005"/>
    <s v="Sesuai"/>
    <s v="NOK"/>
    <n v="0.33333333333333331"/>
    <n v="1"/>
    <x v="1"/>
    <x v="1"/>
    <x v="1"/>
    <x v="1"/>
    <x v="1"/>
    <x v="1"/>
    <x v="1"/>
    <x v="1"/>
    <x v="1"/>
    <s v="NOK"/>
    <s v="OK"/>
    <x v="12"/>
  </r>
  <r>
    <s v="FICQ"/>
    <s v="BATU GEDE"/>
    <s v="02"/>
    <s v="10.42.96.35"/>
    <s v="Microsoft Windows 7 Professional "/>
    <s v="32-bit"/>
    <s v="Intel(R) Pentium(R) CPU G3240 @ 3.10GHz"/>
    <n v="0"/>
    <s v="60"/>
    <n v="4"/>
    <s v="Windows(R) 7, Professional edition:_x000d__x000a_    The machine is permanently activated."/>
    <s v="Sesuai"/>
    <s v="TCTCY-TR8X3-DQ7VJ-MHGGX-JRXYR"/>
    <n v="1000"/>
    <n v="39"/>
    <n v="1.9"/>
    <s v="16"/>
    <s v="0"/>
    <s v="ONLINE"/>
    <s v="ONLINE-2024-12-23 12:14:00"/>
    <s v="5"/>
    <s v="0"/>
    <s v="ONLINE"/>
    <s v="ONLINE-2024-12-23 08:29:24-(ACT VIRTUAL)TIDAK TERIMA RESPONSE DARI HOST|ERBANK BRI|72108637|000070408145322|||||000057|000000|23 DEC 24|08:29:14|435808141000||0"/>
    <s v="Dihitung"/>
    <s v="Dihitung"/>
    <s v="Tidak Dihitung"/>
    <n v="1000"/>
    <n v="0"/>
    <n v="39"/>
    <n v="1.9"/>
    <s v="Sesuai"/>
    <s v="OK"/>
    <n v="1"/>
    <n v="1"/>
    <x v="0"/>
    <x v="1"/>
    <x v="1"/>
    <x v="1"/>
    <x v="1"/>
    <x v="1"/>
    <x v="2"/>
    <x v="1"/>
    <x v="1"/>
    <s v="OK"/>
    <s v="OK"/>
    <x v="0"/>
  </r>
  <r>
    <s v="T5SX"/>
    <s v="PASIR KUDA"/>
    <s v="02"/>
    <s v="10.42.28.163"/>
    <s v="Microsoft Windows 7 Professional "/>
    <s v="32-bit"/>
    <s v="Intel(R) Pentium(R) CPU G3240 @ 3.10GHz"/>
    <n v="3"/>
    <s v="54"/>
    <n v="4"/>
    <s v="Windows(R) 7, Professional edition:_x000d__x000a_    The machine is permanently activated."/>
    <s v="Sesuai"/>
    <s v="H4Q34-86WMC-Y8442-3FTWK-BQHQQ"/>
    <n v="1000"/>
    <n v="42"/>
    <n v="1.08"/>
    <s v="2"/>
    <s v="0"/>
    <s v="ONLINE"/>
    <s v="ONLINE-2024-12-23 11:39:16"/>
    <s v="4"/>
    <s v="0"/>
    <s v="ONLINE"/>
    <s v="ONLINE-2024-12-15 13:35:43"/>
    <s v="Dihitung"/>
    <s v="Dihitung"/>
    <s v="Tidak Dihitung"/>
    <n v="1000"/>
    <n v="3"/>
    <n v="42"/>
    <n v="1.08"/>
    <s v="Sesuai"/>
    <s v="OK"/>
    <n v="1"/>
    <n v="1"/>
    <x v="0"/>
    <x v="1"/>
    <x v="1"/>
    <x v="1"/>
    <x v="1"/>
    <x v="1"/>
    <x v="2"/>
    <x v="1"/>
    <x v="1"/>
    <s v="OK"/>
    <s v="OK"/>
    <x v="5"/>
  </r>
  <r>
    <s v="T3V2"/>
    <s v="LIMBANGAN SARI 136"/>
    <s v="01"/>
    <s v="10.42.14.34"/>
    <s v="Microsoft Windows 10 Pro"/>
    <s v="64-bit"/>
    <s v="Intel(R) Core(TM) i3-10100 CPU @ 3.60GHz"/>
    <n v="5"/>
    <s v="48"/>
    <n v="8"/>
    <s v="Windows(R), Professional edition:_x000d__x000a_    The machine is permanently activated."/>
    <s v="Sesuai"/>
    <s v="W4Q6R-NH44F-DQK4F-BB9MH-PWF9C:24CXN-QYX3T-MPK98-38DQ2-CKCKF"/>
    <n v="1000"/>
    <n v="46"/>
    <n v="0.31"/>
    <s v="14"/>
    <s v="0"/>
    <s v="ONLINE"/>
    <s v="ONLINE-2024-12-22 19:53:26"/>
    <s v="1"/>
    <s v="1"/>
    <s v="ONLINE"/>
    <s v="ONLINE-2024-12-13 13:10:17-(ACT VIRTUAL)TIDAK TERIMA RESPONSE DARI HOST|60BANK MANDIRI|10004305|160021154114305|NPG|6220 11** **** **02 08|DIP|SALE|000000|000000|13 DEC 2024|13:10:07|000081442399|      |21,100"/>
    <s v="Dihitung"/>
    <s v="Dihitung"/>
    <s v="Dihitung"/>
    <n v="1000"/>
    <n v="5"/>
    <n v="46"/>
    <n v="0.31"/>
    <s v="Sesuai"/>
    <s v="OK"/>
    <n v="1"/>
    <n v="0.5"/>
    <x v="1"/>
    <x v="1"/>
    <x v="1"/>
    <x v="1"/>
    <x v="1"/>
    <x v="1"/>
    <x v="2"/>
    <x v="1"/>
    <x v="1"/>
    <s v="OK"/>
    <s v="OK"/>
    <x v="1"/>
  </r>
  <r>
    <s v="TDZR"/>
    <s v="GOR PELABUHAN RATU"/>
    <s v="02"/>
    <s v="10.42.16.227"/>
    <s v="Microsoft Windows 10 Pro"/>
    <s v="64-bit"/>
    <s v="Intel(R) Pentium(R) CPU G4400 @ 3.30GHz"/>
    <n v="22"/>
    <s v="49"/>
    <n v="4"/>
    <s v="Windows(R), Professional edition:_x000d__x000a_    The machine is permanently activated."/>
    <s v="Sesuai"/>
    <s v="76MNY-2BJDY-MKF8X-769FC-27J6C"/>
    <n v="1000"/>
    <n v="41"/>
    <n v="0.67"/>
    <s v="12"/>
    <s v="0"/>
    <s v="ONLINE"/>
    <s v="ONLINE-2024-12-23 12:37:57"/>
    <s v="1"/>
    <s v="0"/>
    <s v="ONLINE"/>
    <s v="ONLINE-2024-12-23 09:31:24"/>
    <s v="Dihitung"/>
    <s v="Dihitung"/>
    <s v="Tidak Dihitung"/>
    <n v="1000"/>
    <n v="22"/>
    <n v="41"/>
    <n v="0.67"/>
    <s v="Sesuai"/>
    <s v="OK"/>
    <n v="1"/>
    <n v="1"/>
    <x v="0"/>
    <x v="1"/>
    <x v="1"/>
    <x v="1"/>
    <x v="1"/>
    <x v="1"/>
    <x v="2"/>
    <x v="1"/>
    <x v="1"/>
    <s v="OK"/>
    <s v="OK"/>
    <x v="9"/>
  </r>
  <r>
    <s v="T7IR"/>
    <s v="FRESH BOGOR NIRWANA 2"/>
    <s v="02"/>
    <s v="10.42.97.227"/>
    <s v="Microsoft Windows 10 Pro"/>
    <s v="64-bit"/>
    <s v="Intel(R) Pentium(R) Gold G6400 CPU @ 4.00GHz"/>
    <n v="0"/>
    <s v="44"/>
    <n v="8"/>
    <s v="Windows(R), Professional edition:_x000d__x000a_    The machine is permanently activated."/>
    <s v="Sesuai"/>
    <s v="4PNJQ-WD79X-VRYPW-6FMJ8-6MVJ6"/>
    <n v="1000"/>
    <n v="44"/>
    <n v="0.64"/>
    <s v="20"/>
    <s v="0"/>
    <s v="ONLINE"/>
    <s v="ONLINE-2024-12-23 12:11:14"/>
    <s v="11"/>
    <s v="0"/>
    <s v="ONLINE"/>
    <s v="ONLINE-2024-12-23 12:19:51"/>
    <s v="Dihitung"/>
    <s v="Dihitung"/>
    <s v="Dihitung"/>
    <n v="1000"/>
    <n v="0"/>
    <n v="44"/>
    <n v="0.64"/>
    <s v="Sesuai"/>
    <s v="OK"/>
    <n v="1"/>
    <n v="1"/>
    <x v="1"/>
    <x v="1"/>
    <x v="1"/>
    <x v="1"/>
    <x v="1"/>
    <x v="1"/>
    <x v="2"/>
    <x v="1"/>
    <x v="1"/>
    <s v="OK"/>
    <s v="OK"/>
    <x v="6"/>
  </r>
  <r>
    <s v="T997"/>
    <s v="KEBON PEDES"/>
    <s v="02"/>
    <s v="10.42.62.99"/>
    <s v="Microsoft Windows 10 Pro"/>
    <s v="64-bit"/>
    <s v="Intel(R) Core(TM) i3-10100 CPU @ 3.60GHz"/>
    <n v="16"/>
    <s v="45"/>
    <n v="8"/>
    <s v="Windows(R), Professional edition:_x000d__x000a_    The machine is permanently activated."/>
    <s v="Sesuai"/>
    <s v="9W7KJ-N729K-T8HGM-RQBF7-M4G6P"/>
    <n v="1000"/>
    <n v="62"/>
    <n v="0.41"/>
    <s v="10"/>
    <s v="0"/>
    <s v="ONLINE"/>
    <s v="ONLINE-2024-12-23 11:43:17"/>
    <s v="5"/>
    <s v="0"/>
    <s v="ONLINE"/>
    <s v="ONLINE-2024-12-23 07:31:08"/>
    <s v="Dihitung"/>
    <s v="Dihitung"/>
    <s v="Dihitung"/>
    <n v="1000"/>
    <n v="16"/>
    <n v="62"/>
    <n v="0.41"/>
    <s v="Sesuai"/>
    <s v="OK"/>
    <n v="1"/>
    <n v="1"/>
    <x v="1"/>
    <x v="1"/>
    <x v="1"/>
    <x v="1"/>
    <x v="1"/>
    <x v="1"/>
    <x v="2"/>
    <x v="1"/>
    <x v="1"/>
    <s v="OK"/>
    <s v="OK"/>
    <x v="0"/>
  </r>
  <r>
    <s v="T09K"/>
    <s v="CIPANENGAH"/>
    <s v="01"/>
    <s v="10.42.15.194"/>
    <s v="Microsoft Windows 10 Pro"/>
    <s v="64-bit"/>
    <s v="Intel(R) Core(TM) i5-4460  CPU @ 3.20GHz"/>
    <n v="16"/>
    <s v="46"/>
    <n v="8"/>
    <s v="Windows(R), Professional edition:_x000d__x000a_    The machine is permanently activated."/>
    <s v="Sesuai"/>
    <s v="DNFM6-K6XKC-V6TD8-2P44C-27J6C"/>
    <n v="1000"/>
    <n v="58"/>
    <n v="0.6"/>
    <s v="0"/>
    <s v="3"/>
    <s v="OFFLINE"/>
    <s v="OFFLINE-2024-12-23 09:28:43-THE PORT COM7 DOES NOT EXIST."/>
    <s v="2"/>
    <s v="0"/>
    <s v="ONLINE"/>
    <s v="ONLINE-2024-12-21 18:14:44"/>
    <s v="Dihitung"/>
    <s v="Dihitung"/>
    <s v="Dihitung"/>
    <n v="1000"/>
    <n v="16"/>
    <n v="58"/>
    <n v="0.6"/>
    <s v="Sesuai"/>
    <s v="OK"/>
    <n v="0"/>
    <n v="1"/>
    <x v="1"/>
    <x v="1"/>
    <x v="1"/>
    <x v="1"/>
    <x v="1"/>
    <x v="1"/>
    <x v="2"/>
    <x v="0"/>
    <x v="1"/>
    <s v="NOK"/>
    <s v="OK"/>
    <x v="12"/>
  </r>
  <r>
    <s v="FGHE"/>
    <s v="GOALPARA SUKARAJA"/>
    <s v="02"/>
    <s v="10.42.135.195"/>
    <s v="Microsoft Windows 10 Pro"/>
    <s v="64-bit"/>
    <s v="Intel(R) Pentium(R) Gold G6405 CPU @ 4.10GHz"/>
    <n v="39"/>
    <s v="41"/>
    <n v="8"/>
    <s v="Windows(R), Professional edition:_x000d__x000a_    The machine is permanently activated."/>
    <s v="Sesuai"/>
    <s v="63DWP-7NQH7-FKPRC-PX6FG-D3XCT"/>
    <n v="1000"/>
    <n v="40"/>
    <n v="0.46"/>
    <s v="6"/>
    <s v="0"/>
    <s v="ONLINE"/>
    <s v="ONLINE-2024-12-23 11:57:57"/>
    <s v="17"/>
    <s v="2"/>
    <s v="ONLINE"/>
    <s v="ONLINE-2024-12-22 20:34:39"/>
    <s v="Dihitung"/>
    <s v="Dihitung"/>
    <s v="Dihitung"/>
    <n v="1000"/>
    <n v="39"/>
    <n v="40"/>
    <n v="0.46"/>
    <s v="Sesuai"/>
    <s v="OK"/>
    <n v="1"/>
    <n v="0.89473684210526316"/>
    <x v="1"/>
    <x v="1"/>
    <x v="1"/>
    <x v="1"/>
    <x v="1"/>
    <x v="1"/>
    <x v="2"/>
    <x v="1"/>
    <x v="1"/>
    <s v="OK"/>
    <s v="OK"/>
    <x v="12"/>
  </r>
  <r>
    <s v="FIV2"/>
    <s v="SIMPANG CIRACAP"/>
    <s v="02"/>
    <s v="10.42.138.35"/>
    <s v="Microsoft Windows 10 Pro"/>
    <s v="64-bit"/>
    <s v="Intel(R) Pentium(R) CPU G4400 @ 3.30GHz"/>
    <n v="49"/>
    <s v="54"/>
    <n v="4"/>
    <s v="Windows(R), Professional edition:_x000d__x000a_    The machine is permanently activated."/>
    <s v="Sesuai"/>
    <s v="JNHRP-WTKX2-V69RY-QB684-VMH24"/>
    <n v="1000"/>
    <n v="38"/>
    <n v="0.74"/>
    <s v="3"/>
    <s v="2"/>
    <s v="ONLINE"/>
    <s v="ONLINE-2024-12-17 19:01:07-(ACT VIRTUAL)CRC SALAH HARAP RESTART EDC"/>
    <s v="0"/>
    <s v="3"/>
    <s v="OFFLINE"/>
    <s v="OFFLINE-2024-11-30 20:52:21-TIDAK TERIMA RESPONSE DARI EDC"/>
    <s v="Dihitung"/>
    <s v="Dihitung"/>
    <s v="Tidak Dihitung"/>
    <n v="1000"/>
    <n v="49"/>
    <n v="38"/>
    <n v="0.74"/>
    <s v="Sesuai"/>
    <s v="OK"/>
    <n v="0.6"/>
    <n v="0"/>
    <x v="0"/>
    <x v="1"/>
    <x v="1"/>
    <x v="1"/>
    <x v="1"/>
    <x v="1"/>
    <x v="2"/>
    <x v="1"/>
    <x v="0"/>
    <s v="OK"/>
    <s v="NOK"/>
    <x v="9"/>
  </r>
  <r>
    <s v="TKD5"/>
    <s v="MAYJEN ISHAK DJUARSA NO 9"/>
    <s v="02"/>
    <s v="10.42.28.3"/>
    <s v="Microsoft Windows 7 Professional "/>
    <s v="32-bit"/>
    <s v="Intel(R) Pentium(R) CPU G4400 @ 3.30GHz"/>
    <n v="6"/>
    <s v="45"/>
    <n v="4"/>
    <s v="Windows(R) 7, Professional edition:_x000d__x000a_    The machine is permanently activated."/>
    <s v="Sesuai"/>
    <s v="X9GVY-272F7-R6PK3-6X4X3-RB79K"/>
    <n v="1000"/>
    <n v="31"/>
    <n v="0.32"/>
    <s v="12"/>
    <s v="0"/>
    <s v="ONLINE"/>
    <s v="ONLINE-2024-12-22 19:02:46"/>
    <s v="9"/>
    <s v="0"/>
    <s v="ONLINE"/>
    <s v="ONLINE-2024-12-22 20:38:38"/>
    <s v="Dihitung"/>
    <s v="Dihitung"/>
    <s v="Tidak Dihitung"/>
    <n v="1000"/>
    <n v="6"/>
    <n v="31"/>
    <n v="0.32"/>
    <s v="Sesuai"/>
    <s v="OK"/>
    <n v="1"/>
    <n v="1"/>
    <x v="0"/>
    <x v="1"/>
    <x v="1"/>
    <x v="1"/>
    <x v="1"/>
    <x v="1"/>
    <x v="2"/>
    <x v="1"/>
    <x v="1"/>
    <s v="OK"/>
    <s v="OK"/>
    <x v="5"/>
  </r>
  <r>
    <s v="FSCP"/>
    <s v="RAYA BANDUNG 111"/>
    <s v="02"/>
    <s v="10.42.137.67"/>
    <s v="Microsoft Windows 10 Pro"/>
    <s v="64-bit"/>
    <s v="Intel(R) Pentium(R) CPU G4400 @ 3.30GHz"/>
    <n v="12"/>
    <s v="59"/>
    <n v="4"/>
    <s v="Windows(R), Professional edition:_x000d__x000a_    The machine is permanently activated."/>
    <s v="Sesuai"/>
    <s v="YKCY4-DCNWV-BVJP9-DC3YT-H8RC2"/>
    <n v="1000"/>
    <n v="54"/>
    <n v="0.54"/>
    <s v="12"/>
    <s v="0"/>
    <s v="ONLINE"/>
    <s v="ONLINE-2024-12-22 21:54:37"/>
    <s v="2"/>
    <s v="0"/>
    <s v="ONLINE"/>
    <s v="ONLINE-2024-12-23 07:57:58"/>
    <s v="Dihitung"/>
    <s v="Dihitung"/>
    <s v="Tidak Dihitung"/>
    <n v="1000"/>
    <n v="12"/>
    <n v="54"/>
    <n v="0.54"/>
    <s v="Sesuai"/>
    <s v="OK"/>
    <n v="1"/>
    <n v="1"/>
    <x v="0"/>
    <x v="1"/>
    <x v="1"/>
    <x v="1"/>
    <x v="1"/>
    <x v="1"/>
    <x v="2"/>
    <x v="1"/>
    <x v="1"/>
    <s v="OK"/>
    <s v="OK"/>
    <x v="13"/>
  </r>
  <r>
    <s v="TBL7"/>
    <s v="GUNUNG MULYA"/>
    <s v="02"/>
    <s v="10.42.6.35"/>
    <s v="Microsoft Windows 10 Pro"/>
    <s v="64-bit"/>
    <s v="Intel(R) Pentium(R) CPU G4400 @ 3.30GHz"/>
    <n v="18"/>
    <s v="72"/>
    <n v="4"/>
    <s v="Windows(R), Professional edition:_x000d__x000a_    The machine is permanently activated."/>
    <s v="Sesuai"/>
    <s v="W4BW2-NJM37-BQW6M-2MV9D-8K8XF"/>
    <n v="1000"/>
    <n v="66"/>
    <n v="1.46"/>
    <s v="2"/>
    <s v="0"/>
    <s v="ONLINE"/>
    <s v="ONLINE-2024-12-23 08:00:45"/>
    <s v="2"/>
    <s v="0"/>
    <s v="ONLINE"/>
    <s v="ONLINE-2024-12-23 12:03:57"/>
    <s v="Dihitung"/>
    <s v="Dihitung"/>
    <s v="Tidak Dihitung"/>
    <n v="1000"/>
    <n v="18"/>
    <n v="66"/>
    <n v="1.46"/>
    <s v="Sesuai"/>
    <s v="OK"/>
    <n v="1"/>
    <n v="1"/>
    <x v="0"/>
    <x v="1"/>
    <x v="1"/>
    <x v="1"/>
    <x v="1"/>
    <x v="1"/>
    <x v="2"/>
    <x v="1"/>
    <x v="1"/>
    <s v="OK"/>
    <s v="OK"/>
    <x v="7"/>
  </r>
  <r>
    <s v="TZ7W"/>
    <s v="MARIWATI"/>
    <s v="02"/>
    <s v="10.42.11.163"/>
    <s v="Microsoft Windows 10 Pro"/>
    <s v="64-bit"/>
    <s v="Intel(R) Pentium(R) CPU G4400 @ 3.30GHz"/>
    <n v="15"/>
    <s v="57"/>
    <n v="4"/>
    <s v="Windows(R), Professional edition:_x000d__x000a_    The machine is permanently activated."/>
    <s v="Sesuai"/>
    <s v="NW2DD-TT3XP-2VVGY-8PY3X-WTYP4"/>
    <n v="1000"/>
    <n v="41"/>
    <n v="0"/>
    <s v="0"/>
    <s v="6"/>
    <s v="OFFLINE"/>
    <s v="OFFLINE-2024-12-22 18:34:37-THE PORT COM8 DOES NOT EXIST."/>
    <s v="4"/>
    <s v="0"/>
    <s v="ONLINE"/>
    <s v="ONLINE-2024-12-23 12:28:06"/>
    <s v="Dihitung"/>
    <s v="Dihitung"/>
    <s v="Tidak Dihitung"/>
    <n v="1000"/>
    <n v="15"/>
    <n v="41"/>
    <n v="0"/>
    <s v="Sesuai"/>
    <s v="OK"/>
    <n v="0"/>
    <n v="1"/>
    <x v="0"/>
    <x v="1"/>
    <x v="1"/>
    <x v="1"/>
    <x v="1"/>
    <x v="1"/>
    <x v="2"/>
    <x v="0"/>
    <x v="1"/>
    <s v="NOK"/>
    <s v="OK"/>
    <x v="11"/>
  </r>
  <r>
    <s v="TKTA"/>
    <s v="SUKANAGARA"/>
    <s v="02"/>
    <s v="10.42.183.195"/>
    <s v="Microsoft Windows 10 Pro"/>
    <s v="64-bit"/>
    <s v="Intel(R) Pentium(R) CPU G4500 @ 3.50GHz"/>
    <n v="0"/>
    <s v="59"/>
    <n v="4"/>
    <s v="Windows(R), Professional edition:_x000d__x000a_    The machine is permanently activated."/>
    <s v="Double"/>
    <s v="TQYPN-Y74M7-JC9RR-6JKFQ-KKX86"/>
    <n v="1000"/>
    <n v="36"/>
    <n v="1.99"/>
    <s v="2"/>
    <s v="0"/>
    <s v="ONLINE"/>
    <s v="ONLINE-2024-12-23 08:44:30"/>
    <s v="2"/>
    <s v="0"/>
    <s v="ONLINE"/>
    <s v="ONLINE-2024-12-15 09:28:03-(ACT VIRTUAL)TIDAK TERIMA RESPONSE DARI HOST|ERBANK MANDIRI|72100741|000070407357122||||000043|000000|15 DEC 24|09:27:59|||0000000000000000000000||0|0|0|0|0"/>
    <s v="Dihitung"/>
    <s v="Dihitung"/>
    <s v="Tidak Dihitung"/>
    <n v="1000"/>
    <n v="0"/>
    <n v="36"/>
    <n v="1.99"/>
    <s v="Double"/>
    <s v="OK"/>
    <n v="1"/>
    <n v="1"/>
    <x v="0"/>
    <x v="1"/>
    <x v="1"/>
    <x v="1"/>
    <x v="1"/>
    <x v="2"/>
    <x v="2"/>
    <x v="1"/>
    <x v="1"/>
    <s v="OK"/>
    <s v="OK"/>
    <x v="1"/>
  </r>
  <r>
    <s v="TLLZ"/>
    <s v="CIBEBER"/>
    <s v="02"/>
    <s v="10.42.25.163"/>
    <s v="Microsoft Windows 10 Pro"/>
    <s v="64-bit"/>
    <s v="Intel(R) Core(TM) i3-10100 CPU @ 3.60GHz"/>
    <n v="2"/>
    <s v="37"/>
    <n v="8"/>
    <s v="Windows(R), Professional edition:_x000d__x000a_    The machine is permanently activated."/>
    <s v="Sesuai"/>
    <s v="9626N-4TDM2-7YVGY-GP96T-XQBP2"/>
    <n v="1000"/>
    <n v="39"/>
    <n v="0.32"/>
    <s v="16"/>
    <s v="0"/>
    <s v="ONLINE"/>
    <s v="ONLINE-2024-12-23 11:45:12"/>
    <s v="2"/>
    <s v="0"/>
    <s v="ONLINE"/>
    <s v="ONLINE-2024-12-23 11:34:26-(ACT VIRTUAL)TIDAK TERIMA RESPONSE DARI HOST|ERBANK MANDIRI|72098937|000070407184130||||000109|000000|23 DEC 24|11:34:38|||0000000000000000000000||0|0|0|0|0"/>
    <s v="Dihitung"/>
    <s v="Dihitung"/>
    <s v="Dihitung"/>
    <n v="1000"/>
    <n v="2"/>
    <n v="39"/>
    <n v="0.32"/>
    <s v="Sesuai"/>
    <s v="OK"/>
    <n v="1"/>
    <n v="1"/>
    <x v="1"/>
    <x v="1"/>
    <x v="1"/>
    <x v="1"/>
    <x v="1"/>
    <x v="1"/>
    <x v="2"/>
    <x v="1"/>
    <x v="1"/>
    <s v="OK"/>
    <s v="OK"/>
    <x v="1"/>
  </r>
  <r>
    <s v="TMB7"/>
    <s v="TERMINAL NAGRAK"/>
    <s v="02"/>
    <s v="10.42.16.67"/>
    <s v="Microsoft Windows 10 Pro"/>
    <s v="64-bit"/>
    <s v="Intel(R) Pentium(R) CPU G4400 @ 3.30GHz"/>
    <n v="2"/>
    <s v="55"/>
    <n v="4"/>
    <s v="Windows(R), Professional edition:_x000d__x000a_    The machine is permanently activated."/>
    <s v="Sesuai"/>
    <s v="HDGM6-N6DCR-4CQBK-Q82B8-TQ722"/>
    <n v="1000"/>
    <n v="94"/>
    <n v="0"/>
    <s v="8"/>
    <s v="0"/>
    <s v="ONLINE"/>
    <s v="ONLINE-2024-12-22 18:14:43"/>
    <s v="6"/>
    <s v="0"/>
    <s v="ONLINE"/>
    <s v="ONLINE-2024-12-23 10:51:09"/>
    <s v="Dihitung"/>
    <s v="Dihitung"/>
    <s v="Tidak Dihitung"/>
    <n v="1000"/>
    <n v="2"/>
    <n v="94"/>
    <n v="0"/>
    <s v="Sesuai"/>
    <s v="OK"/>
    <n v="1"/>
    <n v="1"/>
    <x v="0"/>
    <x v="1"/>
    <x v="1"/>
    <x v="2"/>
    <x v="1"/>
    <x v="1"/>
    <x v="2"/>
    <x v="1"/>
    <x v="1"/>
    <s v="OK"/>
    <s v="OK"/>
    <x v="4"/>
  </r>
  <r>
    <s v="FWI5"/>
    <s v="MARIWATI KM 05"/>
    <s v="02"/>
    <s v="10.42.39.99"/>
    <s v="Microsoft Windows 10 Pro"/>
    <s v="64-bit"/>
    <s v="Intel(R) Pentium(R) CPU G4400 @ 3.30GHz"/>
    <n v="25"/>
    <s v="46"/>
    <n v="4"/>
    <s v="Windows(R), Professional edition:_x000d__x000a_    The machine is permanently activated."/>
    <s v="Sesuai"/>
    <s v="WN3X6-C2KQY-M7YJF-7HPHW-K2FC4"/>
    <n v="1000"/>
    <n v="39"/>
    <n v="0.88"/>
    <s v="6"/>
    <s v="0"/>
    <s v="ONLINE"/>
    <s v="ONLINE-2024-12-21 10:57:41"/>
    <s v="3"/>
    <s v="0"/>
    <s v="ONLINE"/>
    <s v="ONLINE-2024-12-22 12:12:30"/>
    <s v="Dihitung"/>
    <s v="Dihitung"/>
    <s v="Tidak Dihitung"/>
    <n v="1000"/>
    <n v="25"/>
    <n v="39"/>
    <n v="0.88"/>
    <s v="Sesuai"/>
    <s v="OK"/>
    <n v="1"/>
    <n v="1"/>
    <x v="0"/>
    <x v="1"/>
    <x v="1"/>
    <x v="1"/>
    <x v="1"/>
    <x v="1"/>
    <x v="2"/>
    <x v="1"/>
    <x v="1"/>
    <s v="OK"/>
    <s v="OK"/>
    <x v="11"/>
  </r>
  <r>
    <s v="TCVQ"/>
    <s v="BUNIWANGI"/>
    <s v="02"/>
    <s v="10.42.65.164"/>
    <s v="Microsoft Windows 10 Pro"/>
    <s v="64-bit"/>
    <s v="Intel(R) Core(TM) i3-10100 CPU @ 3.60GHz"/>
    <n v="3"/>
    <s v="46"/>
    <n v="8"/>
    <s v="Windows(R), Professional edition:_x000d__x000a_    The machine is permanently activated."/>
    <s v="Sesuai"/>
    <s v="WPX3J-NR4G4-7CBC4-9HRXY-7MH22"/>
    <n v="1000"/>
    <n v="48"/>
    <n v="0.99"/>
    <s v="2"/>
    <s v="0"/>
    <s v="ONLINE"/>
    <s v="ONLINE-2024-12-23 11:24:32"/>
    <s v="4"/>
    <s v="0"/>
    <s v="ONLINE"/>
    <s v="ONLINE-2024-12-23 09:42:17"/>
    <s v="Dihitung"/>
    <s v="Dihitung"/>
    <s v="Dihitung"/>
    <n v="1000"/>
    <n v="3"/>
    <n v="48"/>
    <n v="0.99"/>
    <s v="Sesuai"/>
    <s v="OK"/>
    <n v="1"/>
    <n v="1"/>
    <x v="1"/>
    <x v="1"/>
    <x v="1"/>
    <x v="1"/>
    <x v="1"/>
    <x v="1"/>
    <x v="2"/>
    <x v="1"/>
    <x v="1"/>
    <s v="OK"/>
    <s v="OK"/>
    <x v="9"/>
  </r>
  <r>
    <s v="T95K"/>
    <s v="PASAR CIKRETEG"/>
    <s v="03"/>
    <s v="10.42.39.196"/>
    <s v="Microsoft Windows 10 Pro"/>
    <s v="64-bit"/>
    <s v="Intel(R) Pentium(R) CPU G4400 @ 3.30GHz"/>
    <n v="2"/>
    <s v="51"/>
    <n v="4"/>
    <s v="Windows(R), Professional edition:_x000d__x000a_    The machine is permanently activated."/>
    <s v="Sesuai"/>
    <s v="6NR3M-WG8MW-YY8Q2-W6GT7-WK8XF"/>
    <n v="1000"/>
    <n v="65"/>
    <n v="1.48"/>
    <s v="10"/>
    <s v="1"/>
    <s v="ONLINE"/>
    <s v="ONLINE-2024-12-21 10:39:20"/>
    <s v="2"/>
    <s v="0"/>
    <s v="ONLINE"/>
    <s v="ONLINE-2024-12-21 09:19:54"/>
    <s v="Dihitung"/>
    <s v="Dihitung"/>
    <s v="Tidak Dihitung"/>
    <n v="1000"/>
    <n v="2"/>
    <n v="65"/>
    <n v="1.48"/>
    <s v="Sesuai"/>
    <s v="OK"/>
    <n v="0.90909090909090906"/>
    <n v="1"/>
    <x v="0"/>
    <x v="1"/>
    <x v="1"/>
    <x v="1"/>
    <x v="1"/>
    <x v="1"/>
    <x v="2"/>
    <x v="1"/>
    <x v="1"/>
    <s v="OK"/>
    <s v="OK"/>
    <x v="14"/>
  </r>
  <r>
    <s v="TXMI"/>
    <s v="CIBEBER 2"/>
    <s v="02"/>
    <s v="10.42.108.99"/>
    <s v="Microsoft Windows 10 Pro"/>
    <s v="64-bit"/>
    <s v="Intel(R) Pentium(R) CPU G4400 @ 3.30GHz"/>
    <n v="12"/>
    <s v="49"/>
    <n v="4"/>
    <s v="Windows(R), Professional edition:_x000d__x000a_    The machine is permanently activated."/>
    <s v="Sesuai"/>
    <s v="NQDJ2-KF24G-JYQ9C-JPVBC-CKCKF"/>
    <n v="1000"/>
    <n v="42"/>
    <n v="0.51"/>
    <s v="4"/>
    <s v="0"/>
    <s v="ONLINE"/>
    <s v="ONLINE-2024-12-23 10:11:11"/>
    <s v="2"/>
    <s v="0"/>
    <s v="ONLINE"/>
    <s v="ONLINE-2024-12-22 21:00:07"/>
    <s v="Dihitung"/>
    <s v="Dihitung"/>
    <s v="Tidak Dihitung"/>
    <n v="1000"/>
    <n v="12"/>
    <n v="42"/>
    <n v="0.51"/>
    <s v="Sesuai"/>
    <s v="OK"/>
    <n v="1"/>
    <n v="1"/>
    <x v="0"/>
    <x v="1"/>
    <x v="1"/>
    <x v="1"/>
    <x v="1"/>
    <x v="1"/>
    <x v="2"/>
    <x v="1"/>
    <x v="1"/>
    <s v="OK"/>
    <s v="OK"/>
    <x v="1"/>
  </r>
  <r>
    <s v="TS70"/>
    <s v="LETNAN SUKARNA CIAMPEA"/>
    <s v="02"/>
    <s v="10.42.82.99"/>
    <s v="Microsoft Windows 10 Pro"/>
    <s v="64-bit"/>
    <s v="Intel(R) Core(TM) i3-10105 CPU @ 3.70GHz"/>
    <n v="10"/>
    <s v="43"/>
    <n v="8"/>
    <s v="Windows(R), Professional edition:_x000d__x000a_    The machine is permanently activated."/>
    <s v="Sesuai"/>
    <s v="NTQWR-PTPF4-XVW92-V83CG-9KXTP"/>
    <n v="1000"/>
    <n v="47"/>
    <n v="0.44"/>
    <s v="2"/>
    <s v="0"/>
    <s v="ONLINE"/>
    <s v="ONLINE-2024-12-23 12:30:14"/>
    <s v="7"/>
    <s v="0"/>
    <s v="ONLINE"/>
    <s v="ONLINE-2024-12-22 20:30:58"/>
    <s v="Dihitung"/>
    <s v="Dihitung"/>
    <s v="Dihitung"/>
    <n v="1000"/>
    <n v="10"/>
    <n v="47"/>
    <n v="0.44"/>
    <s v="Sesuai"/>
    <s v="OK"/>
    <n v="1"/>
    <n v="1"/>
    <x v="1"/>
    <x v="1"/>
    <x v="1"/>
    <x v="1"/>
    <x v="1"/>
    <x v="1"/>
    <x v="2"/>
    <x v="1"/>
    <x v="1"/>
    <s v="OK"/>
    <s v="OK"/>
    <x v="7"/>
  </r>
  <r>
    <s v="TZDU"/>
    <s v="AHMAD YANI SUKABUMI"/>
    <s v="01"/>
    <s v="10.42.34.226"/>
    <s v="Microsoft Windows 10 Pro"/>
    <s v="64-bit"/>
    <s v="Intel(R) Core(TM) i3-10100 CPU @ 3.60GHz"/>
    <n v="12"/>
    <s v="49"/>
    <n v="8"/>
    <s v="Windows(R), Professional edition:_x000d__x000a_    The machine is permanently activated."/>
    <s v="Sesuai"/>
    <s v="CTX66-9VNKR-DRXQQ-66MGC-2DKTP"/>
    <n v="1000"/>
    <n v="45"/>
    <n v="0.73"/>
    <s v="32"/>
    <s v="0"/>
    <s v="ONLINE"/>
    <s v="ONLINE-2024-12-22 13:04:26"/>
    <s v="5"/>
    <s v="0"/>
    <s v="ONLINE"/>
    <s v="ONLINE-2024-12-22 13:29:32"/>
    <s v="Dihitung"/>
    <s v="Dihitung"/>
    <s v="Dihitung"/>
    <n v="1000"/>
    <n v="12"/>
    <n v="45"/>
    <n v="0.73"/>
    <s v="Sesuai"/>
    <s v="OK"/>
    <n v="1"/>
    <n v="1"/>
    <x v="1"/>
    <x v="1"/>
    <x v="1"/>
    <x v="1"/>
    <x v="1"/>
    <x v="1"/>
    <x v="2"/>
    <x v="1"/>
    <x v="1"/>
    <s v="OK"/>
    <s v="OK"/>
    <x v="12"/>
  </r>
  <r>
    <s v="TWUG"/>
    <s v="CIPENDAWA VILLA ESTATE"/>
    <s v="01"/>
    <s v="10.42.38.194"/>
    <s v="Microsoft Windows 10 Pro"/>
    <s v="64-bit"/>
    <s v="Intel(R) Pentium(R) CPU G4400 @ 3.30GHz"/>
    <n v="22"/>
    <s v="65"/>
    <n v="4"/>
    <s v="Windows(R), Professional edition:_x000d__x000a_    The machine is permanently activated."/>
    <s v="Sesuai"/>
    <s v="BHNRM-3F7B3-B89CB-YRQ2C-4RG6R"/>
    <n v="1000"/>
    <n v="61"/>
    <n v="0.64"/>
    <s v="4"/>
    <s v="0"/>
    <s v="ONLINE"/>
    <s v="ONLINE-2024-12-23 10:23:17"/>
    <s v="2"/>
    <s v="0"/>
    <s v="ONLINE"/>
    <s v="ONLINE-2024-12-13 07:59:58-(ACT VIRTUAL)TIDAK TERIMA RESPONSE DARI HOST|ERBANK MANDIRI|73256257|000071012512722||||000029|000000|13 DEC 24|07:59:47|||0000000000000000000000||0|0|0|0|0"/>
    <s v="Dihitung"/>
    <s v="Dihitung"/>
    <s v="Tidak Dihitung"/>
    <n v="1000"/>
    <n v="22"/>
    <n v="61"/>
    <n v="0.64"/>
    <s v="Sesuai"/>
    <s v="OK"/>
    <n v="1"/>
    <n v="1"/>
    <x v="0"/>
    <x v="1"/>
    <x v="1"/>
    <x v="1"/>
    <x v="1"/>
    <x v="1"/>
    <x v="2"/>
    <x v="1"/>
    <x v="1"/>
    <s v="OK"/>
    <s v="OK"/>
    <x v="1"/>
  </r>
  <r>
    <s v="TTKN"/>
    <s v="TAMAN JAYA CIEMAS"/>
    <s v="02"/>
    <s v="10.42.108.67"/>
    <s v="Microsoft Windows 10 Pro"/>
    <s v="64-bit"/>
    <s v="Intel(R) Pentium(R) CPU G4400 @ 3.30GHz"/>
    <n v="25"/>
    <s v="57"/>
    <n v="4"/>
    <s v="Windows(R), Professional edition:_x000d__x000a_    The machine is permanently activated."/>
    <s v="Sesuai"/>
    <s v="YKB82-NVM76-HRDXG-KYMGG-MKMP4"/>
    <n v="1000"/>
    <n v="58"/>
    <n v="0.8"/>
    <s v="4"/>
    <s v="0"/>
    <s v="ONLINE"/>
    <s v="ONLINE-2024-12-22 21:32:33"/>
    <s v="3"/>
    <s v="0"/>
    <s v="ONLINE"/>
    <s v="ONLINE-2024-12-23 11:42:48"/>
    <s v="Dihitung"/>
    <s v="Dihitung"/>
    <s v="Tidak Dihitung"/>
    <n v="1000"/>
    <n v="25"/>
    <n v="58"/>
    <n v="0.8"/>
    <s v="Sesuai"/>
    <s v="OK"/>
    <n v="1"/>
    <n v="1"/>
    <x v="0"/>
    <x v="1"/>
    <x v="1"/>
    <x v="1"/>
    <x v="1"/>
    <x v="1"/>
    <x v="2"/>
    <x v="1"/>
    <x v="1"/>
    <s v="OK"/>
    <s v="OK"/>
    <x v="9"/>
  </r>
  <r>
    <s v="TVDM"/>
    <s v="DRIVE THRU PAJAJARAN NO. 5"/>
    <s v="02"/>
    <s v="10.42.108.195"/>
    <s v="Microsoft Windows 10 Pro"/>
    <s v="64-bit"/>
    <s v="Intel(R) Pentium(R) Gold G7400"/>
    <n v="2"/>
    <s v="19"/>
    <n v="16"/>
    <s v="Windows(R), Professional edition:_x000d__x000a_    The machine is permanently activated."/>
    <s v="Sesuai"/>
    <s v="747ND-CWTRB-KXBT9-T7TYY-92FC2"/>
    <n v="1000"/>
    <n v="58"/>
    <n v="0.6"/>
    <s v="50"/>
    <s v="7"/>
    <s v="ONLINE"/>
    <s v="ONLINE-2024-12-23 12:26:53"/>
    <s v="57"/>
    <s v="0"/>
    <s v="ONLINE"/>
    <s v="ONLINE-2024-12-23 12:17:52"/>
    <s v="Dihitung"/>
    <s v="Dihitung"/>
    <s v="Dihitung"/>
    <n v="1000"/>
    <n v="2"/>
    <n v="58"/>
    <n v="0.6"/>
    <s v="Sesuai"/>
    <s v="OK"/>
    <n v="0.8771929824561403"/>
    <n v="1"/>
    <x v="1"/>
    <x v="1"/>
    <x v="1"/>
    <x v="1"/>
    <x v="1"/>
    <x v="1"/>
    <x v="2"/>
    <x v="1"/>
    <x v="1"/>
    <s v="OK"/>
    <s v="OK"/>
    <x v="6"/>
  </r>
  <r>
    <s v="TSW4"/>
    <s v="CIOMAS PERMAI"/>
    <s v="02"/>
    <s v="10.42.106.163"/>
    <s v="Microsoft Windows 10 Pro"/>
    <s v="64-bit"/>
    <s v="Intel(R) Pentium(R) CPU G4400 @ 3.30GHz"/>
    <n v="5"/>
    <s v="58"/>
    <n v="4"/>
    <s v="Windows(R), Professional edition:_x000d__x000a_    The machine is permanently activated."/>
    <s v="Sesuai"/>
    <s v="V39QQ-FN3KH-D2H4T-8Q7XY-7MH24"/>
    <n v="1000"/>
    <n v="35"/>
    <n v="1.17"/>
    <s v="8"/>
    <s v="0"/>
    <s v="ONLINE"/>
    <s v="ONLINE-2024-12-23 11:46:26"/>
    <s v="6"/>
    <s v="0"/>
    <s v="ONLINE"/>
    <s v="ONLINE-2024-12-23 11:42:59"/>
    <s v="Dihitung"/>
    <s v="Dihitung"/>
    <s v="Tidak Dihitung"/>
    <n v="1000"/>
    <n v="5"/>
    <n v="35"/>
    <n v="1.17"/>
    <s v="Sesuai"/>
    <s v="OK"/>
    <n v="1"/>
    <n v="1"/>
    <x v="0"/>
    <x v="1"/>
    <x v="1"/>
    <x v="1"/>
    <x v="1"/>
    <x v="1"/>
    <x v="2"/>
    <x v="1"/>
    <x v="1"/>
    <s v="OK"/>
    <s v="OK"/>
    <x v="5"/>
  </r>
  <r>
    <s v="FNX8"/>
    <s v="CIAPUS BUNIAGA"/>
    <s v="02"/>
    <s v="10.42.34.163"/>
    <s v="Microsoft Windows 10 Pro"/>
    <s v="64-bit"/>
    <s v="Intel(R) Pentium(R) CPU G4400 @ 3.30GHz"/>
    <n v="26"/>
    <s v="60"/>
    <n v="4"/>
    <s v="Windows(R), Professional edition:_x000d__x000a_    The machine is permanently activated."/>
    <s v="Sesuai"/>
    <s v="3RNRP-KJD4V-7TVWR-X8QQ8-Q69TR"/>
    <n v="1000"/>
    <n v="48"/>
    <n v="0.76"/>
    <s v="8"/>
    <s v="0"/>
    <s v="ONLINE"/>
    <s v="ONLINE-2024-12-23 12:20:42"/>
    <s v="1"/>
    <s v="0"/>
    <s v="ONLINE"/>
    <s v="ONLINE-2024-12-23 10:09:24"/>
    <s v="Dihitung"/>
    <s v="Dihitung"/>
    <s v="Tidak Dihitung"/>
    <n v="1000"/>
    <n v="26"/>
    <n v="48"/>
    <n v="0.76"/>
    <s v="Sesuai"/>
    <s v="OK"/>
    <n v="1"/>
    <n v="1"/>
    <x v="0"/>
    <x v="1"/>
    <x v="1"/>
    <x v="1"/>
    <x v="1"/>
    <x v="1"/>
    <x v="2"/>
    <x v="1"/>
    <x v="1"/>
    <s v="OK"/>
    <s v="OK"/>
    <x v="6"/>
  </r>
  <r>
    <s v="T33D"/>
    <s v="SETU CIPAYUNG"/>
    <s v="02"/>
    <s v="10.42.113.67"/>
    <s v="Microsoft Windows 10 Pro"/>
    <s v="64-bit"/>
    <s v="Intel(R) Pentium(R) CPU G4400 @ 3.30GHz"/>
    <n v="9"/>
    <s v="69"/>
    <n v="4"/>
    <s v="Windows(R), Professional edition:_x000d__x000a_    The machine is permanently activated."/>
    <s v="Sesuai"/>
    <s v="77GHY-PN23Q-R9HTQ-XB3GV-KHJXF"/>
    <n v="1000"/>
    <n v="40"/>
    <n v="0"/>
    <s v="2"/>
    <s v="0"/>
    <s v="ONLINE"/>
    <s v="ONLINE-2024-12-23 07:15:58"/>
    <s v="12"/>
    <s v="0"/>
    <s v="ONLINE"/>
    <s v="ONLINE-2024-12-23 10:11:01"/>
    <s v="Dihitung"/>
    <s v="Dihitung"/>
    <s v="Tidak Dihitung"/>
    <n v="1000"/>
    <n v="9"/>
    <n v="40"/>
    <n v="0"/>
    <s v="Sesuai"/>
    <s v="OK"/>
    <n v="1"/>
    <n v="1"/>
    <x v="0"/>
    <x v="1"/>
    <x v="1"/>
    <x v="1"/>
    <x v="1"/>
    <x v="1"/>
    <x v="2"/>
    <x v="1"/>
    <x v="1"/>
    <s v="OK"/>
    <s v="OK"/>
    <x v="10"/>
  </r>
  <r>
    <s v="FQ2C"/>
    <s v="PURI ARRAYA_x0009_"/>
    <s v="03"/>
    <s v="10.42.115.132"/>
    <s v="Microsoft Windows 10 Pro"/>
    <s v="64-bit"/>
    <s v="Intel(R) Pentium(R) CPU G4400 @ 3.30GHz"/>
    <n v="2"/>
    <s v="54"/>
    <n v="4"/>
    <s v="Windows(R), Professional edition:_x000d__x000a_    The machine is permanently activated."/>
    <s v="Sesuai"/>
    <s v="GYFNX-CP2YG-H9222-3VDCQ-TCQGR"/>
    <n v="1000"/>
    <n v="37"/>
    <n v="1.21"/>
    <s v="16"/>
    <s v="0"/>
    <s v="ONLINE"/>
    <s v="ONLINE-2024-12-23 12:15:40"/>
    <s v="5"/>
    <s v="0"/>
    <s v="ONLINE"/>
    <s v="ONLINE-2024-12-23 12:35:00"/>
    <s v="Dihitung"/>
    <s v="Dihitung"/>
    <s v="Tidak Dihitung"/>
    <n v="1000"/>
    <n v="2"/>
    <n v="37"/>
    <n v="1.21"/>
    <s v="Sesuai"/>
    <s v="OK"/>
    <n v="1"/>
    <n v="1"/>
    <x v="0"/>
    <x v="1"/>
    <x v="1"/>
    <x v="1"/>
    <x v="1"/>
    <x v="1"/>
    <x v="2"/>
    <x v="1"/>
    <x v="1"/>
    <s v="OK"/>
    <s v="OK"/>
    <x v="7"/>
  </r>
  <r>
    <s v="TD6Q"/>
    <s v="PADABEUNGHAR"/>
    <s v="02"/>
    <s v="10.42.59.35"/>
    <s v="Microsoft Windows 10 Pro"/>
    <s v="64-bit"/>
    <s v="Intel(R) Pentium(R) CPU G3240 @ 3.10GHz"/>
    <n v="0"/>
    <s v="57"/>
    <n v="4"/>
    <s v="Windows(R), Professional edition:_x000d__x000a_    The machine is permanently activated."/>
    <s v="Sesuai"/>
    <s v="D34HD-RRNYW-MRFTV-KT3Y7-MBH24"/>
    <n v="1000"/>
    <n v="41"/>
    <n v="1.97"/>
    <s v="2"/>
    <s v="0"/>
    <s v="ONLINE"/>
    <s v="ONLINE-2024-12-21 18:04:29"/>
    <s v="0"/>
    <s v="1"/>
    <s v="OFFLINE"/>
    <s v="OFFLINE-2024-12-20 16:04:52-RESPONSE DARI EDC BLANK"/>
    <s v="Dihitung"/>
    <s v="Dihitung"/>
    <s v="Tidak Dihitung"/>
    <n v="1000"/>
    <n v="0"/>
    <n v="41"/>
    <n v="1.97"/>
    <s v="Sesuai"/>
    <s v="OK"/>
    <n v="1"/>
    <n v="0"/>
    <x v="0"/>
    <x v="1"/>
    <x v="1"/>
    <x v="1"/>
    <x v="1"/>
    <x v="1"/>
    <x v="2"/>
    <x v="1"/>
    <x v="0"/>
    <s v="OK"/>
    <s v="NOK"/>
    <x v="3"/>
  </r>
  <r>
    <s v="TG65"/>
    <s v="CIBULUH 2"/>
    <s v="02"/>
    <s v="10.42.141.163"/>
    <s v="Microsoft Windows 10 Pro"/>
    <s v="64-bit"/>
    <s v="Intel(R) Pentium(R) Gold G6405 CPU @ 4.10GHz"/>
    <n v="0"/>
    <s v="40"/>
    <n v="8"/>
    <s v="Windows(R), Professional edition:_x000d__x000a_    The machine is permanently activated."/>
    <s v="Sesuai"/>
    <s v="3J2QG-YN6VP-B6BG2-QBPT9-GJGPT"/>
    <n v="1000"/>
    <n v="41"/>
    <n v="0.86"/>
    <s v="9"/>
    <s v="0"/>
    <s v="ONLINE"/>
    <s v="ONLINE-2024-12-23 12:20:16"/>
    <s v="0"/>
    <s v="0"/>
    <s v="NOEDC"/>
    <s v="NOEDC-0000-00-00 00:00:00"/>
    <s v="Dihitung"/>
    <s v="Dihitung"/>
    <s v="Dihitung"/>
    <n v="1000"/>
    <n v="0"/>
    <n v="41"/>
    <n v="0.86"/>
    <s v="Sesuai"/>
    <s v="OK"/>
    <n v="1"/>
    <n v="0"/>
    <x v="1"/>
    <x v="1"/>
    <x v="1"/>
    <x v="1"/>
    <x v="1"/>
    <x v="1"/>
    <x v="2"/>
    <x v="1"/>
    <x v="2"/>
    <s v="OK"/>
    <s v="NOK"/>
    <x v="2"/>
  </r>
  <r>
    <s v="T2K1"/>
    <s v="GANDASOLI"/>
    <s v="01"/>
    <s v="10.42.34.66"/>
    <s v="Microsoft Windows 10 Pro"/>
    <s v="64-bit"/>
    <s v="Intel(R) Pentium(R) CPU G4400 @ 3.30GHz"/>
    <n v="32"/>
    <s v="59"/>
    <n v="4"/>
    <s v="Windows(R), Professional edition:_x000d__x000a_    The machine is permanently activated."/>
    <s v="Sesuai"/>
    <s v="4N8J4-8BJHF-V2YBQ-WQBCR-YTDGR"/>
    <n v="1000"/>
    <n v="35"/>
    <n v="0.59"/>
    <s v="4"/>
    <s v="0"/>
    <s v="ONLINE"/>
    <s v="ONLINE-2024-12-22 17:43:09"/>
    <s v="1"/>
    <s v="0"/>
    <s v="ONLINE"/>
    <s v="ONLINE-2024-12-22 14:29:21"/>
    <s v="Dihitung"/>
    <s v="Dihitung"/>
    <s v="Tidak Dihitung"/>
    <n v="1000"/>
    <n v="32"/>
    <n v="35"/>
    <n v="0.59"/>
    <s v="Sesuai"/>
    <s v="OK"/>
    <n v="1"/>
    <n v="1"/>
    <x v="0"/>
    <x v="1"/>
    <x v="1"/>
    <x v="1"/>
    <x v="1"/>
    <x v="1"/>
    <x v="2"/>
    <x v="1"/>
    <x v="1"/>
    <s v="OK"/>
    <s v="OK"/>
    <x v="12"/>
  </r>
  <r>
    <s v="T8PP"/>
    <s v="PAKUWON PARUNG KUDA"/>
    <s v="02"/>
    <s v="10.42.38.67"/>
    <s v="Microsoft Windows 10 Pro"/>
    <s v="64-bit"/>
    <s v="Intel(R) Pentium(R) CPU G3250 @ 3.20GHz"/>
    <n v="5"/>
    <s v="33"/>
    <n v="8"/>
    <s v="Windows(R), Professional edition:_x000d__x000a_    The machine is permanently activated."/>
    <s v="Sesuai"/>
    <s v="HPBNW-6HR94-7H3KF-2TVRF-9W3GR"/>
    <n v="1000"/>
    <n v="43"/>
    <n v="0.85"/>
    <s v="14"/>
    <s v="0"/>
    <s v="ONLINE"/>
    <s v="ONLINE-2024-12-22 22:01:37"/>
    <s v="3"/>
    <s v="0"/>
    <s v="ONLINE"/>
    <s v="ONLINE-2024-12-23 11:42:37"/>
    <s v="Dihitung"/>
    <s v="Dihitung"/>
    <s v="Dihitung"/>
    <n v="1000"/>
    <n v="5"/>
    <n v="43"/>
    <n v="0.85"/>
    <s v="Sesuai"/>
    <s v="OK"/>
    <n v="1"/>
    <n v="1"/>
    <x v="1"/>
    <x v="1"/>
    <x v="1"/>
    <x v="1"/>
    <x v="1"/>
    <x v="1"/>
    <x v="2"/>
    <x v="1"/>
    <x v="1"/>
    <s v="OK"/>
    <s v="OK"/>
    <x v="4"/>
  </r>
  <r>
    <s v="T5X8"/>
    <s v="CIAWI BENDUNGAN"/>
    <s v="I1"/>
    <s v="10.42.73.181"/>
    <s v="Microsoft Windows 7 Professional "/>
    <s v="32-bit"/>
    <s v="Intel(R) Core(TM) i3-3220 CPU @ 3.30GHz"/>
    <n v="1"/>
    <s v="38"/>
    <n v="4"/>
    <s v="Windows(R) 7, Professional edition:_x000d__x000a_    The machine is permanently activated."/>
    <s v="Sesuai"/>
    <s v="8WTVV-RKJF2-4BXCF-CVWD8-X64DC"/>
    <n v="1000"/>
    <n v="49"/>
    <n v="1.26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1"/>
    <n v="49"/>
    <n v="1.26"/>
    <s v="Sesuai"/>
    <s v="OK"/>
    <n v="0"/>
    <n v="0"/>
    <x v="0"/>
    <x v="1"/>
    <x v="1"/>
    <x v="1"/>
    <x v="1"/>
    <x v="1"/>
    <x v="2"/>
    <x v="2"/>
    <x v="2"/>
    <s v="NOK"/>
    <s v="NOK"/>
    <x v="14"/>
  </r>
  <r>
    <s v="TI07"/>
    <s v="TAIFUR YUSUF"/>
    <s v="03"/>
    <s v="10.42.145.4"/>
    <s v="Microsoft Windows 10 Pro"/>
    <s v="64-bit"/>
    <s v="Intel(R) Pentium(R) Gold G6405 CPU @ 4.10GHz"/>
    <n v="0"/>
    <s v="33"/>
    <n v="8"/>
    <s v="Windows(R), Professional edition:_x000d__x000a_    The machine is permanently activated."/>
    <s v="Sesuai"/>
    <s v="KC73M-CGNCC-7HHGQ-4XT7D-MDXCT"/>
    <n v="1000"/>
    <n v="40"/>
    <n v="0.57999999999999996"/>
    <s v="0"/>
    <s v="6"/>
    <s v="OFFLINE"/>
    <s v="OFFLINE-2024-12-19 13:22:49-THE PORT COM7 DOES NOT EXIST."/>
    <s v="2"/>
    <s v="0"/>
    <s v="ONLINE"/>
    <s v="ONLINE-2024-12-22 14:46:20"/>
    <s v="Dihitung"/>
    <s v="Dihitung"/>
    <s v="Dihitung"/>
    <n v="1000"/>
    <n v="0"/>
    <n v="40"/>
    <n v="0.57999999999999996"/>
    <s v="Sesuai"/>
    <s v="OK"/>
    <n v="0"/>
    <n v="1"/>
    <x v="1"/>
    <x v="1"/>
    <x v="1"/>
    <x v="1"/>
    <x v="1"/>
    <x v="1"/>
    <x v="2"/>
    <x v="0"/>
    <x v="1"/>
    <s v="NOK"/>
    <s v="OK"/>
    <x v="13"/>
  </r>
  <r>
    <s v="TC1F"/>
    <s v="WATES JAYA"/>
    <s v="02"/>
    <s v="10.42.113.99"/>
    <s v="Microsoft Windows 10 Pro"/>
    <s v="64-bit"/>
    <s v="Intel(R) Pentium(R) CPU G4400 @ 3.30GHz"/>
    <n v="5"/>
    <s v="66"/>
    <n v="4"/>
    <s v="Windows(R), Professional edition:_x000d__x000a_    The machine is permanently activated."/>
    <s v="Sesuai"/>
    <s v="VNR94-T3Q3H-48D6P-D48VC-P9XTR"/>
    <n v="1000"/>
    <n v="47"/>
    <n v="1.25"/>
    <s v="42"/>
    <s v="0"/>
    <s v="ONLINE"/>
    <s v="ONLINE-2024-12-22 20:44:27"/>
    <s v="28"/>
    <s v="2"/>
    <s v="ONLINE"/>
    <s v="ONLINE-2024-12-23 11:47:15"/>
    <s v="Dihitung"/>
    <s v="Dihitung"/>
    <s v="Tidak Dihitung"/>
    <n v="1000"/>
    <n v="5"/>
    <n v="47"/>
    <n v="1.25"/>
    <s v="Sesuai"/>
    <s v="OK"/>
    <n v="1"/>
    <n v="0.93333333333333335"/>
    <x v="0"/>
    <x v="1"/>
    <x v="1"/>
    <x v="1"/>
    <x v="1"/>
    <x v="1"/>
    <x v="2"/>
    <x v="1"/>
    <x v="1"/>
    <s v="OK"/>
    <s v="OK"/>
    <x v="14"/>
  </r>
  <r>
    <s v="TGZQ"/>
    <s v="RAYA SATELIT RANCA BUNGUR"/>
    <s v="02"/>
    <s v="10.42.64.196"/>
    <s v="Microsoft Windows 7 Professional "/>
    <s v="32-bit"/>
    <s v="Intel(R) Pentium(R) CPU G3250 @ 3.20GHz"/>
    <n v="0"/>
    <s v="58"/>
    <n v="2"/>
    <s v="Windows(R) 7, Professional edition:_x000d__x000a_    The machine is permanently activated."/>
    <s v="Sesuai"/>
    <s v="VVBX6-8GKF6-Q28PG-3MMH3-8TV7X"/>
    <n v="1000"/>
    <n v="39"/>
    <n v="2.04"/>
    <s v="6"/>
    <s v="0"/>
    <s v="ONLINE"/>
    <s v="ONLINE-2024-12-23 10:54:12"/>
    <s v="2"/>
    <s v="0"/>
    <s v="ONLINE"/>
    <s v="ONLINE-2024-12-23 07:43:27"/>
    <s v="Dihitung"/>
    <s v="Dihitung"/>
    <s v="Tidak Dihitung"/>
    <n v="1000"/>
    <n v="0"/>
    <n v="39"/>
    <n v="2.04"/>
    <s v="Sesuai"/>
    <s v="OK"/>
    <n v="1"/>
    <n v="1"/>
    <x v="0"/>
    <x v="1"/>
    <x v="1"/>
    <x v="1"/>
    <x v="1"/>
    <x v="1"/>
    <x v="2"/>
    <x v="1"/>
    <x v="1"/>
    <s v="OK"/>
    <s v="OK"/>
    <x v="7"/>
  </r>
  <r>
    <s v="T7PO"/>
    <s v="MUNJUL 3"/>
    <s v="02"/>
    <s v="10.42.82.2"/>
    <s v="Microsoft Windows 10 Pro"/>
    <s v="64-bit"/>
    <s v="Intel(R) Pentium(R) CPU G4400 @ 3.30GHz"/>
    <n v="17"/>
    <s v="69"/>
    <n v="4"/>
    <s v="Windows(R), Professional edition:_x000d__x000a_    The machine is permanently activated."/>
    <s v="Sesuai"/>
    <s v="PCNVH-HY2VP-QT6CG-PTPHY-88F9F"/>
    <n v="1000"/>
    <n v="39"/>
    <n v="1.03"/>
    <s v="0"/>
    <s v="6"/>
    <s v="OFFLINE"/>
    <s v="OFFLINE-2024-11-25 19:38:55-THE PORT COM7 DOES NOT EXIST."/>
    <s v="17"/>
    <s v="0"/>
    <s v="ONLINE"/>
    <s v="ONLINE-2024-12-22 22:30:07"/>
    <s v="Dihitung"/>
    <s v="Dihitung"/>
    <s v="Tidak Dihitung"/>
    <n v="1000"/>
    <n v="17"/>
    <n v="39"/>
    <n v="1.03"/>
    <s v="Sesuai"/>
    <s v="OK"/>
    <n v="0"/>
    <n v="1"/>
    <x v="0"/>
    <x v="1"/>
    <x v="1"/>
    <x v="1"/>
    <x v="1"/>
    <x v="1"/>
    <x v="2"/>
    <x v="0"/>
    <x v="1"/>
    <s v="NOK"/>
    <s v="OK"/>
    <x v="2"/>
  </r>
  <r>
    <s v="TIRD"/>
    <s v="SILIWANGI CIBADAK"/>
    <s v="02"/>
    <s v="10.42.97.99"/>
    <s v="Microsoft Windows 7 Professional "/>
    <s v="32-bit"/>
    <s v="Intel(R) Core(TM) i5-3470 CPU @ 3.20GHz"/>
    <n v="0"/>
    <s v="68"/>
    <n v="4"/>
    <s v="Windows(R) 7, Professional edition:_x000d__x000a_    The machine is permanently activated."/>
    <s v="Sesuai"/>
    <s v="VVRGD-D2JP9-K8CHT-YWFMW-8R9VM"/>
    <n v="1000"/>
    <n v="60"/>
    <n v="3.29"/>
    <s v="2"/>
    <s v="0"/>
    <s v="ONLINE"/>
    <s v="ONLINE-2024-12-23 10:32:11"/>
    <s v="5"/>
    <s v="1"/>
    <s v="ONLINE"/>
    <s v="ONLINE-2024-12-23 10:27:23"/>
    <s v="Dihitung"/>
    <s v="Dihitung"/>
    <s v="Tidak Dihitung"/>
    <n v="1000"/>
    <n v="0"/>
    <n v="60"/>
    <n v="3.29"/>
    <s v="Sesuai"/>
    <s v="OK"/>
    <n v="1"/>
    <n v="0.83333333333333337"/>
    <x v="0"/>
    <x v="1"/>
    <x v="1"/>
    <x v="1"/>
    <x v="1"/>
    <x v="1"/>
    <x v="2"/>
    <x v="1"/>
    <x v="1"/>
    <s v="OK"/>
    <s v="OK"/>
    <x v="3"/>
  </r>
  <r>
    <s v="FIV2"/>
    <s v="SIMPANG CIRACAP"/>
    <s v="01"/>
    <s v="10.42.138.34"/>
    <s v="Microsoft Windows 10 Pro"/>
    <s v="64-bit"/>
    <s v="Intel(R) Pentium(R) CPU G4400 @ 3.30GHz"/>
    <n v="19"/>
    <s v="66"/>
    <n v="4"/>
    <s v="Windows(R), Professional edition:_x000d__x000a_    The machine is permanently activated."/>
    <s v="Sesuai"/>
    <s v="TWPR7-BTNQ3-7P7D9-9CHJV-DRR9F"/>
    <n v="1000"/>
    <n v="41"/>
    <n v="0.52"/>
    <s v="2"/>
    <s v="0"/>
    <s v="ONLINE"/>
    <s v="ONLINE-2024-12-22 12:14:49"/>
    <s v="0"/>
    <s v="1"/>
    <s v="OFFLINE"/>
    <s v="OFFLINE-2024-12-11 13:30:06-TIDAK TERIMA RESPONSE DARI EDC"/>
    <s v="Dihitung"/>
    <s v="Dihitung"/>
    <s v="Tidak Dihitung"/>
    <n v="1000"/>
    <n v="19"/>
    <n v="41"/>
    <n v="0.52"/>
    <s v="Sesuai"/>
    <s v="OK"/>
    <n v="1"/>
    <n v="0"/>
    <x v="0"/>
    <x v="1"/>
    <x v="1"/>
    <x v="1"/>
    <x v="1"/>
    <x v="1"/>
    <x v="2"/>
    <x v="1"/>
    <x v="0"/>
    <s v="OK"/>
    <s v="NOK"/>
    <x v="9"/>
  </r>
  <r>
    <s v="TQJ0"/>
    <s v="BABAKAN PARI CIDAHU"/>
    <s v="02"/>
    <s v="10.42.23.227"/>
    <s v="Microsoft Windows 10 Pro"/>
    <s v="64-bit"/>
    <s v="Intel(R) Pentium(R) CPU G4500 @ 3.50GHz"/>
    <n v="29"/>
    <s v="52"/>
    <n v="4"/>
    <s v="Windows(R), Professional edition:_x000d__x000a_    The machine is permanently activated."/>
    <s v="Sesuai"/>
    <s v="PXWWG-6FN6K-7X6H6-HC8QF-HQWXF"/>
    <n v="1000"/>
    <n v="46"/>
    <n v="0.68"/>
    <s v="14"/>
    <s v="0"/>
    <s v="ONLINE"/>
    <s v="ONLINE-2024-12-22 19:53:51"/>
    <s v="1"/>
    <s v="0"/>
    <s v="ONLINE"/>
    <s v="ONLINE-2024-12-22 10:19:54"/>
    <s v="Dihitung"/>
    <s v="Dihitung"/>
    <s v="Tidak Dihitung"/>
    <n v="1000"/>
    <n v="29"/>
    <n v="46"/>
    <n v="0.68"/>
    <s v="Sesuai"/>
    <s v="OK"/>
    <n v="1"/>
    <n v="1"/>
    <x v="0"/>
    <x v="1"/>
    <x v="1"/>
    <x v="1"/>
    <x v="1"/>
    <x v="1"/>
    <x v="2"/>
    <x v="1"/>
    <x v="1"/>
    <s v="OK"/>
    <s v="OK"/>
    <x v="14"/>
  </r>
  <r>
    <s v="FZ9X"/>
    <s v="GEKBRONG"/>
    <s v="01"/>
    <s v="10.42.25.226"/>
    <s v="Microsoft Windows 10 Pro"/>
    <s v="64-bit"/>
    <s v="Intel(R) Pentium(R) Gold G6405 CPU @ 4.10GHz"/>
    <n v="8"/>
    <s v="49"/>
    <n v="8"/>
    <s v="Windows(R), Professional edition:_x000d__x000a_    The machine is permanently activated."/>
    <s v="Sesuai"/>
    <s v="K6D93-3N7QP-R34HR-YKXV2-7CFTG"/>
    <n v="1000"/>
    <n v="38"/>
    <n v="0.79"/>
    <s v="2"/>
    <s v="0"/>
    <s v="ONLINE"/>
    <s v="ONLINE-2024-12-23 08:40:11"/>
    <s v="3"/>
    <s v="0"/>
    <s v="ONLINE"/>
    <s v="ONLINE-2024-12-22 18:32:54"/>
    <s v="Dihitung"/>
    <s v="Dihitung"/>
    <s v="Dihitung"/>
    <n v="1000"/>
    <n v="8"/>
    <n v="38"/>
    <n v="0.79"/>
    <s v="Sesuai"/>
    <s v="OK"/>
    <n v="1"/>
    <n v="1"/>
    <x v="1"/>
    <x v="1"/>
    <x v="1"/>
    <x v="1"/>
    <x v="1"/>
    <x v="1"/>
    <x v="2"/>
    <x v="1"/>
    <x v="1"/>
    <s v="OK"/>
    <s v="OK"/>
    <x v="1"/>
  </r>
  <r>
    <s v="TNWG"/>
    <s v="SUKAMANAH"/>
    <s v="01"/>
    <s v="10.42.35.162"/>
    <s v="Microsoft Windows 10 Pro"/>
    <s v="64-bit"/>
    <s v="Intel(R) Pentium(R) CPU G4400 @ 3.30GHz"/>
    <n v="29"/>
    <s v="59"/>
    <n v="4"/>
    <s v="Windows(R), Professional edition:_x000d__x000a_    The machine is permanently activated."/>
    <s v="Sesuai"/>
    <s v="M4FGD-2NWT4-JQTYM-H4X8P-VFR9F"/>
    <n v="1000"/>
    <n v="41"/>
    <n v="0.66"/>
    <s v="4"/>
    <s v="0"/>
    <s v="ONLINE"/>
    <s v="ONLINE-2024-12-23 11:33:08"/>
    <s v="1"/>
    <s v="0"/>
    <s v="ONLINE"/>
    <s v="ONLINE-2024-12-22 13:57:17"/>
    <s v="Dihitung"/>
    <s v="Dihitung"/>
    <s v="Tidak Dihitung"/>
    <n v="1000"/>
    <n v="29"/>
    <n v="41"/>
    <n v="0.66"/>
    <s v="Sesuai"/>
    <s v="OK"/>
    <n v="1"/>
    <n v="1"/>
    <x v="0"/>
    <x v="1"/>
    <x v="1"/>
    <x v="1"/>
    <x v="1"/>
    <x v="1"/>
    <x v="2"/>
    <x v="1"/>
    <x v="1"/>
    <s v="OK"/>
    <s v="OK"/>
    <x v="12"/>
  </r>
  <r>
    <s v="F894"/>
    <s v="PADI CIHEULEUT"/>
    <s v="02"/>
    <s v="10.42.35.99"/>
    <s v="Microsoft Windows 10 Pro"/>
    <s v="64-bit"/>
    <s v="Intel(R) Pentium(R) Gold G6405 CPU @ 4.10GHz"/>
    <n v="12"/>
    <s v="39"/>
    <n v="8"/>
    <s v="Windows(R), Professional edition:_x000d__x000a_    The machine is permanently activated."/>
    <s v="Sesuai"/>
    <s v="N9WX6-4837R-3B94X-CWPJ2-2DK86"/>
    <n v="1000"/>
    <n v="37"/>
    <n v="0.73"/>
    <s v="10"/>
    <s v="18"/>
    <s v="OFFLINE"/>
    <s v="OFFLINE-2024-11-20 20:17:48-THE PORT COM7 DOES NOT EXIST."/>
    <s v="13"/>
    <s v="0"/>
    <s v="ONLINE"/>
    <s v="ONLINE-2024-12-23 09:57:20"/>
    <s v="Dihitung"/>
    <s v="Dihitung"/>
    <s v="Dihitung"/>
    <n v="1000"/>
    <n v="12"/>
    <n v="37"/>
    <n v="0.73"/>
    <s v="Sesuai"/>
    <s v="OK"/>
    <n v="0.35714285714285715"/>
    <n v="1"/>
    <x v="1"/>
    <x v="1"/>
    <x v="1"/>
    <x v="1"/>
    <x v="1"/>
    <x v="1"/>
    <x v="2"/>
    <x v="0"/>
    <x v="1"/>
    <s v="NOK"/>
    <s v="OK"/>
    <x v="8"/>
  </r>
  <r>
    <s v="TWKU"/>
    <s v="BUMI TIRTA NIRWANA"/>
    <s v="01"/>
    <s v="10.42.140.226"/>
    <s v="Microsoft Windows 10 Pro"/>
    <s v="64-bit"/>
    <s v="Intel(R) Pentium(R) Gold G6405 CPU @ 4.10GHz"/>
    <n v="14"/>
    <s v="48"/>
    <n v="8"/>
    <s v="Windows(R), Professional edition:_x000d__x000a_    The machine is permanently activated."/>
    <s v="Sesuai"/>
    <s v="NX24G-J3BJ2-WRDYQ-GD4QX-MG986"/>
    <n v="1000"/>
    <n v="37"/>
    <n v="1.21"/>
    <s v="4"/>
    <s v="0"/>
    <s v="ONLINE"/>
    <s v="ONLINE-2024-12-23 11:45:00"/>
    <s v="0"/>
    <s v="0"/>
    <s v="NOEDC"/>
    <s v="NOEDC-0000-00-00 00:00:00"/>
    <s v="Dihitung"/>
    <s v="Dihitung"/>
    <s v="Dihitung"/>
    <n v="1000"/>
    <n v="14"/>
    <n v="37"/>
    <n v="1.21"/>
    <s v="Sesuai"/>
    <s v="OK"/>
    <n v="1"/>
    <n v="0"/>
    <x v="1"/>
    <x v="1"/>
    <x v="1"/>
    <x v="1"/>
    <x v="1"/>
    <x v="1"/>
    <x v="2"/>
    <x v="1"/>
    <x v="2"/>
    <s v="OK"/>
    <s v="NOK"/>
    <x v="1"/>
  </r>
  <r>
    <s v="TFBA"/>
    <s v="CILENDEK BOGOR"/>
    <s v="01"/>
    <s v="10.42.30.194"/>
    <s v="Microsoft Windows 10 Pro"/>
    <s v="64-bit"/>
    <s v="Intel(R) Pentium(R) CPU G4400 @ 3.30GHz"/>
    <n v="2"/>
    <s v="71"/>
    <n v="4"/>
    <s v="Windows(R), Professional edition:_x000d__x000a_    The machine is permanently activated."/>
    <s v="Sesuai"/>
    <s v="N72XP-CP83F-CM4MF-VQV27-B7V24"/>
    <n v="1000"/>
    <n v="41"/>
    <n v="0.86"/>
    <s v="2"/>
    <s v="0"/>
    <s v="ONLINE"/>
    <s v="ONLINE-2024-12-23 09:00:09"/>
    <s v="4"/>
    <s v="0"/>
    <s v="ONLINE"/>
    <s v="ONLINE-2024-12-23 11:27:08"/>
    <s v="Dihitung"/>
    <s v="Dihitung"/>
    <s v="Tidak Dihitung"/>
    <n v="1000"/>
    <n v="2"/>
    <n v="41"/>
    <n v="0.86"/>
    <s v="Sesuai"/>
    <s v="OK"/>
    <n v="1"/>
    <n v="1"/>
    <x v="0"/>
    <x v="1"/>
    <x v="1"/>
    <x v="1"/>
    <x v="1"/>
    <x v="1"/>
    <x v="2"/>
    <x v="1"/>
    <x v="1"/>
    <s v="OK"/>
    <s v="OK"/>
    <x v="0"/>
  </r>
  <r>
    <s v="TUWS"/>
    <s v="SOLEH ISKANDAR KM.2"/>
    <s v="04"/>
    <s v="10.42.113.165"/>
    <s v="Microsoft Windows 7 Professional "/>
    <s v="32-bit"/>
    <s v="Intel(R) Core(TM) i5-3470 CPU @ 3.20GHz"/>
    <n v="18"/>
    <s v="63"/>
    <n v="4"/>
    <s v="Windows(R) 7, Professional edition:_x000d__x000a_    The machine is permanently activated."/>
    <s v="Sesuai"/>
    <s v="W8CXG-YMWVC-9HHDW-FTGFG-X2DGF"/>
    <n v="1000"/>
    <n v="76"/>
    <n v="0.34"/>
    <s v="6"/>
    <s v="3"/>
    <s v="ONLINE"/>
    <s v="ONLINE-2024-12-23 12:31:52"/>
    <s v="3"/>
    <s v="0"/>
    <s v="ONLINE"/>
    <s v="ONLINE-2024-12-21 14:46:35"/>
    <s v="Dihitung"/>
    <s v="Dihitung"/>
    <s v="Tidak Dihitung"/>
    <n v="1000"/>
    <n v="18"/>
    <n v="76"/>
    <n v="0.34"/>
    <s v="Sesuai"/>
    <s v="OK"/>
    <n v="0.66666666666666663"/>
    <n v="1"/>
    <x v="0"/>
    <x v="1"/>
    <x v="1"/>
    <x v="1"/>
    <x v="1"/>
    <x v="1"/>
    <x v="2"/>
    <x v="1"/>
    <x v="1"/>
    <s v="OK"/>
    <s v="OK"/>
    <x v="0"/>
  </r>
  <r>
    <s v="TW17"/>
    <s v="PARUNG KUDA"/>
    <s v="02"/>
    <s v="10.42.18.227"/>
    <s v="Microsoft Windows 10 Pro"/>
    <s v="64-bit"/>
    <s v="Intel(R) Pentium(R) Gold G6400 CPU @ 4.00GHz"/>
    <n v="0"/>
    <s v="37"/>
    <n v="8"/>
    <s v="Windows(R), Professional edition:_x000d__x000a_    The machine is permanently activated."/>
    <s v="Sesuai"/>
    <s v="QXBMR-YNMCK-HDGVX-BQF7R-F6YP4"/>
    <n v="1000"/>
    <n v="56"/>
    <n v="0.65"/>
    <s v="32"/>
    <s v="0"/>
    <s v="ONLINE"/>
    <s v="ONLINE-2024-12-23 12:20:16"/>
    <s v="78"/>
    <s v="0"/>
    <s v="ONLINE"/>
    <s v="ONLINE-2024-12-23 12:15:22-(ACT VIRTUAL)CRC SALAH HARAP RESTART EDC"/>
    <s v="Dihitung"/>
    <s v="Dihitung"/>
    <s v="Dihitung"/>
    <n v="1000"/>
    <n v="0"/>
    <n v="56"/>
    <n v="0.65"/>
    <s v="Sesuai"/>
    <s v="OK"/>
    <n v="1"/>
    <n v="1"/>
    <x v="1"/>
    <x v="1"/>
    <x v="1"/>
    <x v="1"/>
    <x v="1"/>
    <x v="1"/>
    <x v="2"/>
    <x v="1"/>
    <x v="1"/>
    <s v="OK"/>
    <s v="OK"/>
    <x v="4"/>
  </r>
  <r>
    <s v="T783"/>
    <s v="VILLA BOUGENVILLE"/>
    <s v="02"/>
    <s v="10.42.115.227"/>
    <s v="Microsoft Windows 10 Pro"/>
    <s v="64-bit"/>
    <s v="Intel(R) Core(TM) i5-3470 CPU @ 3.20GHz"/>
    <n v="7"/>
    <s v="52"/>
    <n v="4"/>
    <s v="Windows(R), Professional edition:_x000d__x000a_    The machine is permanently activated."/>
    <s v="Double"/>
    <s v="BNMR2-JXQHW-J6YJQ-HC93C-D69TR"/>
    <n v="1000"/>
    <n v="88"/>
    <n v="1.77"/>
    <s v="5"/>
    <s v="5"/>
    <s v="ONLINE"/>
    <s v="ONLINE-2024-12-23 02:11:53"/>
    <s v="1"/>
    <s v="0"/>
    <s v="ONLINE"/>
    <s v="ONLINE-2024-12-23 06:16:32"/>
    <s v="Dihitung"/>
    <s v="Dihitung"/>
    <s v="Tidak Dihitung"/>
    <n v="1000"/>
    <n v="7"/>
    <n v="88"/>
    <n v="1.77"/>
    <s v="Double"/>
    <s v="OK"/>
    <n v="0.5"/>
    <n v="1"/>
    <x v="0"/>
    <x v="1"/>
    <x v="1"/>
    <x v="2"/>
    <x v="1"/>
    <x v="2"/>
    <x v="2"/>
    <x v="1"/>
    <x v="1"/>
    <s v="OK"/>
    <s v="OK"/>
    <x v="11"/>
  </r>
  <r>
    <s v="TX4A"/>
    <s v="TENJOAYU"/>
    <s v="02"/>
    <s v="10.42.21.67"/>
    <s v="Microsoft Windows 10 Pro"/>
    <s v="64-bit"/>
    <s v="Intel(R) Pentium(R) CPU G4400 @ 3.30GHz"/>
    <n v="5"/>
    <s v="66"/>
    <n v="4"/>
    <s v="Windows(R), Professional edition:_x000d__x000a_    The machine is permanently activated."/>
    <s v="Sesuai"/>
    <s v="TPH6N-XWD2J-XDR4G-DYJG3-QRTGC"/>
    <n v="1000"/>
    <n v="37"/>
    <n v="0.99"/>
    <s v="4"/>
    <s v="0"/>
    <s v="ONLINE"/>
    <s v="ONLINE-2024-12-23 11:17:15"/>
    <s v="2"/>
    <s v="0"/>
    <s v="ONLINE"/>
    <s v="ONLINE-2024-12-23 11:04:47"/>
    <s v="Dihitung"/>
    <s v="Dihitung"/>
    <s v="Tidak Dihitung"/>
    <n v="1000"/>
    <n v="5"/>
    <n v="37"/>
    <n v="0.99"/>
    <s v="Sesuai"/>
    <s v="OK"/>
    <n v="1"/>
    <n v="1"/>
    <x v="0"/>
    <x v="1"/>
    <x v="1"/>
    <x v="1"/>
    <x v="1"/>
    <x v="1"/>
    <x v="2"/>
    <x v="1"/>
    <x v="1"/>
    <s v="OK"/>
    <s v="OK"/>
    <x v="14"/>
  </r>
  <r>
    <s v="FFG1"/>
    <s v="PANGERAN HIDAYATULLAH"/>
    <s v="01"/>
    <s v="10.42.39.162"/>
    <s v="Microsoft Windows 10 Pro"/>
    <s v="64-bit"/>
    <s v="Intel(R) Pentium(R) CPU G4400 @ 3.30GHz"/>
    <n v="25"/>
    <s v="64"/>
    <n v="4"/>
    <s v="Windows(R), Professional edition:_x000d__x000a_    The machine is permanently activated."/>
    <s v="Sesuai"/>
    <s v="QNK2M-CPTCC-FB7YH-6QKVT-WXCKF"/>
    <n v="1000"/>
    <n v="43"/>
    <n v="0.78"/>
    <s v="6"/>
    <s v="0"/>
    <s v="ONLINE"/>
    <s v="ONLINE-2024-12-21 18:41:10"/>
    <s v="2"/>
    <s v="0"/>
    <s v="ONLINE"/>
    <s v="ONLINE-2024-12-22 09:59:24"/>
    <s v="Dihitung"/>
    <s v="Dihitung"/>
    <s v="Tidak Dihitung"/>
    <n v="1000"/>
    <n v="25"/>
    <n v="43"/>
    <n v="0.78"/>
    <s v="Sesuai"/>
    <s v="OK"/>
    <n v="1"/>
    <n v="1"/>
    <x v="0"/>
    <x v="1"/>
    <x v="1"/>
    <x v="1"/>
    <x v="1"/>
    <x v="1"/>
    <x v="2"/>
    <x v="1"/>
    <x v="1"/>
    <s v="OK"/>
    <s v="OK"/>
    <x v="13"/>
  </r>
  <r>
    <s v="TD65"/>
    <s v="CISARUA 2"/>
    <s v="01"/>
    <s v="10.42.74.67"/>
    <s v="Microsoft Windows 10 Pro"/>
    <s v="64-bit"/>
    <s v="Intel(R) Core(TM) i3-10105 CPU @ 3.70GHz"/>
    <n v="6"/>
    <s v="47"/>
    <n v="8"/>
    <s v="Windows(R), Professional edition:_x000d__x000a_    The machine is permanently activated."/>
    <s v="Sesuai"/>
    <s v="H4FKM-7NRHY-J4262-TX6FW-D9M6G"/>
    <n v="1000"/>
    <n v="51"/>
    <n v="0.39"/>
    <s v="8"/>
    <s v="0"/>
    <s v="ONLINE"/>
    <s v="ONLINE-2024-12-23 11:38:11"/>
    <s v="2"/>
    <s v="2"/>
    <s v="ONLINE"/>
    <s v="ONLINE-2024-12-23 11:30:09"/>
    <s v="Dihitung"/>
    <s v="Dihitung"/>
    <s v="Dihitung"/>
    <n v="1000"/>
    <n v="6"/>
    <n v="51"/>
    <n v="0.39"/>
    <s v="Sesuai"/>
    <s v="OK"/>
    <n v="1"/>
    <n v="0.5"/>
    <x v="1"/>
    <x v="1"/>
    <x v="1"/>
    <x v="1"/>
    <x v="1"/>
    <x v="1"/>
    <x v="2"/>
    <x v="1"/>
    <x v="1"/>
    <s v="OK"/>
    <s v="OK"/>
    <x v="11"/>
  </r>
  <r>
    <s v="THMD"/>
    <s v="SPBU SENTUL CITY"/>
    <s v="02"/>
    <s v="10.42.117.3"/>
    <s v="Microsoft Windows 10 Pro"/>
    <s v="64-bit"/>
    <s v="Intel(R) Pentium(R) CPU G4400 @ 3.30GHz"/>
    <n v="21"/>
    <s v="45"/>
    <n v="8"/>
    <s v="Windows(R), Professional edition:_x000d__x000a_    The machine is permanently activated."/>
    <s v="Sesuai"/>
    <s v="RHPK7-NMPWY-V4KBX-F68M8-33WXF"/>
    <n v="1000"/>
    <n v="40"/>
    <n v="0.67"/>
    <s v="18"/>
    <s v="0"/>
    <s v="ONLINE"/>
    <s v="ONLINE-2024-12-23 12:35:22"/>
    <s v="34"/>
    <s v="0"/>
    <s v="ONLINE"/>
    <s v="ONLINE-2024-12-23 12:25:25"/>
    <s v="Dihitung"/>
    <s v="Dihitung"/>
    <s v="Dihitung"/>
    <n v="1000"/>
    <n v="21"/>
    <n v="40"/>
    <n v="0.67"/>
    <s v="Sesuai"/>
    <s v="OK"/>
    <n v="1"/>
    <n v="1"/>
    <x v="1"/>
    <x v="1"/>
    <x v="1"/>
    <x v="1"/>
    <x v="1"/>
    <x v="1"/>
    <x v="2"/>
    <x v="1"/>
    <x v="1"/>
    <s v="OK"/>
    <s v="OK"/>
    <x v="2"/>
  </r>
  <r>
    <s v="TZHH"/>
    <s v="HANJAWAR 31"/>
    <s v="02"/>
    <s v="10.42.8.131"/>
    <s v="Microsoft Windows 10 Pro"/>
    <s v="64-bit"/>
    <s v="Intel(R) Pentium(R) CPU G4400 @ 3.30GHz"/>
    <n v="3"/>
    <s v="57"/>
    <n v="4"/>
    <s v="Windows(R), Professional edition:_x000d__x000a_    The machine is permanently activated."/>
    <s v="Sesuai"/>
    <s v="KYBBK-CNTMF-VW9W9-DCGWJ-78RC4"/>
    <n v="1000"/>
    <n v="37"/>
    <n v="0.78"/>
    <s v="2"/>
    <s v="0"/>
    <s v="ONLINE"/>
    <s v="ONLINE-2024-12-23 12:14:24"/>
    <s v="3"/>
    <s v="0"/>
    <s v="ONLINE"/>
    <s v="ONLINE-2024-12-23 09:49:57"/>
    <s v="Dihitung"/>
    <s v="Dihitung"/>
    <s v="Tidak Dihitung"/>
    <n v="1000"/>
    <n v="3"/>
    <n v="37"/>
    <n v="0.78"/>
    <s v="Sesuai"/>
    <s v="OK"/>
    <n v="1"/>
    <n v="1"/>
    <x v="0"/>
    <x v="1"/>
    <x v="1"/>
    <x v="1"/>
    <x v="1"/>
    <x v="1"/>
    <x v="2"/>
    <x v="1"/>
    <x v="1"/>
    <s v="OK"/>
    <s v="OK"/>
    <x v="11"/>
  </r>
  <r>
    <s v="T3NT"/>
    <s v="DRAMAGA CANTIK"/>
    <s v="02"/>
    <s v="10.42.50.67"/>
    <s v="Microsoft Windows 10 Pro"/>
    <s v="64-bit"/>
    <s v="Intel(R) Pentium(R) CPU G4400 @ 3.30GHz"/>
    <n v="13"/>
    <s v="83"/>
    <n v="4"/>
    <s v="Windows(R), Professional edition:_x000d__x000a_    The machine is permanently activated."/>
    <s v="Sesuai"/>
    <s v="7266M-N76KG-F3XHT-D362Q-M7V24"/>
    <n v="1000"/>
    <n v="42"/>
    <n v="0.94"/>
    <s v="8"/>
    <s v="0"/>
    <s v="ONLINE"/>
    <s v="ONLINE-2024-12-23 12:37:32"/>
    <s v="0"/>
    <s v="0"/>
    <s v="NOEDC"/>
    <s v="NOEDC-0000-00-00 00:00:00"/>
    <s v="Dihitung"/>
    <s v="Dihitung"/>
    <s v="Tidak Dihitung"/>
    <n v="1000"/>
    <n v="13"/>
    <n v="42"/>
    <n v="0.94"/>
    <s v="Sesuai"/>
    <s v="OK"/>
    <n v="1"/>
    <n v="0"/>
    <x v="0"/>
    <x v="1"/>
    <x v="1"/>
    <x v="1"/>
    <x v="1"/>
    <x v="1"/>
    <x v="2"/>
    <x v="1"/>
    <x v="2"/>
    <s v="OK"/>
    <s v="NOK"/>
    <x v="7"/>
  </r>
  <r>
    <s v="TSEQ"/>
    <s v="BARANANGSIANG INDAH"/>
    <s v="02"/>
    <s v="10.42.44.3"/>
    <s v="Microsoft Windows 10 Pro"/>
    <s v="64-bit"/>
    <s v="Intel(R) Pentium(R) CPU G4500 @ 3.50GHz"/>
    <n v="45"/>
    <s v="62"/>
    <n v="4"/>
    <s v="Windows(R), Professional edition:_x000d__x000a_    The machine is permanently activated."/>
    <s v="Sesuai"/>
    <s v="JP4WN-TJG99-3Q6CD-3C2MR-K4R9C"/>
    <n v="1000"/>
    <n v="57"/>
    <n v="1"/>
    <s v="15"/>
    <s v="0"/>
    <s v="ONLINE"/>
    <s v="ONLINE-2024-12-23 12:08:17"/>
    <s v="8"/>
    <s v="0"/>
    <s v="ONLINE"/>
    <s v="ONLINE-2024-12-23 10:18:16-(ACT VIRTUAL)TIDAK TERIMA RESPONSE DARI HOST|ERBANK BNI|72101295|000070407412530|||||000065|000000|23 DEC 24|10:18:12|||0"/>
    <s v="Dihitung"/>
    <s v="Dihitung"/>
    <s v="Tidak Dihitung"/>
    <n v="1000"/>
    <n v="45"/>
    <n v="57"/>
    <n v="1"/>
    <s v="Sesuai"/>
    <s v="OK"/>
    <n v="1"/>
    <n v="1"/>
    <x v="0"/>
    <x v="1"/>
    <x v="1"/>
    <x v="1"/>
    <x v="1"/>
    <x v="1"/>
    <x v="2"/>
    <x v="1"/>
    <x v="1"/>
    <s v="OK"/>
    <s v="OK"/>
    <x v="8"/>
  </r>
  <r>
    <s v="TRA7"/>
    <s v="MUARA RAYA"/>
    <s v="09"/>
    <s v="10.42.7.133"/>
    <s v="Microsoft Windows 7 Professional "/>
    <s v="32-bit"/>
    <s v="Intel(R) Pentium(R) CPU G3240 @ 3.10GHz"/>
    <n v="0"/>
    <s v="53"/>
    <n v="2"/>
    <s v="Windows(R) 7, Professional edition:_x000d__x000a_    The machine is permanently activated."/>
    <s v="Double"/>
    <s v="2WCJK-R8B4Y-CWRF2-TRJKB-PV9HW"/>
    <n v="1000"/>
    <n v="48"/>
    <n v="0.51"/>
    <s v="0"/>
    <s v="-"/>
    <s v="OFFLINE"/>
    <s v="-"/>
    <s v="-"/>
    <s v="-"/>
    <s v="OFFLINE"/>
    <s v="-"/>
    <s v="Dihitung"/>
    <s v="Dihitung"/>
    <s v="Tidak Dihitung"/>
    <n v="1000"/>
    <n v="0"/>
    <n v="48"/>
    <n v="0.51"/>
    <s v="Double"/>
    <s v="OK"/>
    <n v="0"/>
    <n v="0"/>
    <x v="0"/>
    <x v="1"/>
    <x v="1"/>
    <x v="1"/>
    <x v="1"/>
    <x v="2"/>
    <x v="2"/>
    <x v="0"/>
    <x v="0"/>
    <s v="NOK"/>
    <s v="NOK"/>
    <x v="6"/>
  </r>
  <r>
    <s v="T0BB"/>
    <s v="CILANGKAP CIPAYUNG"/>
    <s v="01"/>
    <s v="10.42.73.67"/>
    <s v="Microsoft Windows 10 Pro"/>
    <s v="64-bit"/>
    <s v="Intel(R) Pentium(R) CPU G4400 @ 3.30GHz"/>
    <n v="16"/>
    <s v="75"/>
    <n v="4"/>
    <s v="Windows(R), Professional edition:_x000d__x000a_    The machine is permanently activated."/>
    <s v="Sesuai"/>
    <s v="6N693-7BBXH-FRQXJ-JBQGM-B4G6R"/>
    <n v="1000"/>
    <n v="49"/>
    <n v="1.26"/>
    <s v="22"/>
    <s v="0"/>
    <s v="ONLINE"/>
    <s v="ONLINE-2024-12-23 12:09:18"/>
    <s v="12"/>
    <s v="0"/>
    <s v="ONLINE"/>
    <s v="ONLINE-2024-12-23 11:35:15"/>
    <s v="Dihitung"/>
    <s v="Dihitung"/>
    <s v="Tidak Dihitung"/>
    <n v="1000"/>
    <n v="16"/>
    <n v="49"/>
    <n v="1.26"/>
    <s v="Sesuai"/>
    <s v="OK"/>
    <n v="1"/>
    <n v="1"/>
    <x v="0"/>
    <x v="1"/>
    <x v="1"/>
    <x v="1"/>
    <x v="1"/>
    <x v="1"/>
    <x v="2"/>
    <x v="1"/>
    <x v="1"/>
    <s v="OK"/>
    <s v="OK"/>
    <x v="10"/>
  </r>
  <r>
    <s v="TXZM"/>
    <s v="PAMOYANAN 2"/>
    <s v="I1"/>
    <s v="10.42.114.53"/>
    <s v="Microsoft Windows 7 Professional "/>
    <s v="32-bit"/>
    <s v="Intel(R) Core(TM) i3-3210 CPU @ 3.20GHz"/>
    <n v="15"/>
    <s v="46"/>
    <n v="4"/>
    <s v="Windows(R) 7, Professional edition:_x000d__x000a_    The machine is permanently activated."/>
    <s v="Sesuai"/>
    <s v="HXBBJ-XGXK8-T9H8P-QPRFP-DB6FJ"/>
    <n v="100"/>
    <n v="44"/>
    <n v="2.46"/>
    <s v="0"/>
    <s v="0"/>
    <s v="NOEDC"/>
    <s v="NOEDC-0000-00-00 00:00:00"/>
    <s v="0"/>
    <s v="0"/>
    <s v="NOEDC"/>
    <s v="NOEDC-0000-00-00 00:00:00"/>
    <s v="Dihitung"/>
    <s v="Dihitung"/>
    <s v="Tidak Dihitung"/>
    <n v="100"/>
    <n v="15"/>
    <n v="44"/>
    <n v="2.46"/>
    <s v="Sesuai"/>
    <s v="OK"/>
    <n v="0"/>
    <n v="0"/>
    <x v="0"/>
    <x v="2"/>
    <x v="1"/>
    <x v="1"/>
    <x v="1"/>
    <x v="1"/>
    <x v="2"/>
    <x v="2"/>
    <x v="2"/>
    <s v="NOK"/>
    <s v="NOK"/>
    <x v="6"/>
  </r>
  <r>
    <s v="TJFI"/>
    <s v="CIPAYUNG PUNCAK"/>
    <s v="01"/>
    <s v="10.42.45.98"/>
    <s v="Microsoft Windows 7 Professional "/>
    <s v="32-bit"/>
    <s v="Intel(R) Pentium(R) CPU G4400 @ 3.30GHz"/>
    <n v="15"/>
    <s v="64"/>
    <n v="4"/>
    <s v="Windows(R) 7, Professional edition:_x000d__x000a_    The machine is permanently activated."/>
    <s v="Sesuai"/>
    <s v="KBH33-GFPHV-XCBBG-C8CB4-K6VXW"/>
    <n v="1000"/>
    <n v="45"/>
    <n v="0.38"/>
    <s v="6"/>
    <s v="0"/>
    <s v="ONLINE"/>
    <s v="ONLINE-2024-12-22 20:21:43"/>
    <s v="7"/>
    <s v="0"/>
    <s v="ONLINE"/>
    <s v="ONLINE-2024-12-23 11:58:47"/>
    <s v="Dihitung"/>
    <s v="Dihitung"/>
    <s v="Tidak Dihitung"/>
    <n v="1000"/>
    <n v="15"/>
    <n v="45"/>
    <n v="0.38"/>
    <s v="Sesuai"/>
    <s v="OK"/>
    <n v="1"/>
    <n v="1"/>
    <x v="0"/>
    <x v="1"/>
    <x v="1"/>
    <x v="1"/>
    <x v="1"/>
    <x v="1"/>
    <x v="2"/>
    <x v="1"/>
    <x v="1"/>
    <s v="OK"/>
    <s v="OK"/>
    <x v="11"/>
  </r>
  <r>
    <s v="FH1U"/>
    <s v="TEGAL PANJANG"/>
    <s v="02"/>
    <s v="10.42.25.3"/>
    <s v="Microsoft Windows 10 Pro"/>
    <s v="64-bit"/>
    <s v="Intel(R) Pentium(R) Gold G6405 CPU @ 4.10GHz"/>
    <n v="15"/>
    <s v="26"/>
    <n v="8"/>
    <s v="Windows(R), Professional edition:_x000d__x000a_    The machine is permanently activated."/>
    <s v="Sesuai"/>
    <s v="24NY2-3GTCJ-6V63G-X9CX8-VH7J6"/>
    <n v="1000"/>
    <n v="38"/>
    <n v="0.44"/>
    <s v="8"/>
    <s v="0"/>
    <s v="ONLINE"/>
    <s v="ONLINE-2024-12-22 13:51:06"/>
    <s v="1"/>
    <s v="0"/>
    <s v="ONLINE"/>
    <s v="ONLINE-2024-12-22 13:02:21"/>
    <s v="Dihitung"/>
    <s v="Dihitung"/>
    <s v="Dihitung"/>
    <n v="1000"/>
    <n v="15"/>
    <n v="38"/>
    <n v="0.44"/>
    <s v="Sesuai"/>
    <s v="OK"/>
    <n v="1"/>
    <n v="1"/>
    <x v="1"/>
    <x v="1"/>
    <x v="1"/>
    <x v="1"/>
    <x v="1"/>
    <x v="1"/>
    <x v="2"/>
    <x v="1"/>
    <x v="1"/>
    <s v="OK"/>
    <s v="OK"/>
    <x v="12"/>
  </r>
  <r>
    <s v="FUN7"/>
    <s v="BUKITCIMANGGU CITY 2"/>
    <s v="02"/>
    <s v="10.42.54.163"/>
    <s v="Microsoft Windows 10 Pro"/>
    <s v="64-bit"/>
    <s v="Intel(R) Pentium(R) CPU G4400 @ 3.30GHz"/>
    <n v="0"/>
    <s v="62"/>
    <n v="4"/>
    <s v="Windows(R), Professional edition:_x000d__x000a_    The machine is permanently activated."/>
    <s v="Sesuai"/>
    <s v="DTNFX-PVTFB-KBCPM-RKBTW-MTDGR"/>
    <n v="1000"/>
    <n v="41"/>
    <n v="0.67"/>
    <s v="2"/>
    <s v="0"/>
    <s v="ONLINE"/>
    <s v="ONLINE-2024-12-23 08:15:19"/>
    <s v="5"/>
    <s v="0"/>
    <s v="ONLINE"/>
    <s v="ONLINE-2024-12-23 12:26:44"/>
    <s v="Dihitung"/>
    <s v="Dihitung"/>
    <s v="Tidak Dihitung"/>
    <n v="1000"/>
    <n v="0"/>
    <n v="41"/>
    <n v="0.67"/>
    <s v="Sesuai"/>
    <s v="OK"/>
    <n v="1"/>
    <n v="1"/>
    <x v="0"/>
    <x v="1"/>
    <x v="1"/>
    <x v="1"/>
    <x v="1"/>
    <x v="1"/>
    <x v="2"/>
    <x v="1"/>
    <x v="1"/>
    <s v="OK"/>
    <s v="OK"/>
    <x v="0"/>
  </r>
  <r>
    <s v="T8G5"/>
    <s v="CIDAUN KERTAJADI"/>
    <s v="01"/>
    <s v="10.42.109.2"/>
    <s v="Microsoft Windows 10 Pro"/>
    <s v="64-bit"/>
    <s v="Intel(R) Pentium(R) CPU G4400 @ 3.30GHz"/>
    <n v="7"/>
    <s v="71"/>
    <n v="4"/>
    <s v="Windows(R), Professional edition:_x000d__x000a_    The machine is permanently activated."/>
    <s v="Sesuai"/>
    <s v="YWQN9-XHW3B-JBVX6-BFGMF-QGPKC"/>
    <n v="1000"/>
    <n v="68"/>
    <n v="0.44"/>
    <s v="4"/>
    <s v="0"/>
    <s v="ONLINE"/>
    <s v="ONLINE-2024-12-22 15:52:01"/>
    <s v="2"/>
    <s v="0"/>
    <s v="ONLINE"/>
    <s v="ONLINE-2024-12-04 14:45:54"/>
    <s v="Dihitung"/>
    <s v="Dihitung"/>
    <s v="Tidak Dihitung"/>
    <n v="1000"/>
    <n v="7"/>
    <n v="68"/>
    <n v="0.44"/>
    <s v="Sesuai"/>
    <s v="OK"/>
    <n v="1"/>
    <n v="1"/>
    <x v="0"/>
    <x v="1"/>
    <x v="1"/>
    <x v="1"/>
    <x v="1"/>
    <x v="1"/>
    <x v="2"/>
    <x v="1"/>
    <x v="1"/>
    <s v="OK"/>
    <s v="OK"/>
    <x v="1"/>
  </r>
  <r>
    <s v="F0BV"/>
    <s v="CIMACAN DSE"/>
    <s v="01"/>
    <s v="10.42.143.34"/>
    <s v="Microsoft Windows 10 Pro"/>
    <s v="64-bit"/>
    <s v="Intel(R) Pentium(R) Gold G6405 CPU @ 4.10GHz"/>
    <n v="48"/>
    <s v="49"/>
    <n v="8"/>
    <s v="Windows(R), Professional edition:_x000d__x000a_    The machine is permanently activated."/>
    <s v="Sesuai"/>
    <s v="KFGRT-8KN9J-764YX-4FJ8W-4VWGG"/>
    <n v="1000"/>
    <n v="52"/>
    <n v="0.65"/>
    <s v="10"/>
    <s v="3"/>
    <s v="OFFLINE"/>
    <s v="OFFLINE-2024-12-22 21:13:56-[ERROR] TIDAK DAPAT RESPONSE DARI EDC"/>
    <s v="2"/>
    <s v="0"/>
    <s v="ONLINE"/>
    <s v="ONLINE-2024-12-23 09:20:48"/>
    <s v="Dihitung"/>
    <s v="Dihitung"/>
    <s v="Dihitung"/>
    <n v="1000"/>
    <n v="48"/>
    <n v="52"/>
    <n v="0.65"/>
    <s v="Sesuai"/>
    <s v="OK"/>
    <n v="0.76923076923076927"/>
    <n v="1"/>
    <x v="1"/>
    <x v="1"/>
    <x v="1"/>
    <x v="1"/>
    <x v="1"/>
    <x v="1"/>
    <x v="2"/>
    <x v="1"/>
    <x v="1"/>
    <s v="OK"/>
    <s v="OK"/>
    <x v="11"/>
  </r>
  <r>
    <s v="T3BZ"/>
    <s v="CILUAR"/>
    <s v="02"/>
    <s v="10.42.41.163"/>
    <s v="Microsoft Windows 10 Pro"/>
    <s v="64-bit"/>
    <s v="Intel(R) Pentium(R) CPU G4400 @ 3.30GHz"/>
    <n v="66"/>
    <s v="68"/>
    <n v="4"/>
    <s v="Windows(R), Professional edition:_x000d__x000a_    The machine is permanently activated."/>
    <s v="Sesuai"/>
    <s v="BNH4J-J22D2-3H8BH-D24YJ-6MT6R"/>
    <n v="1000"/>
    <n v="32"/>
    <n v="0.93"/>
    <s v="5"/>
    <s v="0"/>
    <s v="ONLINE"/>
    <s v="ONLINE-2024-12-22 20:12:56"/>
    <s v="4"/>
    <s v="0"/>
    <s v="ONLINE"/>
    <s v="ONLINE-2024-12-23 07:29:28"/>
    <s v="Dihitung"/>
    <s v="Dihitung"/>
    <s v="Tidak Dihitung"/>
    <n v="1000"/>
    <n v="66"/>
    <n v="32"/>
    <n v="0.93"/>
    <s v="Sesuai"/>
    <s v="OK"/>
    <n v="1"/>
    <n v="1"/>
    <x v="0"/>
    <x v="1"/>
    <x v="1"/>
    <x v="1"/>
    <x v="1"/>
    <x v="1"/>
    <x v="2"/>
    <x v="1"/>
    <x v="1"/>
    <s v="OK"/>
    <s v="OK"/>
    <x v="10"/>
  </r>
  <r>
    <s v="TGYT"/>
    <s v="REST AREA KM 38 B"/>
    <s v="04"/>
    <s v="10.42.36.7"/>
    <s v="Microsoft Windows 10 Pro"/>
    <s v="64-bit"/>
    <s v="Intel(R) Pentium(R) Gold G6405 CPU @ 4.10GHz"/>
    <n v="3"/>
    <s v="25"/>
    <n v="16"/>
    <s v="Windows(R), Professional edition:_x000d__x000a_    The machine is permanently activated."/>
    <s v="Sesuai"/>
    <s v="N36D8-WY62V-MQBQH-VFRYM-KD8GG"/>
    <n v="1000"/>
    <n v="55"/>
    <n v="0.68"/>
    <s v="6"/>
    <s v="0"/>
    <s v="ONLINE"/>
    <s v="ONLINE-2024-12-23 12:25:11"/>
    <s v="2"/>
    <s v="0"/>
    <s v="ONLINE"/>
    <s v="ONLINE-2024-12-23 04:48:16"/>
    <s v="Dihitung"/>
    <s v="Dihitung"/>
    <s v="Dihitung"/>
    <n v="1000"/>
    <n v="3"/>
    <n v="55"/>
    <n v="0.68"/>
    <s v="Sesuai"/>
    <s v="OK"/>
    <n v="1"/>
    <n v="1"/>
    <x v="1"/>
    <x v="1"/>
    <x v="1"/>
    <x v="1"/>
    <x v="1"/>
    <x v="1"/>
    <x v="2"/>
    <x v="1"/>
    <x v="1"/>
    <s v="OK"/>
    <s v="OK"/>
    <x v="8"/>
  </r>
  <r>
    <s v="FXVS"/>
    <s v="PINTU 2 TMII"/>
    <s v="02"/>
    <s v="10.42.38.35"/>
    <s v="Microsoft Windows 10 Pro"/>
    <s v="64-bit"/>
    <s v="Intel(R) Core(TM) i3-2120 CPU @ 3.30GHz"/>
    <n v="0"/>
    <s v="61"/>
    <n v="4"/>
    <s v="Windows(R), Professional edition:_x000d__x000a_    The machine is permanently activated."/>
    <s v="Sesuai"/>
    <s v="NGP8B-68JQ7-DYQ6K-WBGHV-PWF9F"/>
    <n v="1000"/>
    <n v="50"/>
    <n v="1.0900000000000001"/>
    <s v="2"/>
    <s v="0"/>
    <s v="ONLINE"/>
    <s v="ONLINE-2024-12-23 07:49:27"/>
    <s v="4"/>
    <s v="0"/>
    <s v="ONLINE"/>
    <s v="ONLINE-2024-12-22 21:20:46"/>
    <s v="Dihitung"/>
    <s v="Dihitung"/>
    <s v="Tidak Dihitung"/>
    <n v="1000"/>
    <n v="0"/>
    <n v="50"/>
    <n v="1.0900000000000001"/>
    <s v="Sesuai"/>
    <s v="OK"/>
    <n v="1"/>
    <n v="1"/>
    <x v="0"/>
    <x v="1"/>
    <x v="1"/>
    <x v="1"/>
    <x v="1"/>
    <x v="1"/>
    <x v="2"/>
    <x v="1"/>
    <x v="1"/>
    <s v="OK"/>
    <s v="OK"/>
    <x v="10"/>
  </r>
  <r>
    <s v="T7YP"/>
    <s v="TAMAN CIMANGGU RAYA"/>
    <s v="02"/>
    <s v="10.42.13.99"/>
    <s v="Microsoft Windows 10 Pro"/>
    <s v="64-bit"/>
    <s v="Intel(R) Core(TM) i3-10100 CPU @ 3.60GHz"/>
    <n v="0"/>
    <s v="18"/>
    <n v="16"/>
    <s v="Windows(R), Professional edition:_x000d__x000a_    The machine is permanently activated."/>
    <s v="Sesuai"/>
    <s v="G97F4-N27VF-PHD6M-W4PRB-QJ3W6"/>
    <n v="1000"/>
    <n v="43"/>
    <n v="0.35"/>
    <s v="18"/>
    <s v="7"/>
    <s v="ONLINE"/>
    <s v="ONLINE-2024-12-23 12:32:42"/>
    <s v="6"/>
    <s v="1"/>
    <s v="OFFLINE"/>
    <s v="OFFLINE-2024-12-23 11:47:09-RESPONSE DARI EDC BLANK"/>
    <s v="Dihitung"/>
    <s v="Dihitung"/>
    <s v="Dihitung"/>
    <n v="1000"/>
    <n v="0"/>
    <n v="43"/>
    <n v="0.35"/>
    <s v="Sesuai"/>
    <s v="OK"/>
    <n v="0.72"/>
    <n v="0.8571428571428571"/>
    <x v="1"/>
    <x v="1"/>
    <x v="1"/>
    <x v="1"/>
    <x v="1"/>
    <x v="1"/>
    <x v="2"/>
    <x v="1"/>
    <x v="1"/>
    <s v="OK"/>
    <s v="OK"/>
    <x v="0"/>
  </r>
  <r>
    <s v="T8ZI"/>
    <s v="SILIWANGI CIKALONG"/>
    <s v="02"/>
    <s v="10.42.7.227"/>
    <s v="Microsoft Windows 10 Pro"/>
    <s v="64-bit"/>
    <s v="Intel(R) Pentium(R) CPU G4400 @ 3.30GHz"/>
    <n v="13"/>
    <s v="54"/>
    <n v="4"/>
    <s v="Windows(R), Professional edition:_x000d__x000a_    The machine is permanently activated."/>
    <s v="Sesuai"/>
    <s v="28VWP-YBNJD-B99W2-VC98C-76DGR"/>
    <n v="1000"/>
    <n v="49"/>
    <n v="0.73"/>
    <s v="6"/>
    <s v="0"/>
    <s v="ONLINE"/>
    <s v="ONLINE-2024-12-22 14:18:21"/>
    <s v="3"/>
    <s v="0"/>
    <s v="ONLINE"/>
    <s v="ONLINE-2024-12-23 12:10:47"/>
    <s v="Dihitung"/>
    <s v="Dihitung"/>
    <s v="Tidak Dihitung"/>
    <n v="1000"/>
    <n v="13"/>
    <n v="49"/>
    <n v="0.73"/>
    <s v="Sesuai"/>
    <s v="OK"/>
    <n v="1"/>
    <n v="1"/>
    <x v="0"/>
    <x v="1"/>
    <x v="1"/>
    <x v="1"/>
    <x v="1"/>
    <x v="1"/>
    <x v="2"/>
    <x v="1"/>
    <x v="1"/>
    <s v="OK"/>
    <s v="OK"/>
    <x v="13"/>
  </r>
  <r>
    <s v="T4QT"/>
    <s v="SPBU CIBOGO"/>
    <s v="02"/>
    <s v="10.42.9.99"/>
    <s v="Microsoft Windows 10 Pro"/>
    <s v="64-bit"/>
    <s v="Intel(R) Pentium(R) Gold G6405 CPU @ 4.10GHz"/>
    <n v="12"/>
    <s v="34"/>
    <n v="8"/>
    <s v="Windows(R), Professional edition:_x000d__x000a_    The machine is permanently activated."/>
    <s v="Sesuai"/>
    <s v="BRVHN-83FWK-327VX-WDJGH-4C22T"/>
    <n v="1000"/>
    <n v="40"/>
    <n v="0.51"/>
    <s v="5"/>
    <s v="0"/>
    <s v="ONLINE"/>
    <s v="ONLINE-2024-12-23 11:58:08"/>
    <s v="8"/>
    <s v="0"/>
    <s v="ONLINE"/>
    <s v="ONLINE-2024-12-23 12:03:55-(ACT VIRTUAL)TIDAK TERIMA RESPONSE DARI HOST|ERBANK MANDIRI|72100502|000070407333241||||000085|000000|23 DEC 24|12:03:14|||0000000000000000000000||0|0|0|0|0"/>
    <s v="Dihitung"/>
    <s v="Dihitung"/>
    <s v="Dihitung"/>
    <n v="1000"/>
    <n v="12"/>
    <n v="40"/>
    <n v="0.51"/>
    <s v="Sesuai"/>
    <s v="OK"/>
    <n v="1"/>
    <n v="1"/>
    <x v="1"/>
    <x v="1"/>
    <x v="1"/>
    <x v="1"/>
    <x v="1"/>
    <x v="1"/>
    <x v="2"/>
    <x v="1"/>
    <x v="1"/>
    <s v="OK"/>
    <s v="OK"/>
    <x v="11"/>
  </r>
  <r>
    <s v="T8QI"/>
    <s v="CIPANAS V"/>
    <s v="02"/>
    <s v="10.42.190.99"/>
    <s v="Microsoft Windows 7 Professional "/>
    <s v="32-bit"/>
    <s v="Intel(R) Pentium(R) CPU G4500 @ 3.50GHz"/>
    <n v="18"/>
    <s v="57"/>
    <n v="4"/>
    <s v="Windows(R) 7, Professional edition:_x000d__x000a_    The machine is permanently activated."/>
    <s v="Sesuai"/>
    <s v="37CTV-JXCKH-GMHX4-VFQQ7-BM87V"/>
    <n v="1000"/>
    <n v="54"/>
    <n v="0.39"/>
    <s v="6"/>
    <s v="0"/>
    <s v="ONLINE"/>
    <s v="ONLINE-2024-12-23 10:19:02"/>
    <s v="3"/>
    <s v="0"/>
    <s v="ONLINE"/>
    <s v="ONLINE-2024-12-23 10:55:46"/>
    <s v="Dihitung"/>
    <s v="Dihitung"/>
    <s v="Tidak Dihitung"/>
    <n v="1000"/>
    <n v="18"/>
    <n v="54"/>
    <n v="0.39"/>
    <s v="Sesuai"/>
    <s v="OK"/>
    <n v="1"/>
    <n v="1"/>
    <x v="0"/>
    <x v="1"/>
    <x v="1"/>
    <x v="1"/>
    <x v="1"/>
    <x v="1"/>
    <x v="2"/>
    <x v="1"/>
    <x v="1"/>
    <s v="OK"/>
    <s v="OK"/>
    <x v="11"/>
  </r>
  <r>
    <s v="FGHE"/>
    <s v="GOALPARA SUKARAJA"/>
    <s v="01"/>
    <s v="10.42.135.194"/>
    <s v="Microsoft Windows 10 Pro"/>
    <s v="64-bit"/>
    <s v="Intel(R) Pentium(R) Gold G6405 CPU @ 4.10GHz"/>
    <n v="8"/>
    <s v="46"/>
    <n v="8"/>
    <s v="Windows(R), Professional edition:_x000d__x000a_    The machine is permanently activated."/>
    <s v="Sesuai"/>
    <s v="2JC69-9N66F-XJ78F-6QCB9-9HKCT"/>
    <n v="1000"/>
    <n v="44"/>
    <n v="0.76"/>
    <s v="2"/>
    <s v="0"/>
    <s v="ONLINE"/>
    <s v="ONLINE-2024-12-23 09:39:59"/>
    <s v="4"/>
    <s v="0"/>
    <s v="ONLINE"/>
    <s v="ONLINE-2024-12-23 09:02:38"/>
    <s v="Dihitung"/>
    <s v="Dihitung"/>
    <s v="Dihitung"/>
    <n v="1000"/>
    <n v="8"/>
    <n v="44"/>
    <n v="0.76"/>
    <s v="Sesuai"/>
    <s v="OK"/>
    <n v="1"/>
    <n v="1"/>
    <x v="1"/>
    <x v="1"/>
    <x v="1"/>
    <x v="1"/>
    <x v="1"/>
    <x v="1"/>
    <x v="2"/>
    <x v="1"/>
    <x v="1"/>
    <s v="OK"/>
    <s v="OK"/>
    <x v="12"/>
  </r>
  <r>
    <s v="TNXD"/>
    <s v="CIPANAS 3"/>
    <s v="02"/>
    <s v="10.42.36.34"/>
    <s v="Microsoft Windows 10 Pro"/>
    <s v="64-bit"/>
    <s v="Intel(R) Core(TM) i3-10100 CPU @ 3.60GHz"/>
    <n v="5"/>
    <s v="50"/>
    <n v="8"/>
    <s v="Windows(R), Professional edition:_x000d__x000a_    The machine is permanently activated."/>
    <s v="Sesuai"/>
    <s v="76X9N-JY3JC-CGCY4-793C9-4JRC2"/>
    <n v="1000"/>
    <n v="55"/>
    <n v="0.34"/>
    <s v="2"/>
    <s v="0"/>
    <s v="ONLINE"/>
    <s v="ONLINE-2024-12-23 06:55:55"/>
    <s v="12"/>
    <s v="0"/>
    <s v="ONLINE"/>
    <s v="ONLINE-2024-12-22 21:40:45"/>
    <s v="Dihitung"/>
    <s v="Dihitung"/>
    <s v="Dihitung"/>
    <n v="1000"/>
    <n v="5"/>
    <n v="55"/>
    <n v="0.34"/>
    <s v="Sesuai"/>
    <s v="OK"/>
    <n v="1"/>
    <n v="1"/>
    <x v="1"/>
    <x v="1"/>
    <x v="1"/>
    <x v="1"/>
    <x v="1"/>
    <x v="1"/>
    <x v="2"/>
    <x v="1"/>
    <x v="1"/>
    <s v="OK"/>
    <s v="OK"/>
    <x v="11"/>
  </r>
  <r>
    <s v="TRRV"/>
    <s v="KOTA BATU 1"/>
    <s v="02"/>
    <s v="10.42.106.131"/>
    <s v="Microsoft Windows 10 Pro"/>
    <s v="64-bit"/>
    <s v="Intel(R) Pentium(R) Gold G6405 CPU @ 4.10GHz"/>
    <n v="25"/>
    <s v="37"/>
    <n v="8"/>
    <s v="Windows(R), Professional edition:_x000d__x000a_    The machine is permanently activated."/>
    <s v="Sesuai"/>
    <s v="PG2PN-HMQ2K-BBJHC-K3VQV-3J3W6"/>
    <n v="1000"/>
    <n v="47"/>
    <n v="0.65"/>
    <s v="8"/>
    <s v="0"/>
    <s v="ONLINE"/>
    <s v="ONLINE-2024-12-23 12:14:43"/>
    <s v="5"/>
    <s v="0"/>
    <s v="ONLINE"/>
    <s v="ONLINE-2024-12-23 11:24:59"/>
    <s v="Dihitung"/>
    <s v="Dihitung"/>
    <s v="Dihitung"/>
    <n v="1000"/>
    <n v="25"/>
    <n v="47"/>
    <n v="0.65"/>
    <s v="Sesuai"/>
    <s v="OK"/>
    <n v="1"/>
    <n v="1"/>
    <x v="1"/>
    <x v="1"/>
    <x v="1"/>
    <x v="1"/>
    <x v="1"/>
    <x v="1"/>
    <x v="2"/>
    <x v="1"/>
    <x v="1"/>
    <s v="OK"/>
    <s v="OK"/>
    <x v="5"/>
  </r>
  <r>
    <s v="T8G5"/>
    <s v="CIDAUN KERTAJADI"/>
    <s v="02"/>
    <s v="10.42.109.3"/>
    <s v="Microsoft Windows 10 Pro"/>
    <s v="64-bit"/>
    <s v="Intel(R) Pentium(R) CPU G4400 @ 3.30GHz"/>
    <n v="15"/>
    <s v="54"/>
    <n v="4"/>
    <s v="Windows(R), Professional edition:_x000d__x000a_    The machine is permanently activated."/>
    <s v="Sesuai"/>
    <s v="PWY36-BXNMG-6BRDW-H8GMK-XKXTR"/>
    <n v="1000"/>
    <n v="53"/>
    <n v="0.9"/>
    <s v="14"/>
    <s v="0"/>
    <s v="ONLINE"/>
    <s v="ONLINE-2024-12-22 14:38:47"/>
    <s v="1"/>
    <s v="0"/>
    <s v="ONLINE"/>
    <s v="ONLINE-2024-12-23 12:23:43"/>
    <s v="Dihitung"/>
    <s v="Dihitung"/>
    <s v="Tidak Dihitung"/>
    <n v="1000"/>
    <n v="15"/>
    <n v="53"/>
    <n v="0.9"/>
    <s v="Sesuai"/>
    <s v="OK"/>
    <n v="1"/>
    <n v="1"/>
    <x v="0"/>
    <x v="1"/>
    <x v="1"/>
    <x v="1"/>
    <x v="1"/>
    <x v="1"/>
    <x v="2"/>
    <x v="1"/>
    <x v="1"/>
    <s v="OK"/>
    <s v="OK"/>
    <x v="1"/>
  </r>
  <r>
    <s v="TCMI"/>
    <s v="SENTUL NIRWANA"/>
    <s v="I1"/>
    <s v="10.42.186.21"/>
    <s v="Microsoft Windows 7 Professional "/>
    <s v="32-bit"/>
    <s v="Intel(R) Core(TM) i3-3240 CPU @ 3.40GHz"/>
    <n v="5"/>
    <s v="37"/>
    <n v="4"/>
    <s v="Windows(R) 7, Professional edition:_x000d__x000a_    The machine is permanently activated."/>
    <s v="Sesuai"/>
    <s v="PW8YP-TWW8M-BG6CY-XF6Q7-77WRX"/>
    <n v="1000"/>
    <n v="49"/>
    <n v="1.71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5"/>
    <n v="49"/>
    <n v="1.71"/>
    <s v="Sesuai"/>
    <s v="OK"/>
    <n v="0"/>
    <n v="0"/>
    <x v="0"/>
    <x v="1"/>
    <x v="1"/>
    <x v="1"/>
    <x v="1"/>
    <x v="1"/>
    <x v="2"/>
    <x v="2"/>
    <x v="2"/>
    <s v="NOK"/>
    <s v="NOK"/>
    <x v="2"/>
  </r>
  <r>
    <s v="TL2J"/>
    <s v="FRESH AIR MANCUR NO 3C"/>
    <s v="02"/>
    <s v="10.42.112.67"/>
    <s v="Microsoft Windows 10 Pro"/>
    <s v="64-bit"/>
    <s v="Intel(R) Core(TM) i3-10100 CPU @ 3.60GHz"/>
    <n v="0"/>
    <s v="36"/>
    <n v="8"/>
    <s v="Windows(R), Professional edition:_x000d__x000a_    The machine is permanently activated."/>
    <s v="Sesuai"/>
    <s v="GB94V-MJNYJ-HDYXV-YVP8G-BP2KC"/>
    <n v="1000"/>
    <n v="44"/>
    <n v="0.74"/>
    <s v="12"/>
    <s v="0"/>
    <s v="ONLINE"/>
    <s v="ONLINE-2024-12-23 11:46:00"/>
    <s v="0"/>
    <s v="3"/>
    <s v="OFFLINE"/>
    <s v="OFFLINE-2024-12-23 12:33:57-TIDAK TERIMA RESPONSE DARI EDC"/>
    <s v="Dihitung"/>
    <s v="Dihitung"/>
    <s v="Dihitung"/>
    <n v="1000"/>
    <n v="0"/>
    <n v="44"/>
    <n v="0.74"/>
    <s v="Sesuai"/>
    <s v="OK"/>
    <n v="1"/>
    <n v="0"/>
    <x v="1"/>
    <x v="1"/>
    <x v="1"/>
    <x v="1"/>
    <x v="1"/>
    <x v="1"/>
    <x v="2"/>
    <x v="1"/>
    <x v="2"/>
    <s v="OK"/>
    <s v="NOK"/>
    <x v="8"/>
  </r>
  <r>
    <s v="FPZD"/>
    <s v="PASAR PAGELARAN"/>
    <s v="01"/>
    <s v="10.42.138.98"/>
    <s v="Microsoft Windows 10 Pro"/>
    <s v="32-bit"/>
    <s v="Intel(R) Pentium(R) CPU G4400 @ 3.30GHz"/>
    <n v="0"/>
    <s v="76"/>
    <n v="4"/>
    <s v="Windows(R), Professional edition:_x000d__x000a_    The machine is permanently activated."/>
    <s v="Sesuai"/>
    <s v="6BRN2-KKCKK-B23B2-YMQBV-B7V24"/>
    <n v="1000"/>
    <n v="63"/>
    <n v="0.65"/>
    <s v="0"/>
    <s v="3"/>
    <s v="OFFLINE"/>
    <s v="OFFLINE-2024-12-20 14:49:59-THE PORT COM7 DOES NOT EXIST."/>
    <s v="4"/>
    <s v="0"/>
    <s v="ONLINE"/>
    <s v="ONLINE-2024-12-22 21:50:28"/>
    <s v="Dihitung"/>
    <s v="Dihitung"/>
    <s v="Tidak Dihitung"/>
    <n v="1000"/>
    <n v="0"/>
    <n v="63"/>
    <n v="0.65"/>
    <s v="Sesuai"/>
    <s v="OK"/>
    <n v="0"/>
    <n v="1"/>
    <x v="0"/>
    <x v="1"/>
    <x v="1"/>
    <x v="1"/>
    <x v="1"/>
    <x v="1"/>
    <x v="2"/>
    <x v="0"/>
    <x v="1"/>
    <s v="NOK"/>
    <s v="OK"/>
    <x v="1"/>
  </r>
  <r>
    <s v="TYSA"/>
    <s v="CIBOGO 2_x0009_"/>
    <s v="05"/>
    <s v="10.42.112.38"/>
    <s v="Microsoft Windows 10 Pro"/>
    <s v="64-bit"/>
    <s v="Intel(R) Pentium(R) Gold G6405 CPU @ 4.10GHz"/>
    <n v="22"/>
    <s v="31"/>
    <n v="8"/>
    <s v="Windows(R), Professional edition:_x000d__x000a_    The machine is permanently activated."/>
    <s v="Sesuai"/>
    <s v="WHJBN-J2FB8-96P67-MR3RB-QJ3W6"/>
    <n v="1000"/>
    <n v="41"/>
    <n v="0.48"/>
    <s v="14"/>
    <s v="0"/>
    <s v="ONLINE"/>
    <s v="ONLINE-2024-12-23 11:58:29"/>
    <s v="4"/>
    <s v="0"/>
    <s v="ONLINE"/>
    <s v="ONLINE-2024-12-23 10:42:12"/>
    <s v="Dihitung"/>
    <s v="Dihitung"/>
    <s v="Dihitung"/>
    <n v="1000"/>
    <n v="22"/>
    <n v="41"/>
    <n v="0.48"/>
    <s v="Sesuai"/>
    <s v="OK"/>
    <n v="1"/>
    <n v="1"/>
    <x v="1"/>
    <x v="1"/>
    <x v="1"/>
    <x v="1"/>
    <x v="1"/>
    <x v="1"/>
    <x v="2"/>
    <x v="1"/>
    <x v="1"/>
    <s v="OK"/>
    <s v="OK"/>
    <x v="11"/>
  </r>
  <r>
    <s v="FUU1"/>
    <s v="SIMPANG CIKIDANG"/>
    <s v="02"/>
    <s v="10.42.18.99"/>
    <s v="Microsoft Windows 10 Pro"/>
    <s v="64-bit"/>
    <s v="Intel(R) Pentium(R) Gold G6405 CPU @ 4.10GHz"/>
    <n v="0"/>
    <s v="30"/>
    <n v="8"/>
    <s v="Windows(R), Professional edition:_x000d__x000a_    The machine is permanently activated."/>
    <s v="Sesuai"/>
    <s v="B6V7B-6JNHY-2W9GJ-3FFFM-2PQW6"/>
    <n v="1000"/>
    <n v="43"/>
    <n v="0.57999999999999996"/>
    <s v="4"/>
    <s v="0"/>
    <s v="ONLINE"/>
    <s v="ONLINE-2024-12-23 11:59:34"/>
    <s v="1"/>
    <s v="0"/>
    <s v="ONLINE"/>
    <s v="ONLINE-2024-12-23 08:42:23"/>
    <s v="Dihitung"/>
    <s v="Dihitung"/>
    <s v="Dihitung"/>
    <n v="1000"/>
    <n v="0"/>
    <n v="43"/>
    <n v="0.57999999999999996"/>
    <s v="Sesuai"/>
    <s v="OK"/>
    <n v="1"/>
    <n v="1"/>
    <x v="1"/>
    <x v="1"/>
    <x v="1"/>
    <x v="1"/>
    <x v="1"/>
    <x v="1"/>
    <x v="2"/>
    <x v="1"/>
    <x v="1"/>
    <s v="OK"/>
    <s v="OK"/>
    <x v="4"/>
  </r>
  <r>
    <s v="TEXE"/>
    <s v="RAVENIA PAKUAN HILLS"/>
    <s v="04"/>
    <s v="10.42.82.138"/>
    <s v="Microsoft Windows 10 Pro"/>
    <s v="64-bit"/>
    <s v="Intel(R) Pentium(R) Gold G6400 CPU @ 4.00GHz"/>
    <n v="16"/>
    <s v="39"/>
    <n v="8"/>
    <s v="Windows(R), Professional edition:_x000d__x000a_    The machine is permanently activated."/>
    <s v="Sesuai"/>
    <s v="GNBFY-HC9DK-FFY3B-FGFRB-88GPT:NF6HC-QH89W-F8WYV-WWXV4-WFG6P"/>
    <n v="1000"/>
    <n v="45"/>
    <n v="0.54"/>
    <s v="2"/>
    <s v="0"/>
    <s v="ONLINE"/>
    <s v="ONLINE-2024-12-22 12:30:52"/>
    <s v="3"/>
    <s v="0"/>
    <s v="ONLINE"/>
    <s v="ONLINE-2024-12-22 20:33:15"/>
    <s v="Dihitung"/>
    <s v="Dihitung"/>
    <s v="Dihitung"/>
    <n v="1000"/>
    <n v="16"/>
    <n v="45"/>
    <n v="0.54"/>
    <s v="Sesuai"/>
    <s v="OK"/>
    <n v="1"/>
    <n v="1"/>
    <x v="1"/>
    <x v="1"/>
    <x v="1"/>
    <x v="1"/>
    <x v="1"/>
    <x v="1"/>
    <x v="2"/>
    <x v="1"/>
    <x v="1"/>
    <s v="OK"/>
    <s v="OK"/>
    <x v="8"/>
  </r>
  <r>
    <s v="FFHW"/>
    <s v="CAMPAKA SUKANAGARA"/>
    <s v="01"/>
    <s v="10.42.14.2"/>
    <s v="Microsoft Windows 10 Pro"/>
    <s v="64-bit"/>
    <s v="Intel(R) Pentium(R) Gold G6405 CPU @ 4.10GHz"/>
    <n v="12"/>
    <s v="45"/>
    <n v="8"/>
    <s v="Windows(R), Professional edition:_x000d__x000a_    Windows is in Notification mode"/>
    <s v="Sesuai"/>
    <s v="KNJ87-3R4P8-9TH3J-PFGM6-YG986:MWCD2-RNG9M-28WTY-DY7G8-33XCT"/>
    <n v="1000"/>
    <n v="40"/>
    <n v="0.51"/>
    <s v="6"/>
    <s v="0"/>
    <s v="ONLINE"/>
    <s v="ONLINE-2024-12-22 19:19:18"/>
    <s v="2"/>
    <s v="0"/>
    <s v="ONLINE"/>
    <s v="ONLINE-2024-12-23 10:51:17"/>
    <s v="Dihitung"/>
    <s v="Dihitung"/>
    <s v="Dihitung"/>
    <n v="1000"/>
    <n v="12"/>
    <n v="40"/>
    <n v="0.51"/>
    <s v="Sesuai"/>
    <s v="NOK"/>
    <n v="1"/>
    <n v="1"/>
    <x v="1"/>
    <x v="1"/>
    <x v="1"/>
    <x v="1"/>
    <x v="1"/>
    <x v="1"/>
    <x v="1"/>
    <x v="1"/>
    <x v="1"/>
    <s v="OK"/>
    <s v="OK"/>
    <x v="1"/>
  </r>
  <r>
    <s v="TMWZ"/>
    <s v="CIKEMBAR"/>
    <s v="02"/>
    <s v="10.42.32.227"/>
    <s v="Microsoft Windows 7 Professional "/>
    <s v="32-bit"/>
    <s v="Intel(R) Pentium(R) CPU G3240 @ 3.10GHz"/>
    <n v="0"/>
    <s v="44"/>
    <n v="4"/>
    <s v="Windows(R) 7, Professional edition:_x000d__x000a_    The machine is permanently activated."/>
    <s v="Sesuai"/>
    <s v="4FVC7-49GPD-T9FRQ-4H269-9J8BX"/>
    <n v="1000"/>
    <n v="53"/>
    <n v="1.21"/>
    <s v="8"/>
    <s v="0"/>
    <s v="ONLINE"/>
    <s v="ONLINE-2024-12-22 17:28:57"/>
    <s v="3"/>
    <s v="0"/>
    <s v="ONLINE"/>
    <s v="ONLINE-2024-12-22 17:24:19"/>
    <s v="Dihitung"/>
    <s v="Dihitung"/>
    <s v="Tidak Dihitung"/>
    <n v="1000"/>
    <n v="0"/>
    <n v="53"/>
    <n v="1.21"/>
    <s v="Sesuai"/>
    <s v="OK"/>
    <n v="1"/>
    <n v="1"/>
    <x v="0"/>
    <x v="1"/>
    <x v="1"/>
    <x v="1"/>
    <x v="1"/>
    <x v="1"/>
    <x v="2"/>
    <x v="1"/>
    <x v="1"/>
    <s v="OK"/>
    <s v="OK"/>
    <x v="3"/>
  </r>
  <r>
    <s v="TVDM"/>
    <s v="DRIVE THRU PAJAJARAN NO 5"/>
    <s v="06"/>
    <s v="10.42.108.199"/>
    <s v="Microsoft Windows 10 Pro"/>
    <s v="64-bit"/>
    <s v="Intel(R) Pentium(R) Gold G6400 CPU @ 4.00GHz"/>
    <n v="8"/>
    <s v="41"/>
    <n v="8"/>
    <s v="Windows(R), Professional edition:_x000d__x000a_    The machine is permanently activated."/>
    <s v="Sesuai"/>
    <s v="VRY88-NDDHF-G6Q62-7X8CG-QYH24"/>
    <n v="1000"/>
    <n v="54"/>
    <n v="0.86"/>
    <s v="8"/>
    <s v="0"/>
    <s v="ONLINE"/>
    <s v="ONLINE-2024-12-23 12:14:14"/>
    <s v="6"/>
    <s v="0"/>
    <s v="ONLINE"/>
    <s v="ONLINE-2024-12-22 20:00:37"/>
    <s v="Dihitung"/>
    <s v="Dihitung"/>
    <s v="Dihitung"/>
    <n v="1000"/>
    <n v="8"/>
    <n v="54"/>
    <n v="0.86"/>
    <s v="Sesuai"/>
    <s v="OK"/>
    <n v="1"/>
    <n v="1"/>
    <x v="1"/>
    <x v="1"/>
    <x v="1"/>
    <x v="1"/>
    <x v="1"/>
    <x v="1"/>
    <x v="2"/>
    <x v="1"/>
    <x v="1"/>
    <s v="OK"/>
    <s v="OK"/>
    <x v="6"/>
  </r>
  <r>
    <s v="TMI1"/>
    <s v="KH.SHOLEH ISKANDAR 2"/>
    <s v="01"/>
    <s v="10.42.38.2"/>
    <s v="Microsoft Windows 10 Pro"/>
    <s v="64-bit"/>
    <s v="Intel(R) Pentium(R) CPU G4400 @ 3.30GHz"/>
    <n v="11"/>
    <s v="66"/>
    <n v="4"/>
    <s v="Windows(R), Professional edition:_x000d__x000a_    The machine is permanently activated."/>
    <s v="Sesuai"/>
    <s v="7FKX3-QNWP8-9TQYT-3F9P7-QPFC4"/>
    <n v="1000"/>
    <n v="44"/>
    <n v="0.74"/>
    <s v="2"/>
    <s v="0"/>
    <s v="ONLINE"/>
    <s v="ONLINE-2024-12-23 10:47:22"/>
    <s v="9"/>
    <s v="0"/>
    <s v="ONLINE"/>
    <s v="ONLINE-2024-12-23 10:37:49"/>
    <s v="Dihitung"/>
    <s v="Dihitung"/>
    <s v="Tidak Dihitung"/>
    <n v="1000"/>
    <n v="11"/>
    <n v="44"/>
    <n v="0.74"/>
    <s v="Sesuai"/>
    <s v="OK"/>
    <n v="1"/>
    <n v="1"/>
    <x v="0"/>
    <x v="1"/>
    <x v="1"/>
    <x v="1"/>
    <x v="1"/>
    <x v="1"/>
    <x v="2"/>
    <x v="1"/>
    <x v="1"/>
    <s v="OK"/>
    <s v="OK"/>
    <x v="0"/>
  </r>
  <r>
    <s v="FQMG"/>
    <s v="RANCAGOONG"/>
    <s v="01"/>
    <s v="10.42.15.2"/>
    <s v="Microsoft Windows 10 Pro"/>
    <s v="64-bit"/>
    <s v="Intel(R) Pentium(R) CPU G4400 @ 3.30GHz"/>
    <n v="53"/>
    <s v="74"/>
    <n v="4"/>
    <s v="Windows(R), Professional edition:_x000d__x000a_    The machine is permanently activated."/>
    <s v="Sesuai"/>
    <s v="NHKGQ-98CJQ-3CR3C-PFM8F-HQWXF"/>
    <n v="1000"/>
    <n v="99"/>
    <n v="0.8"/>
    <s v="4"/>
    <s v="0"/>
    <s v="ONLINE"/>
    <s v="ONLINE-2024-12-23 11:20:52"/>
    <s v="5"/>
    <s v="0"/>
    <s v="ONLINE"/>
    <s v="ONLINE-2024-12-23 10:31:34"/>
    <s v="Dihitung"/>
    <s v="Dihitung"/>
    <s v="Tidak Dihitung"/>
    <n v="1000"/>
    <n v="53"/>
    <n v="99"/>
    <n v="0.8"/>
    <s v="Sesuai"/>
    <s v="OK"/>
    <n v="1"/>
    <n v="1"/>
    <x v="0"/>
    <x v="1"/>
    <x v="1"/>
    <x v="2"/>
    <x v="1"/>
    <x v="1"/>
    <x v="2"/>
    <x v="1"/>
    <x v="1"/>
    <s v="OK"/>
    <s v="OK"/>
    <x v="1"/>
  </r>
  <r>
    <s v="F1H2"/>
    <s v="SAGANTEN SINDANG BARANG"/>
    <s v="02"/>
    <s v="10.42.134.131"/>
    <s v="Microsoft Windows 10 Pro"/>
    <s v="64-bit"/>
    <s v="Intel(R) Pentium(R) CPU G4400 @ 3.30GHz"/>
    <n v="15"/>
    <s v="54"/>
    <n v="4"/>
    <s v="Windows(R), Professional edition:_x000d__x000a_    The machine is permanently activated."/>
    <s v="Sesuai"/>
    <s v="N7YWT-7C34V-M3467-P7VJD-B98XF"/>
    <n v="1000"/>
    <n v="67"/>
    <n v="1.99"/>
    <s v="2"/>
    <s v="0"/>
    <s v="ONLINE"/>
    <s v="ONLINE-2024-12-21 20:54:29"/>
    <s v="0"/>
    <s v="0"/>
    <s v="NOEDC"/>
    <s v="NOEDC-0000-00-00 00:00:00"/>
    <s v="Dihitung"/>
    <s v="Dihitung"/>
    <s v="Tidak Dihitung"/>
    <n v="1000"/>
    <n v="15"/>
    <n v="67"/>
    <n v="1.99"/>
    <s v="Sesuai"/>
    <s v="OK"/>
    <n v="1"/>
    <n v="0"/>
    <x v="0"/>
    <x v="1"/>
    <x v="1"/>
    <x v="1"/>
    <x v="1"/>
    <x v="1"/>
    <x v="2"/>
    <x v="1"/>
    <x v="2"/>
    <s v="OK"/>
    <s v="NOK"/>
    <x v="1"/>
  </r>
  <r>
    <s v="FUN7"/>
    <s v="BUKITCIMANGGU CITY 2"/>
    <s v="01"/>
    <s v="10.42.54.162"/>
    <s v="Microsoft Windows 10 Pro"/>
    <s v="64-bit"/>
    <s v="Intel(R) Pentium(R) CPU G4400 @ 3.30GHz"/>
    <n v="11"/>
    <s v="66"/>
    <n v="4"/>
    <s v="Windows(R), Professional edition:_x000d__x000a_    The machine is permanently activated."/>
    <s v="Sesuai"/>
    <s v="RF38V-8N2VQ-MW393-KRRDV-3J3GR"/>
    <n v="1000"/>
    <n v="45"/>
    <n v="0.54"/>
    <s v="14"/>
    <s v="0"/>
    <s v="ONLINE"/>
    <s v="ONLINE-2024-12-23 11:22:21"/>
    <s v="10"/>
    <s v="0"/>
    <s v="ONLINE"/>
    <s v="ONLINE-2024-12-23 12:22:00"/>
    <s v="Dihitung"/>
    <s v="Dihitung"/>
    <s v="Tidak Dihitung"/>
    <n v="1000"/>
    <n v="11"/>
    <n v="45"/>
    <n v="0.54"/>
    <s v="Sesuai"/>
    <s v="OK"/>
    <n v="1"/>
    <n v="1"/>
    <x v="0"/>
    <x v="1"/>
    <x v="1"/>
    <x v="1"/>
    <x v="1"/>
    <x v="1"/>
    <x v="2"/>
    <x v="1"/>
    <x v="1"/>
    <s v="OK"/>
    <s v="OK"/>
    <x v="0"/>
  </r>
  <r>
    <s v="TD2D"/>
    <s v="MULYAHARJA"/>
    <s v="02"/>
    <s v="10.42.42.99"/>
    <s v="Microsoft Windows 7 Professional "/>
    <s v="32-bit"/>
    <s v="Intel(R) Pentium(R) CPU G3250 @ 3.20GHz"/>
    <n v="31"/>
    <s v="51"/>
    <n v="4"/>
    <s v="Windows(R) 7, Professional edition:_x000d__x000a_    The machine is permanently activated."/>
    <s v="Sesuai"/>
    <s v="CYXB2-J33JP-CCTGJ-J74VF-88FDM"/>
    <n v="1000"/>
    <n v="41"/>
    <n v="2.41"/>
    <s v="24"/>
    <s v="1"/>
    <s v="ONLINE"/>
    <s v="ONLINE-2024-12-23 11:07:47"/>
    <s v="1"/>
    <s v="0"/>
    <s v="ONLINE"/>
    <s v="ONLINE-2024-12-23 09:25:08"/>
    <s v="Dihitung"/>
    <s v="Dihitung"/>
    <s v="Tidak Dihitung"/>
    <n v="1000"/>
    <n v="31"/>
    <n v="41"/>
    <n v="2.41"/>
    <s v="Sesuai"/>
    <s v="OK"/>
    <n v="0.96"/>
    <n v="1"/>
    <x v="0"/>
    <x v="1"/>
    <x v="1"/>
    <x v="1"/>
    <x v="1"/>
    <x v="1"/>
    <x v="2"/>
    <x v="1"/>
    <x v="1"/>
    <s v="OK"/>
    <s v="OK"/>
    <x v="6"/>
  </r>
  <r>
    <s v="F6TU"/>
    <s v="RAYA KALAPANUNGGAL"/>
    <s v="01"/>
    <s v="10.42.23.34"/>
    <s v="Microsoft Windows 10 Pro"/>
    <s v="64-bit"/>
    <s v="Intel(R) Pentium(R) CPU G4400 @ 3.30GHz"/>
    <n v="50"/>
    <s v="67"/>
    <n v="4"/>
    <s v="Windows(R), Professional edition:_x000d__x000a_    The machine is permanently activated."/>
    <s v="Sesuai"/>
    <s v="Y8XFC-GDNXP-CY3VV-GXPQH-6XXTR"/>
    <n v="100"/>
    <n v="37"/>
    <n v="0.69"/>
    <s v="2"/>
    <s v="0"/>
    <s v="ONLINE"/>
    <s v="ONLINE-2024-12-23 10:18:54"/>
    <s v="0"/>
    <s v="1"/>
    <s v="OFFLINE"/>
    <s v="OFFLINE-2024-12-23 07:52:12-RESPONSE DARI EDC BLANK"/>
    <s v="Dihitung"/>
    <s v="Dihitung"/>
    <s v="Tidak Dihitung"/>
    <n v="100"/>
    <n v="50"/>
    <n v="37"/>
    <n v="0.69"/>
    <s v="Sesuai"/>
    <s v="OK"/>
    <n v="1"/>
    <n v="0"/>
    <x v="0"/>
    <x v="2"/>
    <x v="1"/>
    <x v="1"/>
    <x v="1"/>
    <x v="1"/>
    <x v="2"/>
    <x v="1"/>
    <x v="0"/>
    <s v="OK"/>
    <s v="NOK"/>
    <x v="4"/>
  </r>
  <r>
    <s v="TY7I"/>
    <s v="KADEMANGAN MANDE"/>
    <s v="01"/>
    <s v="10.42.16.98"/>
    <s v="Microsoft Windows 10 Pro"/>
    <s v="64-bit"/>
    <s v="Intel(R) Pentium(R) CPU G4400 @ 3.30GHz"/>
    <n v="21"/>
    <s v="71"/>
    <n v="4"/>
    <s v="Error: product key not found."/>
    <s v="Double"/>
    <s v="BNMR2-JXQHW-J6YJQ-HC93C-D69TR"/>
    <n v="1000"/>
    <n v="52"/>
    <n v="0.77"/>
    <s v="8"/>
    <s v="0"/>
    <s v="ONLINE"/>
    <s v="ONLINE-2024-12-21 17:55:57"/>
    <s v="1"/>
    <s v="0"/>
    <s v="ONLINE"/>
    <s v="ONLINE-2024-12-22 08:43:26"/>
    <s v="Dihitung"/>
    <s v="Dihitung"/>
    <s v="Tidak Dihitung"/>
    <n v="1000"/>
    <n v="21"/>
    <n v="52"/>
    <n v="0.77"/>
    <s v="Double"/>
    <s v="NOK"/>
    <n v="1"/>
    <n v="1"/>
    <x v="0"/>
    <x v="1"/>
    <x v="1"/>
    <x v="1"/>
    <x v="1"/>
    <x v="2"/>
    <x v="1"/>
    <x v="1"/>
    <x v="1"/>
    <s v="OK"/>
    <s v="OK"/>
    <x v="13"/>
  </r>
  <r>
    <s v="FWAM"/>
    <s v="BOJONG HERANG"/>
    <s v="01"/>
    <s v="10.42.45.226"/>
    <s v="Microsoft Windows 10 Pro"/>
    <s v="64-bit"/>
    <s v="Intel(R) Pentium(R) CPU G4400 @ 3.30GHz"/>
    <n v="40"/>
    <s v="69"/>
    <n v="4"/>
    <s v="Windows(R), Professional edition:_x000d__x000a_    The machine is permanently activated."/>
    <s v="Sesuai"/>
    <s v="TD3WY-KNRVY-FDBFY-9798X-66PKF"/>
    <n v="1000"/>
    <n v="58"/>
    <n v="0.76"/>
    <s v="4"/>
    <s v="0"/>
    <s v="ONLINE"/>
    <s v="ONLINE-2024-12-23 07:44:33"/>
    <s v="0"/>
    <s v="0"/>
    <s v="NOEDC"/>
    <s v="NOEDC-0000-00-00 00:00:00"/>
    <s v="Dihitung"/>
    <s v="Dihitung"/>
    <s v="Tidak Dihitung"/>
    <n v="1000"/>
    <n v="40"/>
    <n v="58"/>
    <n v="0.76"/>
    <s v="Sesuai"/>
    <s v="OK"/>
    <n v="1"/>
    <n v="0"/>
    <x v="0"/>
    <x v="1"/>
    <x v="1"/>
    <x v="1"/>
    <x v="1"/>
    <x v="1"/>
    <x v="2"/>
    <x v="1"/>
    <x v="2"/>
    <s v="OK"/>
    <s v="NOK"/>
    <x v="13"/>
  </r>
  <r>
    <s v="TFME"/>
    <s v="CIPENDAWA"/>
    <s v="01"/>
    <s v="10.42.41.130"/>
    <s v="Microsoft Windows 10 Pro"/>
    <s v="64-bit"/>
    <s v="Intel(R) Pentium(R) Gold G6400 CPU @ 4.00GHz"/>
    <n v="1"/>
    <s v="46"/>
    <n v="8"/>
    <s v="Windows(R), Professional edition:_x000d__x000a_    The machine is permanently activated."/>
    <s v="Sesuai"/>
    <s v="6QNH6-R9KP7-MD9GM-WMHW8-2GYP4"/>
    <n v="1000"/>
    <n v="50"/>
    <n v="0.79"/>
    <s v="10"/>
    <s v="2"/>
    <s v="ONLINE"/>
    <s v="ONLINE-2024-12-23 11:51:05"/>
    <s v="16"/>
    <s v="0"/>
    <s v="ONLINE"/>
    <s v="ONLINE-2024-12-23 10:17:24-(ACT VIRTUAL)TIDAK TERIMA RESPONSE DARI HOST|ICBANK |72100598|000070407342801|||||000045|000000|23 DEC 24|10:16:51|||0"/>
    <s v="Dihitung"/>
    <s v="Dihitung"/>
    <s v="Dihitung"/>
    <n v="1000"/>
    <n v="1"/>
    <n v="50"/>
    <n v="0.79"/>
    <s v="Sesuai"/>
    <s v="OK"/>
    <n v="0.83333333333333337"/>
    <n v="1"/>
    <x v="1"/>
    <x v="1"/>
    <x v="1"/>
    <x v="1"/>
    <x v="1"/>
    <x v="1"/>
    <x v="2"/>
    <x v="1"/>
    <x v="1"/>
    <s v="OK"/>
    <s v="OK"/>
    <x v="1"/>
  </r>
  <r>
    <s v="FK0R"/>
    <s v="PURABAYA 2"/>
    <s v="01"/>
    <s v="10.42.77.2"/>
    <s v="Microsoft Windows 10 Pro"/>
    <s v="64-bit"/>
    <s v="Intel(R) Pentium(R) Gold G6405 CPU @ 4.10GHz"/>
    <n v="19"/>
    <s v="50"/>
    <n v="8"/>
    <s v="Windows(R), Professional edition:_x000d__x000a_    The machine is permanently activated."/>
    <s v="Sesuai"/>
    <s v="MYDB6-N4FDB-D3PWF-YQTX6-GMVJ6"/>
    <n v="1000"/>
    <n v="40"/>
    <n v="0.56000000000000005"/>
    <s v="2"/>
    <s v="0"/>
    <s v="ONLINE"/>
    <s v="ONLINE-2024-12-23 09:52:29"/>
    <s v="5"/>
    <s v="0"/>
    <s v="ONLINE"/>
    <s v="ONLINE-2024-12-23 11:54:09"/>
    <s v="Dihitung"/>
    <s v="Dihitung"/>
    <s v="Dihitung"/>
    <n v="1000"/>
    <n v="19"/>
    <n v="40"/>
    <n v="0.56000000000000005"/>
    <s v="Sesuai"/>
    <s v="OK"/>
    <n v="1"/>
    <n v="1"/>
    <x v="1"/>
    <x v="1"/>
    <x v="1"/>
    <x v="1"/>
    <x v="1"/>
    <x v="1"/>
    <x v="2"/>
    <x v="1"/>
    <x v="1"/>
    <s v="OK"/>
    <s v="OK"/>
    <x v="12"/>
  </r>
  <r>
    <s v="TK1D"/>
    <s v="CIKALONG KULON"/>
    <s v="02"/>
    <s v="10.42.24.131"/>
    <s v="Microsoft Windows 10 Pro"/>
    <s v="64-bit"/>
    <s v="Intel(R) Pentium(R) CPU G4400 @ 3.30GHz"/>
    <n v="0"/>
    <s v="64"/>
    <n v="4"/>
    <s v="Windows(R), Professional edition:_x000d__x000a_    The machine is permanently activated."/>
    <s v="Sesuai"/>
    <s v="JHVTN-QWJY4-JDHQ4-4DCJB-92FC4"/>
    <n v="1000"/>
    <n v="41"/>
    <n v="1.96"/>
    <s v="6"/>
    <s v="0"/>
    <s v="ONLINE"/>
    <s v="ONLINE-2024-12-23 12:04:14"/>
    <s v="1"/>
    <s v="0"/>
    <s v="ONLINE"/>
    <s v="ONLINE-2024-12-23 09:39:41"/>
    <s v="Dihitung"/>
    <s v="Dihitung"/>
    <s v="Tidak Dihitung"/>
    <n v="1000"/>
    <n v="0"/>
    <n v="41"/>
    <n v="1.96"/>
    <s v="Sesuai"/>
    <s v="OK"/>
    <n v="1"/>
    <n v="1"/>
    <x v="0"/>
    <x v="1"/>
    <x v="1"/>
    <x v="1"/>
    <x v="1"/>
    <x v="1"/>
    <x v="2"/>
    <x v="1"/>
    <x v="1"/>
    <s v="OK"/>
    <s v="OK"/>
    <x v="13"/>
  </r>
  <r>
    <s v="TOC5"/>
    <s v="KOLONEL BUSTOMI"/>
    <s v="02"/>
    <s v="10.42.30.3"/>
    <s v="Microsoft Windows 10 Pro"/>
    <s v="64-bit"/>
    <s v="Intel(R) Pentium(R) CPU G4400 @ 3.30GHz"/>
    <n v="26"/>
    <s v="69"/>
    <n v="4"/>
    <s v="Windows(R), Professional edition:_x000d__x000a_    The machine is permanently activated."/>
    <s v="Sesuai"/>
    <s v="63PNR-XRCH8-7QKYY-XGVFQ-KKXTR"/>
    <n v="1000"/>
    <n v="69"/>
    <n v="1.02"/>
    <s v="6"/>
    <s v="0"/>
    <s v="ONLINE"/>
    <s v="ONLINE-2024-12-23 10:39:42"/>
    <s v="18"/>
    <s v="0"/>
    <s v="ONLINE"/>
    <s v="ONLINE-2024-12-22 21:56:27"/>
    <s v="Dihitung"/>
    <s v="Dihitung"/>
    <s v="Tidak Dihitung"/>
    <n v="1000"/>
    <n v="26"/>
    <n v="69"/>
    <n v="1.02"/>
    <s v="Sesuai"/>
    <s v="OK"/>
    <n v="1"/>
    <n v="1"/>
    <x v="0"/>
    <x v="1"/>
    <x v="1"/>
    <x v="1"/>
    <x v="1"/>
    <x v="1"/>
    <x v="2"/>
    <x v="1"/>
    <x v="1"/>
    <s v="OK"/>
    <s v="OK"/>
    <x v="14"/>
  </r>
  <r>
    <s v="TEXE"/>
    <s v="RAVENIA PAKUAN HILLS"/>
    <s v="I1"/>
    <s v="10.42.82.149"/>
    <s v="Microsoft Windows 7 Professional "/>
    <s v="32-bit"/>
    <s v="Intel(R) Core(TM) i3-3240 CPU @ 3.40GHz"/>
    <n v="14"/>
    <s v="41"/>
    <n v="4"/>
    <s v="Windows(R) 7, Professional edition:_x000d__x000a_    The machine is permanently activated."/>
    <s v="Sesuai"/>
    <s v="RG6CH-DBRKY-P9YP6-3YQJX-C3MXV"/>
    <n v="1000"/>
    <n v="47"/>
    <n v="1.96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14"/>
    <n v="47"/>
    <n v="1.96"/>
    <s v="Sesuai"/>
    <s v="OK"/>
    <n v="0"/>
    <n v="0"/>
    <x v="0"/>
    <x v="1"/>
    <x v="1"/>
    <x v="1"/>
    <x v="1"/>
    <x v="1"/>
    <x v="2"/>
    <x v="2"/>
    <x v="2"/>
    <s v="NOK"/>
    <s v="NOK"/>
    <x v="8"/>
  </r>
  <r>
    <s v="FKP3"/>
    <s v="YON POMAD 2"/>
    <s v="03"/>
    <s v="10.42.41.68"/>
    <s v="Microsoft Windows 7 Professional "/>
    <s v="32-bit"/>
    <s v="Intel(R) Pentium(R) CPU G3240 @ 3.10GHz"/>
    <n v="43"/>
    <s v="51"/>
    <n v="4"/>
    <s v="Windows(R) 7, Professional edition:_x000d__x000a_    The machine is permanently activated."/>
    <s v="Sesuai"/>
    <s v="MG2XV-9KVRH-TC6J9-2466G-99VR6"/>
    <n v="1000"/>
    <n v="49"/>
    <n v="0.94"/>
    <s v="13"/>
    <s v="3"/>
    <s v="ONLINE"/>
    <s v="ONLINE-2024-12-23 10:55:02"/>
    <s v="4"/>
    <s v="1"/>
    <s v="ONLINE"/>
    <s v="ONLINE-2024-12-23 10:36:34"/>
    <s v="Dihitung"/>
    <s v="Dihitung"/>
    <s v="Tidak Dihitung"/>
    <n v="1000"/>
    <n v="43"/>
    <n v="49"/>
    <n v="0.94"/>
    <s v="Sesuai"/>
    <s v="OK"/>
    <n v="0.8125"/>
    <n v="0.8"/>
    <x v="0"/>
    <x v="1"/>
    <x v="1"/>
    <x v="1"/>
    <x v="1"/>
    <x v="1"/>
    <x v="2"/>
    <x v="1"/>
    <x v="1"/>
    <s v="OK"/>
    <s v="OK"/>
    <x v="2"/>
  </r>
  <r>
    <s v="F5RS"/>
    <s v="SUKAMANTRI KARANG TENGAH"/>
    <s v="02"/>
    <s v="10.42.35.35"/>
    <s v="Microsoft Windows 10 Pro"/>
    <s v="64-bit"/>
    <s v="Intel(R) Pentium(R) CPU G4400 @ 3.30GHz"/>
    <n v="22"/>
    <s v="66"/>
    <n v="4"/>
    <s v="Windows(R), Professional edition:_x000d__x000a_    The machine is permanently activated."/>
    <s v="Sesuai"/>
    <s v="XCGMM-N9DKQ-3T3Q9-V47P8-29XTR"/>
    <n v="1000"/>
    <n v="51"/>
    <n v="0.61"/>
    <s v="14"/>
    <s v="0"/>
    <s v="ONLINE"/>
    <s v="ONLINE-2024-12-22 21:18:12"/>
    <s v="6"/>
    <s v="0"/>
    <s v="ONLINE"/>
    <s v="ONLINE-2024-12-23 10:58:50"/>
    <s v="Dihitung"/>
    <s v="Dihitung"/>
    <s v="Tidak Dihitung"/>
    <n v="1000"/>
    <n v="22"/>
    <n v="51"/>
    <n v="0.61"/>
    <s v="Sesuai"/>
    <s v="OK"/>
    <n v="1"/>
    <n v="1"/>
    <x v="0"/>
    <x v="1"/>
    <x v="1"/>
    <x v="1"/>
    <x v="1"/>
    <x v="1"/>
    <x v="2"/>
    <x v="1"/>
    <x v="1"/>
    <s v="OK"/>
    <s v="OK"/>
    <x v="13"/>
  </r>
  <r>
    <s v="TL2J"/>
    <s v="FRESH AIR MANCUR NO 3C"/>
    <s v="I1"/>
    <s v="10.42.112.85"/>
    <s v="Microsoft Windows 10 Pro"/>
    <s v="64-bit"/>
    <s v="Intel(R) Pentium(R) CPU G4400 @ 3.30GHz"/>
    <n v="0"/>
    <s v="46"/>
    <n v="8"/>
    <s v="Windows(R), Professional edition:_x000d__x000a_    The machine is permanently activated."/>
    <s v="Sesuai"/>
    <s v="GJ4QH-6BNVP-XP8H2-KDHQ2-2DK2P"/>
    <n v="1000"/>
    <n v="43"/>
    <n v="0.87"/>
    <s v="0"/>
    <s v="0"/>
    <s v="NOEDC"/>
    <s v="NOEDC-0000-00-00 00:00:00"/>
    <s v="0"/>
    <s v="0"/>
    <s v="NOEDC"/>
    <s v="NOEDC-0000-00-00 00:00:00"/>
    <s v="Dihitung"/>
    <s v="Dihitung"/>
    <s v="Dihitung"/>
    <n v="1000"/>
    <n v="0"/>
    <n v="43"/>
    <n v="0.87"/>
    <s v="Sesuai"/>
    <s v="OK"/>
    <n v="0"/>
    <n v="0"/>
    <x v="1"/>
    <x v="1"/>
    <x v="1"/>
    <x v="1"/>
    <x v="1"/>
    <x v="1"/>
    <x v="2"/>
    <x v="2"/>
    <x v="2"/>
    <s v="NOK"/>
    <s v="NOK"/>
    <x v="8"/>
  </r>
  <r>
    <s v="TYF8"/>
    <s v="CIAPUS TAMANSARI"/>
    <s v="02"/>
    <s v="10.42.48.35"/>
    <s v="Microsoft Windows 7 Professional "/>
    <s v="32-bit"/>
    <s v="Intel(R) Pentium(R) CPU G4400 @ 3.30GHz"/>
    <n v="0"/>
    <s v="72"/>
    <n v="4"/>
    <s v="Windows(R) 7, Professional edition:_x000d__x000a_    The machine is permanently activated."/>
    <s v="Sesuai"/>
    <s v="MJJTB-WGKR4-B4263-M74JP-XG9CP"/>
    <n v="1000"/>
    <n v="58"/>
    <n v="0.54"/>
    <s v="2"/>
    <s v="0"/>
    <s v="ONLINE"/>
    <s v="ONLINE-2024-12-23 08:50:21"/>
    <s v="5"/>
    <s v="0"/>
    <s v="ONLINE"/>
    <s v="ONLINE-2024-12-22 11:59:52-(ACT VIRTUAL)TIDAK TERIMA RESPONSE DARI HOST|ERBANK MANDIRI|72557549|000070422725140||||000096|000000|22 DEC 24|11:59:49|||0000000000000000000000||0|0|0|0|0"/>
    <s v="Dihitung"/>
    <s v="Dihitung"/>
    <s v="Tidak Dihitung"/>
    <n v="1000"/>
    <n v="0"/>
    <n v="58"/>
    <n v="0.54"/>
    <s v="Sesuai"/>
    <s v="OK"/>
    <n v="1"/>
    <n v="1"/>
    <x v="0"/>
    <x v="1"/>
    <x v="1"/>
    <x v="1"/>
    <x v="1"/>
    <x v="1"/>
    <x v="2"/>
    <x v="1"/>
    <x v="1"/>
    <s v="OK"/>
    <s v="OK"/>
    <x v="5"/>
  </r>
  <r>
    <s v="TLLZ"/>
    <s v="CIBEBER"/>
    <s v="01"/>
    <s v="10.42.25.162"/>
    <s v="Microsoft Windows 10 Pro"/>
    <s v="64-bit"/>
    <s v="Intel(R) Pentium(R) Gold G6400 CPU @ 4.00GHz"/>
    <n v="9"/>
    <s v="49"/>
    <n v="8"/>
    <s v="Windows(R), Professional edition:_x000d__x000a_    The machine is permanently activated."/>
    <s v="Sesuai"/>
    <s v="VJM6B-HNK2Y-C3MPR-WQ9KW-PKCKF"/>
    <n v="1000"/>
    <n v="50"/>
    <n v="0.52"/>
    <s v="8"/>
    <s v="0"/>
    <s v="ONLINE"/>
    <s v="ONLINE-2024-12-22 19:32:38"/>
    <s v="1"/>
    <s v="0"/>
    <s v="ONLINE"/>
    <s v="ONLINE-2024-12-22 09:13:17"/>
    <s v="Dihitung"/>
    <s v="Dihitung"/>
    <s v="Dihitung"/>
    <n v="1000"/>
    <n v="9"/>
    <n v="50"/>
    <n v="0.52"/>
    <s v="Sesuai"/>
    <s v="OK"/>
    <n v="1"/>
    <n v="1"/>
    <x v="1"/>
    <x v="1"/>
    <x v="1"/>
    <x v="1"/>
    <x v="1"/>
    <x v="1"/>
    <x v="2"/>
    <x v="1"/>
    <x v="1"/>
    <s v="OK"/>
    <s v="OK"/>
    <x v="1"/>
  </r>
  <r>
    <s v="FGRM"/>
    <s v="BOJONG LOPANG"/>
    <s v="02"/>
    <s v="10.42.24.99"/>
    <s v="Microsoft Windows 10 Pro"/>
    <s v="64-bit"/>
    <s v="Intel(R) Pentium(R) CPU G4400 @ 3.30GHz"/>
    <n v="6"/>
    <s v="49"/>
    <n v="4"/>
    <s v="Windows(R), Professional edition:_x000d__x000a_    The machine is permanently activated."/>
    <s v="Sesuai"/>
    <s v="GRN43-239VB-FX8G8-6KR63-VXMP4"/>
    <n v="1000"/>
    <n v="39"/>
    <n v="0"/>
    <s v="2"/>
    <s v="0"/>
    <s v="ONLINE"/>
    <s v="ONLINE-2024-12-23 11:56:11"/>
    <s v="7"/>
    <s v="0"/>
    <s v="ONLINE"/>
    <s v="ONLINE-2024-12-23 12:20:42"/>
    <s v="Dihitung"/>
    <s v="Dihitung"/>
    <s v="Tidak Dihitung"/>
    <n v="1000"/>
    <n v="6"/>
    <n v="39"/>
    <n v="0"/>
    <s v="Sesuai"/>
    <s v="OK"/>
    <n v="1"/>
    <n v="1"/>
    <x v="0"/>
    <x v="1"/>
    <x v="1"/>
    <x v="1"/>
    <x v="1"/>
    <x v="1"/>
    <x v="2"/>
    <x v="1"/>
    <x v="1"/>
    <s v="OK"/>
    <s v="OK"/>
    <x v="9"/>
  </r>
  <r>
    <s v="TJ7Q"/>
    <s v="SAMOLO/"/>
    <s v="01"/>
    <s v="10.42.31.226"/>
    <s v="Microsoft Windows 10 Pro"/>
    <s v="64-bit"/>
    <s v="Intel(R) Pentium(R) Gold G6405 CPU @ 4.10GHz"/>
    <n v="8"/>
    <s v="47"/>
    <n v="8"/>
    <s v="Windows(R), Professional edition:_x000d__x000a_    The machine is permanently activated."/>
    <s v="Sesuai"/>
    <s v="4CN6Q-JCM8H-WYJ94-V3YBB-PR4TG:8G8D7-2NC82-Y8DWY-K73K4-PPQGR"/>
    <n v="1000"/>
    <n v="43"/>
    <n v="0.6"/>
    <s v="2"/>
    <s v="0"/>
    <s v="ONLINE"/>
    <s v="ONLINE-2024-12-23 09:36:22"/>
    <s v="2"/>
    <s v="0"/>
    <s v="ONLINE"/>
    <s v="ONLINE-2024-12-23 07:04:50"/>
    <s v="Dihitung"/>
    <s v="Dihitung"/>
    <s v="Dihitung"/>
    <n v="1000"/>
    <n v="8"/>
    <n v="43"/>
    <n v="0.6"/>
    <s v="Sesuai"/>
    <s v="OK"/>
    <n v="1"/>
    <n v="1"/>
    <x v="1"/>
    <x v="1"/>
    <x v="1"/>
    <x v="1"/>
    <x v="1"/>
    <x v="1"/>
    <x v="2"/>
    <x v="1"/>
    <x v="1"/>
    <s v="OK"/>
    <s v="OK"/>
    <x v="13"/>
  </r>
  <r>
    <s v="TNMV"/>
    <s v="BOJONG PARI"/>
    <s v="02"/>
    <s v="10.42.11.67"/>
    <s v="Microsoft Windows 7 Professional "/>
    <s v="32-bit"/>
    <s v="Intel(R) Pentium(R) CPU G3250 @ 3.20GHz"/>
    <n v="11"/>
    <s v="48"/>
    <n v="4"/>
    <s v="Windows(R) 7, Professional edition:_x000d__x000a_    The machine is permanently activated."/>
    <s v="Sesuai"/>
    <s v="PTFM7-PRGY9-B8QPJ-J2Q2M-G2K4Q"/>
    <n v="1000"/>
    <n v="39"/>
    <n v="0.34"/>
    <s v="10"/>
    <s v="0"/>
    <s v="ONLINE"/>
    <s v="ONLINE-2024-12-23 12:13:06"/>
    <s v="8"/>
    <s v="0"/>
    <s v="ONLINE"/>
    <s v="ONLINE-2024-12-22 18:10:08"/>
    <s v="Dihitung"/>
    <s v="Dihitung"/>
    <s v="Tidak Dihitung"/>
    <n v="1000"/>
    <n v="11"/>
    <n v="39"/>
    <n v="0.34"/>
    <s v="Sesuai"/>
    <s v="OK"/>
    <n v="1"/>
    <n v="1"/>
    <x v="0"/>
    <x v="1"/>
    <x v="1"/>
    <x v="1"/>
    <x v="1"/>
    <x v="1"/>
    <x v="2"/>
    <x v="1"/>
    <x v="1"/>
    <s v="OK"/>
    <s v="OK"/>
    <x v="14"/>
  </r>
  <r>
    <s v="TFSI"/>
    <s v="VILLA BOGOR INDAH BLOK AB"/>
    <s v="03"/>
    <s v="10.42.191.163"/>
    <s v="Microsoft Windows 10 Pro"/>
    <s v="64-bit"/>
    <s v="Intel(R) Core(TM) i3-10100 CPU @ 3.60GHz"/>
    <n v="7"/>
    <s v="24"/>
    <n v="16"/>
    <s v="Windows(R), Professional edition:_x000d__x000a_    The machine is permanently activated."/>
    <s v="Sesuai"/>
    <s v="GNV2X-TWQ6C-BDFTM-XJXFY-XBVJ6"/>
    <n v="1000"/>
    <n v="44"/>
    <n v="0.32"/>
    <s v="21"/>
    <s v="0"/>
    <s v="ONLINE"/>
    <s v="ONLINE-2024-12-23 10:52:04"/>
    <s v="20"/>
    <s v="0"/>
    <s v="ONLINE"/>
    <s v="ONLINE-2024-12-23 12:25:16"/>
    <s v="Dihitung"/>
    <s v="Dihitung"/>
    <s v="Dihitung"/>
    <n v="1000"/>
    <n v="7"/>
    <n v="44"/>
    <n v="0.32"/>
    <s v="Sesuai"/>
    <s v="OK"/>
    <n v="1"/>
    <n v="1"/>
    <x v="1"/>
    <x v="1"/>
    <x v="1"/>
    <x v="1"/>
    <x v="1"/>
    <x v="1"/>
    <x v="2"/>
    <x v="1"/>
    <x v="1"/>
    <s v="OK"/>
    <s v="OK"/>
    <x v="0"/>
  </r>
  <r>
    <s v="FUU1"/>
    <s v="SIMPANG CIKIDANG"/>
    <s v="01"/>
    <s v="10.42.18.98"/>
    <s v="Microsoft Windows 10 Pro"/>
    <s v="64-bit"/>
    <s v="Intel(R) Pentium(R) Gold G6405 CPU @ 4.10GHz"/>
    <n v="1"/>
    <s v="46"/>
    <n v="8"/>
    <s v="Windows(R), Professional edition:_x000d__x000a_    The machine is permanently activated."/>
    <s v="Sesuai"/>
    <s v="N4MDC-HQ29P-9PMCK-7KWMC-KW3W6"/>
    <n v="1000"/>
    <n v="44"/>
    <n v="0.54"/>
    <s v="2"/>
    <s v="0"/>
    <s v="ONLINE"/>
    <s v="ONLINE-2024-12-23 07:31:45"/>
    <s v="4"/>
    <s v="0"/>
    <s v="ONLINE"/>
    <s v="ONLINE-2024-12-23 12:32:59"/>
    <s v="Dihitung"/>
    <s v="Dihitung"/>
    <s v="Dihitung"/>
    <n v="1000"/>
    <n v="1"/>
    <n v="44"/>
    <n v="0.54"/>
    <s v="Sesuai"/>
    <s v="OK"/>
    <n v="1"/>
    <n v="1"/>
    <x v="1"/>
    <x v="1"/>
    <x v="1"/>
    <x v="1"/>
    <x v="1"/>
    <x v="1"/>
    <x v="2"/>
    <x v="1"/>
    <x v="1"/>
    <s v="OK"/>
    <s v="OK"/>
    <x v="4"/>
  </r>
  <r>
    <s v="FDPM"/>
    <s v="RAYA CIANJUR BANDUNG"/>
    <s v="01"/>
    <s v="10.42.144.226"/>
    <s v="Microsoft Windows 10 Pro"/>
    <s v="64-bit"/>
    <s v="Intel(R) Pentium(R) Gold G6405 CPU @ 4.10GHz"/>
    <n v="18"/>
    <s v="47"/>
    <n v="8"/>
    <s v="Windows(R), Professional edition:_x000d__x000a_    The machine is permanently activated."/>
    <s v="Sesuai"/>
    <s v="NG3CX-XXMFY-Q96QX-4HJMV-YY6PT"/>
    <n v="1000"/>
    <n v="47"/>
    <n v="0.71"/>
    <s v="4"/>
    <s v="0"/>
    <s v="ONLINE"/>
    <s v="ONLINE-2024-12-23 08:26:06"/>
    <s v="0"/>
    <s v="0"/>
    <s v="NOEDC"/>
    <s v="NOEDC-0000-00-00 00:00:00"/>
    <s v="Dihitung"/>
    <s v="Dihitung"/>
    <s v="Dihitung"/>
    <n v="1000"/>
    <n v="18"/>
    <n v="47"/>
    <n v="0.71"/>
    <s v="Sesuai"/>
    <s v="OK"/>
    <n v="1"/>
    <n v="0"/>
    <x v="1"/>
    <x v="1"/>
    <x v="1"/>
    <x v="1"/>
    <x v="1"/>
    <x v="1"/>
    <x v="2"/>
    <x v="1"/>
    <x v="2"/>
    <s v="OK"/>
    <s v="NOK"/>
    <x v="13"/>
  </r>
  <r>
    <s v="TXI8"/>
    <s v="BOJONG PICUNG 2"/>
    <s v="02"/>
    <s v="10.42.183.99"/>
    <s v="Microsoft Windows 10 Pro"/>
    <s v="64-bit"/>
    <s v="Intel(R) Pentium(R) CPU G4400 @ 3.30GHz"/>
    <n v="0"/>
    <s v="61"/>
    <n v="4"/>
    <s v="Windows(R), Professional edition:_x000d__x000a_    The machine is permanently activated."/>
    <s v="Sesuai"/>
    <s v="QW8N8-327H6-VW3PD-2K6QK-QV66R"/>
    <n v="1000"/>
    <n v="66"/>
    <n v="0"/>
    <s v="2"/>
    <s v="0"/>
    <s v="ONLINE"/>
    <s v="ONLINE-2024-12-23 12:05:17"/>
    <s v="2"/>
    <s v="0"/>
    <s v="ONLINE"/>
    <s v="ONLINE-2024-12-22 17:11:57"/>
    <s v="Dihitung"/>
    <s v="Dihitung"/>
    <s v="Tidak Dihitung"/>
    <n v="1000"/>
    <n v="0"/>
    <n v="66"/>
    <n v="0"/>
    <s v="Sesuai"/>
    <s v="OK"/>
    <n v="1"/>
    <n v="1"/>
    <x v="0"/>
    <x v="1"/>
    <x v="1"/>
    <x v="1"/>
    <x v="1"/>
    <x v="1"/>
    <x v="2"/>
    <x v="1"/>
    <x v="1"/>
    <s v="OK"/>
    <s v="OK"/>
    <x v="13"/>
  </r>
  <r>
    <s v="F59L"/>
    <s v="JAMPANGKULON"/>
    <s v="01"/>
    <s v="10.42.20.162"/>
    <s v="Microsoft Windows 10 Pro"/>
    <s v="64-bit"/>
    <s v="Intel(R) Pentium(R) Gold G6405 CPU @ 4.10GHz"/>
    <n v="1"/>
    <s v="43"/>
    <n v="8"/>
    <s v="Windows(R), Professional edition:_x000d__x000a_    The machine is permanently activated."/>
    <s v="Sesuai"/>
    <s v="MPKN4-Y6BPH-77Q8C-MFXKD-T6P2T"/>
    <n v="1000"/>
    <n v="39"/>
    <n v="0.78"/>
    <s v="4"/>
    <s v="0"/>
    <s v="ONLINE"/>
    <s v="ONLINE-2024-12-21 19:08:13"/>
    <s v="2"/>
    <s v="0"/>
    <s v="ONLINE"/>
    <s v="ONLINE-2024-12-21 16:25:10"/>
    <s v="Dihitung"/>
    <s v="Dihitung"/>
    <s v="Dihitung"/>
    <n v="1000"/>
    <n v="1"/>
    <n v="39"/>
    <n v="0.78"/>
    <s v="Sesuai"/>
    <s v="OK"/>
    <n v="1"/>
    <n v="1"/>
    <x v="1"/>
    <x v="1"/>
    <x v="1"/>
    <x v="1"/>
    <x v="1"/>
    <x v="1"/>
    <x v="2"/>
    <x v="1"/>
    <x v="1"/>
    <s v="OK"/>
    <s v="OK"/>
    <x v="9"/>
  </r>
  <r>
    <s v="F1H2"/>
    <s v="SAGANTEN SINDANG BARANG"/>
    <s v="01"/>
    <s v="10.42.134.130"/>
    <s v="Microsoft Windows 10 Pro"/>
    <s v="64-bit"/>
    <s v="Intel(R) Pentium(R) CPU G4400 @ 3.30GHz"/>
    <n v="57"/>
    <s v="62"/>
    <n v="4"/>
    <s v="Windows(R), Professional edition:_x000d__x000a_    The machine is permanently activated."/>
    <s v="Sesuai"/>
    <s v="J4RXQ-VFNFF-K2XT6-PMYK8-BWRC4"/>
    <n v="1000"/>
    <n v="42"/>
    <n v="0.68"/>
    <s v="2"/>
    <s v="0"/>
    <s v="ONLINE"/>
    <s v="ONLINE-2024-12-22 18:01:41"/>
    <s v="0"/>
    <s v="0"/>
    <s v="NOEDC"/>
    <s v="NOEDC-0000-00-00 00:00:00"/>
    <s v="Dihitung"/>
    <s v="Dihitung"/>
    <s v="Tidak Dihitung"/>
    <n v="1000"/>
    <n v="57"/>
    <n v="42"/>
    <n v="0.68"/>
    <s v="Sesuai"/>
    <s v="OK"/>
    <n v="1"/>
    <n v="0"/>
    <x v="0"/>
    <x v="1"/>
    <x v="1"/>
    <x v="1"/>
    <x v="1"/>
    <x v="1"/>
    <x v="2"/>
    <x v="1"/>
    <x v="2"/>
    <s v="OK"/>
    <s v="NOK"/>
    <x v="1"/>
  </r>
  <r>
    <s v="TJQ3"/>
    <s v="TUGU JAYA BENTENG"/>
    <s v="02"/>
    <s v="10.42.25.99"/>
    <s v="Microsoft Windows 10 Pro"/>
    <s v="64-bit"/>
    <s v="Intel(R) Pentium(R) CPU G4400 @ 3.30GHz"/>
    <n v="0"/>
    <s v="65"/>
    <n v="4"/>
    <s v="Windows(R), Professional edition:_x000d__x000a_    The machine is permanently activated."/>
    <s v="Sesuai"/>
    <s v="NF6HC-QH89W-F8WYV-WWXV4-WFG6P"/>
    <n v="1000"/>
    <n v="81"/>
    <n v="2.2799999999999998"/>
    <s v="2"/>
    <s v="21"/>
    <s v="OFFLINE"/>
    <s v="OFFLINE-2024-12-21 16:57:59-THE PORT COM7 DOES NOT EXIST."/>
    <s v="3"/>
    <s v="0"/>
    <s v="ONLINE"/>
    <s v="ONLINE-2024-12-23 11:05:49-(ACT VIRTUAL)CRC SALAH HARAP RESTART EDC"/>
    <s v="Dihitung"/>
    <s v="Dihitung"/>
    <s v="Tidak Dihitung"/>
    <n v="1000"/>
    <n v="0"/>
    <n v="81"/>
    <n v="2.2799999999999998"/>
    <s v="Sesuai"/>
    <s v="OK"/>
    <n v="8.6956521739130432E-2"/>
    <n v="1"/>
    <x v="0"/>
    <x v="1"/>
    <x v="1"/>
    <x v="2"/>
    <x v="1"/>
    <x v="1"/>
    <x v="2"/>
    <x v="0"/>
    <x v="1"/>
    <s v="NOK"/>
    <s v="OK"/>
    <x v="14"/>
  </r>
  <r>
    <s v="THHK"/>
    <s v="SETU NO 55"/>
    <s v="01"/>
    <s v="10.42.181.2"/>
    <s v="Microsoft Windows 10 Pro"/>
    <s v="64-bit"/>
    <s v="Intel(R) Core(TM) i3-10105 CPU @ 3.70GHz"/>
    <n v="0"/>
    <s v="50"/>
    <n v="8"/>
    <s v="Windows(R), Professional edition:_x000d__x000a_    The machine is permanently activated."/>
    <s v="Sesuai"/>
    <s v="QC66Y-QTNXK-92X34-FPJHG-CGY6G"/>
    <n v="1000"/>
    <n v="49"/>
    <n v="0.35"/>
    <s v="25"/>
    <s v="0"/>
    <s v="ONLINE"/>
    <s v="ONLINE-2024-12-21 19:23:41"/>
    <s v="2"/>
    <s v="0"/>
    <s v="ONLINE"/>
    <s v="ONLINE-2024-12-22 17:04:32"/>
    <s v="Dihitung"/>
    <s v="Dihitung"/>
    <s v="Dihitung"/>
    <n v="1000"/>
    <n v="0"/>
    <n v="49"/>
    <n v="0.35"/>
    <s v="Sesuai"/>
    <s v="OK"/>
    <n v="1"/>
    <n v="1"/>
    <x v="1"/>
    <x v="1"/>
    <x v="1"/>
    <x v="1"/>
    <x v="1"/>
    <x v="1"/>
    <x v="2"/>
    <x v="1"/>
    <x v="1"/>
    <s v="OK"/>
    <s v="OK"/>
    <x v="10"/>
  </r>
  <r>
    <s v="T8Q9"/>
    <s v="SALABINTANA"/>
    <s v="02"/>
    <s v="10.42.9.35"/>
    <s v="Microsoft Windows 10 Pro"/>
    <s v="64-bit"/>
    <s v="Intel(R) Pentium(R) Gold G6400 CPU @ 4.00GHz"/>
    <n v="7"/>
    <s v="35"/>
    <n v="8"/>
    <s v="Windows(R), Professional edition:_x000d__x000a_    The machine is permanently activated."/>
    <s v="Sesuai"/>
    <s v="KNJTF-RRB9P-QD2VV-3V9P4-9W3W6"/>
    <n v="1000"/>
    <n v="34"/>
    <n v="0.84"/>
    <s v="0"/>
    <s v="3"/>
    <s v="OFFLINE"/>
    <s v="OFFLINE-2024-12-22 15:50:46-THE PORT COM7 DOES NOT EXIST."/>
    <s v="3"/>
    <s v="0"/>
    <s v="ONLINE"/>
    <s v="ONLINE-2024-12-21 18:52:40"/>
    <s v="Dihitung"/>
    <s v="Dihitung"/>
    <s v="Dihitung"/>
    <n v="1000"/>
    <n v="7"/>
    <n v="34"/>
    <n v="0.84"/>
    <s v="Sesuai"/>
    <s v="OK"/>
    <n v="0"/>
    <n v="1"/>
    <x v="1"/>
    <x v="1"/>
    <x v="1"/>
    <x v="1"/>
    <x v="1"/>
    <x v="1"/>
    <x v="2"/>
    <x v="0"/>
    <x v="1"/>
    <s v="NOK"/>
    <s v="OK"/>
    <x v="3"/>
  </r>
  <r>
    <s v="TFZ8"/>
    <s v="SILIWANGI NO 1 A-C"/>
    <s v="01"/>
    <s v="10.42.141.226"/>
    <s v="Microsoft Windows 10 Pro"/>
    <s v="64-bit"/>
    <s v="Intel(R) Pentium(R) Gold G6405 CPU @ 4.10GHz"/>
    <n v="4"/>
    <s v="44"/>
    <n v="8"/>
    <s v="Windows(R), Professional edition:_x000d__x000a_    The machine is permanently activated."/>
    <s v="Sesuai"/>
    <s v="T9TYP-WRNCQ-YCTDR-J4J2J-J8GPT"/>
    <n v="1000"/>
    <n v="43"/>
    <n v="0.52"/>
    <s v="14"/>
    <s v="0"/>
    <s v="ONLINE"/>
    <s v="ONLINE-2024-12-22 19:07:53"/>
    <s v="0"/>
    <s v="0"/>
    <s v="NOEDC"/>
    <s v="NOEDC-0000-00-00 00:00:00"/>
    <s v="Dihitung"/>
    <s v="Dihitung"/>
    <s v="Dihitung"/>
    <n v="1000"/>
    <n v="4"/>
    <n v="43"/>
    <n v="0.52"/>
    <s v="Sesuai"/>
    <s v="OK"/>
    <n v="1"/>
    <n v="0"/>
    <x v="1"/>
    <x v="1"/>
    <x v="1"/>
    <x v="1"/>
    <x v="1"/>
    <x v="1"/>
    <x v="2"/>
    <x v="1"/>
    <x v="2"/>
    <s v="OK"/>
    <s v="NOK"/>
    <x v="13"/>
  </r>
  <r>
    <s v="TIDL"/>
    <s v="TERAPI RAYA"/>
    <s v="02"/>
    <s v="10.42.44.195"/>
    <s v="Microsoft Windows 10 Pro"/>
    <s v="64-bit"/>
    <s v="Intel(R) Pentium(R) CPU G4400 @ 3.30GHz"/>
    <n v="16"/>
    <s v="36"/>
    <n v="8"/>
    <s v="Windows(R), Professional edition:_x000d__x000a_    The machine is permanently activated."/>
    <s v="Sesuai"/>
    <s v="N7Q6Q-XDGQM-PWP4H-7HY8C-76DGR"/>
    <n v="1000"/>
    <n v="35"/>
    <n v="1.22"/>
    <s v="24"/>
    <s v="0"/>
    <s v="ONLINE"/>
    <s v="ONLINE-2024-12-23 12:11:09"/>
    <s v="0"/>
    <s v="0"/>
    <s v="NOEDC"/>
    <s v="NOEDC-0000-00-00 00:00:00"/>
    <s v="Dihitung"/>
    <s v="Dihitung"/>
    <s v="Dihitung"/>
    <n v="1000"/>
    <n v="16"/>
    <n v="35"/>
    <n v="1.22"/>
    <s v="Sesuai"/>
    <s v="OK"/>
    <n v="1"/>
    <n v="0"/>
    <x v="1"/>
    <x v="1"/>
    <x v="1"/>
    <x v="1"/>
    <x v="1"/>
    <x v="1"/>
    <x v="2"/>
    <x v="1"/>
    <x v="2"/>
    <s v="OK"/>
    <s v="NOK"/>
    <x v="0"/>
  </r>
  <r>
    <s v="TYMK"/>
    <s v="SPBU CIKERETEG"/>
    <s v="02"/>
    <s v="10.42.61.35"/>
    <s v="Microsoft Windows 10 Pro"/>
    <s v="64-bit"/>
    <s v="Intel(R) Pentium(R) CPU G4400 @ 3.30GHz"/>
    <n v="31"/>
    <s v="66"/>
    <n v="4"/>
    <s v="Windows(R), Professional edition:_x000d__x000a_    The machine is permanently activated."/>
    <s v="Sesuai"/>
    <s v="GYP6N-MHYF6-PYQ4Q-BGF2C-P9XTR"/>
    <n v="1000"/>
    <n v="67"/>
    <n v="1.38"/>
    <s v="24"/>
    <s v="0"/>
    <s v="ONLINE"/>
    <s v="ONLINE-2024-12-23 09:31:50"/>
    <s v="33"/>
    <s v="0"/>
    <s v="ONLINE"/>
    <s v="ONLINE-2024-12-23 12:30:15"/>
    <s v="Dihitung"/>
    <s v="Dihitung"/>
    <s v="Tidak Dihitung"/>
    <n v="1000"/>
    <n v="31"/>
    <n v="67"/>
    <n v="1.38"/>
    <s v="Sesuai"/>
    <s v="OK"/>
    <n v="1"/>
    <n v="1"/>
    <x v="0"/>
    <x v="1"/>
    <x v="1"/>
    <x v="1"/>
    <x v="1"/>
    <x v="1"/>
    <x v="2"/>
    <x v="1"/>
    <x v="1"/>
    <s v="OK"/>
    <s v="OK"/>
    <x v="14"/>
  </r>
  <r>
    <s v="T2IC"/>
    <s v="RAYA PARAKAN SALAK"/>
    <s v="01"/>
    <s v="10.42.31.2"/>
    <s v="Microsoft Windows 10 Pro"/>
    <s v="64-bit"/>
    <s v="Intel(R) Core(TM) i3-10100 CPU @ 3.60GHz"/>
    <n v="0"/>
    <s v="50"/>
    <n v="8"/>
    <s v="Windows(R), Professional edition:_x000d__x000a_    The machine is permanently activated."/>
    <s v="Sesuai"/>
    <s v="QXNTQ-MRG4Q-HCMTR-8DCDV-R9CKC"/>
    <n v="1000"/>
    <n v="51"/>
    <n v="0.76"/>
    <s v="20"/>
    <s v="0"/>
    <s v="ONLINE"/>
    <s v="ONLINE-2024-12-22 21:06:50"/>
    <s v="0"/>
    <s v="2"/>
    <s v="OFFLINE"/>
    <s v="OFFLINE-2024-12-23 08:52:34-TIDAK TERIMA RESPONSE DARI EDC"/>
    <s v="Dihitung"/>
    <s v="Dihitung"/>
    <s v="Dihitung"/>
    <n v="1000"/>
    <n v="0"/>
    <n v="51"/>
    <n v="0.76"/>
    <s v="Sesuai"/>
    <s v="OK"/>
    <n v="1"/>
    <n v="0"/>
    <x v="1"/>
    <x v="1"/>
    <x v="1"/>
    <x v="1"/>
    <x v="1"/>
    <x v="1"/>
    <x v="2"/>
    <x v="1"/>
    <x v="0"/>
    <s v="OK"/>
    <s v="NOK"/>
    <x v="4"/>
  </r>
  <r>
    <s v="TPN6"/>
    <s v="RAYA DANAU BOGOR"/>
    <s v="02"/>
    <s v="10.42.134.35"/>
    <s v="Microsoft Windows 10 Pro"/>
    <s v="64-bit"/>
    <s v="Intel(R) Pentium(R) CPU G4400 @ 3.30GHz"/>
    <n v="2"/>
    <s v="50"/>
    <n v="4"/>
    <s v="Windows(R), Professional edition:_x000d__x000a_    The machine is permanently activated."/>
    <s v="Sesuai"/>
    <s v="HNTXG-6FXJV-KPR2V-22RBX-BKMP4"/>
    <n v="1000"/>
    <n v="38"/>
    <n v="1.17"/>
    <s v="35"/>
    <s v="0"/>
    <s v="ONLINE"/>
    <s v="ONLINE-2024-12-23 12:27:27"/>
    <s v="0"/>
    <s v="0"/>
    <s v="NOEDC"/>
    <s v="NOEDC-0000-00-00 00:00:00"/>
    <s v="Dihitung"/>
    <s v="Dihitung"/>
    <s v="Tidak Dihitung"/>
    <n v="1000"/>
    <n v="2"/>
    <n v="38"/>
    <n v="1.17"/>
    <s v="Sesuai"/>
    <s v="OK"/>
    <n v="1"/>
    <n v="0"/>
    <x v="0"/>
    <x v="1"/>
    <x v="1"/>
    <x v="1"/>
    <x v="1"/>
    <x v="1"/>
    <x v="2"/>
    <x v="1"/>
    <x v="2"/>
    <s v="OK"/>
    <s v="NOK"/>
    <x v="8"/>
  </r>
  <r>
    <s v="TFHD"/>
    <s v="SAWO JAJAR"/>
    <s v="02"/>
    <s v="10.42.44.35"/>
    <s v="Microsoft Windows 10 Pro"/>
    <s v="64-bit"/>
    <s v="Intel(R) Pentium(R) CPU G4400 @ 3.30GHz"/>
    <n v="32"/>
    <s v="62"/>
    <n v="4"/>
    <s v="Windows(R), Professional edition:_x000d__x000a_    The machine is permanently activated."/>
    <s v="Sesuai"/>
    <s v="NC4BB-2K8HX-QDVRM-48Y4W-JFG6R"/>
    <n v="1000"/>
    <n v="35"/>
    <n v="1.67"/>
    <s v="16"/>
    <s v="0"/>
    <s v="ONLINE"/>
    <s v="ONLINE-2024-12-23 11:37:18"/>
    <s v="11"/>
    <s v="0"/>
    <s v="ONLINE"/>
    <s v="ONLINE-2024-12-23 11:40:56"/>
    <s v="Dihitung"/>
    <s v="Dihitung"/>
    <s v="Tidak Dihitung"/>
    <n v="1000"/>
    <n v="32"/>
    <n v="35"/>
    <n v="1.67"/>
    <s v="Sesuai"/>
    <s v="OK"/>
    <n v="1"/>
    <n v="1"/>
    <x v="0"/>
    <x v="1"/>
    <x v="1"/>
    <x v="1"/>
    <x v="1"/>
    <x v="1"/>
    <x v="2"/>
    <x v="1"/>
    <x v="1"/>
    <s v="OK"/>
    <s v="OK"/>
    <x v="8"/>
  </r>
  <r>
    <s v="FPGN"/>
    <s v="PARAKAN SALAK"/>
    <s v="02"/>
    <s v="10.42.46.163"/>
    <s v="Microsoft Windows 10 Pro"/>
    <s v="64-bit"/>
    <s v="Intel(R) Pentium(R) CPU G4400 @ 3.30GHz"/>
    <n v="28"/>
    <s v="65"/>
    <n v="4"/>
    <s v="Windows(R), Professional edition:_x000d__x000a_    The machine is permanently activated."/>
    <s v="Sesuai"/>
    <s v="9YJWQ-NJGGK-P2VC9-RRT7G-V6DGR"/>
    <n v="1000"/>
    <n v="51"/>
    <n v="0.82"/>
    <s v="0"/>
    <s v="6"/>
    <s v="OFFLINE"/>
    <s v="OFFLINE-2024-12-21 17:48:11-THE PORT COM7 DOES NOT EXIST."/>
    <s v="2"/>
    <s v="0"/>
    <s v="ONLINE"/>
    <s v="ONLINE-2024-12-23 11:45:29"/>
    <s v="Dihitung"/>
    <s v="Dihitung"/>
    <s v="Tidak Dihitung"/>
    <n v="1000"/>
    <n v="28"/>
    <n v="51"/>
    <n v="0.82"/>
    <s v="Sesuai"/>
    <s v="OK"/>
    <n v="0"/>
    <n v="1"/>
    <x v="0"/>
    <x v="1"/>
    <x v="1"/>
    <x v="1"/>
    <x v="1"/>
    <x v="1"/>
    <x v="2"/>
    <x v="0"/>
    <x v="1"/>
    <s v="NOK"/>
    <s v="OK"/>
    <x v="4"/>
  </r>
  <r>
    <s v="TCMI"/>
    <s v="SENTUL NIRWANA"/>
    <s v="01"/>
    <s v="10.42.186.3"/>
    <s v="Microsoft Windows 10 Pro"/>
    <s v="64-bit"/>
    <s v="Intel(R) Core(TM) i3-10100 CPU @ 3.60GHz"/>
    <n v="30"/>
    <s v="38"/>
    <n v="8"/>
    <s v="Windows(R), Professional edition:_x000d__x000a_    Windows is in Notification mode"/>
    <s v="Sesuai"/>
    <s v="4XJ27-VNQVY-CTWQT-8GGRT-YG986"/>
    <n v="1000"/>
    <n v="64"/>
    <n v="0.54"/>
    <s v="20"/>
    <s v="0"/>
    <s v="ONLINE"/>
    <s v="ONLINE-2024-12-23 12:36:58"/>
    <s v="6"/>
    <s v="0"/>
    <s v="ONLINE"/>
    <s v="ONLINE-2024-12-23 11:56:18"/>
    <s v="Dihitung"/>
    <s v="Dihitung"/>
    <s v="Dihitung"/>
    <n v="1000"/>
    <n v="30"/>
    <n v="64"/>
    <n v="0.54"/>
    <s v="Sesuai"/>
    <s v="NOK"/>
    <n v="1"/>
    <n v="1"/>
    <x v="1"/>
    <x v="1"/>
    <x v="1"/>
    <x v="1"/>
    <x v="1"/>
    <x v="1"/>
    <x v="1"/>
    <x v="1"/>
    <x v="1"/>
    <s v="OK"/>
    <s v="OK"/>
    <x v="2"/>
  </r>
  <r>
    <s v="FA42"/>
    <s v="IDF GRAHA METROPOLIS"/>
    <s v="01"/>
    <s v="10.42.134.226"/>
    <s v="Microsoft Windows 10 Pro"/>
    <s v="64-bit"/>
    <s v="Intel(R) Pentium(R) CPU G4400 @ 3.30GHz"/>
    <n v="62"/>
    <s v="61"/>
    <n v="4"/>
    <s v="Windows(R), Professional edition:_x000d__x000a_    The machine is permanently activated."/>
    <s v="Sesuai"/>
    <s v="2BTFM-QYN3R-CCHVD-YVMRX-GJF9F"/>
    <n v="1000"/>
    <n v="35"/>
    <n v="0.66"/>
    <s v="4"/>
    <s v="0"/>
    <s v="ONLINE"/>
    <s v="ONLINE-2024-12-23 09:34:38"/>
    <s v="0"/>
    <s v="0"/>
    <s v="NOEDC"/>
    <s v="NOEDC-0000-00-00 00:00:00"/>
    <s v="Dihitung"/>
    <s v="Dihitung"/>
    <s v="Tidak Dihitung"/>
    <n v="1000"/>
    <n v="62"/>
    <n v="35"/>
    <n v="0.66"/>
    <s v="Sesuai"/>
    <s v="OK"/>
    <n v="1"/>
    <n v="0"/>
    <x v="0"/>
    <x v="1"/>
    <x v="1"/>
    <x v="1"/>
    <x v="1"/>
    <x v="1"/>
    <x v="2"/>
    <x v="1"/>
    <x v="2"/>
    <s v="OK"/>
    <s v="NOK"/>
    <x v="1"/>
  </r>
  <r>
    <s v="TI5O"/>
    <s v="CIMANGKOK"/>
    <s v="02"/>
    <s v="10.42.8.99"/>
    <s v="Microsoft Windows 10 Pro"/>
    <s v="64-bit"/>
    <s v="Intel(R) Core(TM) i3-4130 CPU @ 3.40GHz"/>
    <n v="0"/>
    <s v="47"/>
    <n v="4"/>
    <s v="Error: product key not found."/>
    <s v="Sesuai"/>
    <s v="3VFHV-N36W4-7WXWH-GGWVD-63BP2"/>
    <n v="1000"/>
    <n v="73"/>
    <n v="1.1299999999999999"/>
    <s v="4"/>
    <s v="0"/>
    <s v="ONLINE"/>
    <s v="ONLINE-2024-12-22 12:41:18"/>
    <s v="3"/>
    <s v="0"/>
    <s v="ONLINE"/>
    <s v="ONLINE-2024-12-22 20:59:17"/>
    <s v="Dihitung"/>
    <s v="Dihitung"/>
    <s v="Tidak Dihitung"/>
    <n v="1000"/>
    <n v="0"/>
    <n v="73"/>
    <n v="1.1299999999999999"/>
    <s v="Sesuai"/>
    <s v="NOK"/>
    <n v="1"/>
    <n v="1"/>
    <x v="0"/>
    <x v="1"/>
    <x v="1"/>
    <x v="1"/>
    <x v="1"/>
    <x v="1"/>
    <x v="1"/>
    <x v="1"/>
    <x v="1"/>
    <s v="OK"/>
    <s v="OK"/>
    <x v="1"/>
  </r>
  <r>
    <s v="T9D3"/>
    <s v="CIHIDEUNG"/>
    <s v="02"/>
    <s v="10.42.27.99"/>
    <s v="Microsoft Windows 10 Pro"/>
    <s v="64-bit"/>
    <s v="Intel(R) Pentium(R) CPU G4400 @ 3.30GHz"/>
    <n v="52"/>
    <s v="62"/>
    <n v="4"/>
    <s v="Windows(R), Professional edition:_x000d__x000a_    The machine is permanently activated."/>
    <s v="Sesuai"/>
    <s v="J38PD-NWXWD-FWFX8-H968J-XW3GR"/>
    <n v="1000"/>
    <n v="41"/>
    <n v="0.99"/>
    <s v="53"/>
    <s v="1"/>
    <s v="ONLINE"/>
    <s v="ONLINE-2024-12-23 11:26:09"/>
    <s v="7"/>
    <s v="2"/>
    <s v="ONLINE"/>
    <s v="ONLINE-2024-12-23 12:16:32"/>
    <s v="Dihitung"/>
    <s v="Dihitung"/>
    <s v="Tidak Dihitung"/>
    <n v="1000"/>
    <n v="52"/>
    <n v="41"/>
    <n v="0.99"/>
    <s v="Sesuai"/>
    <s v="OK"/>
    <n v="0.98148148148148151"/>
    <n v="0.77777777777777779"/>
    <x v="0"/>
    <x v="1"/>
    <x v="1"/>
    <x v="1"/>
    <x v="1"/>
    <x v="1"/>
    <x v="2"/>
    <x v="1"/>
    <x v="1"/>
    <s v="OK"/>
    <s v="OK"/>
    <x v="6"/>
  </r>
  <r>
    <s v="F59L"/>
    <s v="JAMPANGKULON"/>
    <s v="02"/>
    <s v="10.42.20.163"/>
    <s v="Microsoft Windows 10 Pro"/>
    <s v="64-bit"/>
    <s v="Intel(R) Pentium(R) Gold G6405 CPU @ 4.10GHz"/>
    <n v="0"/>
    <s v="35"/>
    <n v="8"/>
    <s v="Windows(R), Professional edition:_x000d__x000a_    The machine is permanently activated."/>
    <s v="Sesuai"/>
    <s v="2PXYW-D3N99-WJXYW-DB7DV-7QXCT"/>
    <n v="1000"/>
    <n v="43"/>
    <n v="0.67"/>
    <s v="2"/>
    <s v="0"/>
    <s v="ONLINE"/>
    <s v="ONLINE-2024-12-21 20:25:10"/>
    <s v="2"/>
    <s v="0"/>
    <s v="ONLINE"/>
    <s v="ONLINE-2024-12-23 09:11:57"/>
    <s v="Dihitung"/>
    <s v="Dihitung"/>
    <s v="Dihitung"/>
    <n v="1000"/>
    <n v="0"/>
    <n v="43"/>
    <n v="0.67"/>
    <s v="Sesuai"/>
    <s v="OK"/>
    <n v="1"/>
    <n v="1"/>
    <x v="1"/>
    <x v="1"/>
    <x v="1"/>
    <x v="1"/>
    <x v="1"/>
    <x v="1"/>
    <x v="2"/>
    <x v="1"/>
    <x v="1"/>
    <s v="OK"/>
    <s v="OK"/>
    <x v="9"/>
  </r>
  <r>
    <s v="FKP3"/>
    <s v="YON POMAD 2"/>
    <s v="02"/>
    <s v="10.42.41.67"/>
    <s v="Microsoft Windows 10 Pro"/>
    <s v="64-bit"/>
    <s v="Intel(R) Pentium(R) CPU G4400 @ 3.30GHz"/>
    <n v="7"/>
    <s v="62"/>
    <n v="4"/>
    <s v="Windows(R), Professional edition:_x000d__x000a_    The machine is permanently activated."/>
    <s v="Sesuai"/>
    <s v="N67G6-KVPJ7-KPMB9-KTRQH-WK8XF"/>
    <n v="1000"/>
    <n v="50"/>
    <n v="1.19"/>
    <s v="34"/>
    <s v="15"/>
    <s v="ONLINE"/>
    <s v="ONLINE-2024-12-22 21:02:18"/>
    <s v="14"/>
    <s v="0"/>
    <s v="ONLINE"/>
    <s v="ONLINE-2024-12-22 22:03:17"/>
    <s v="Dihitung"/>
    <s v="Dihitung"/>
    <s v="Tidak Dihitung"/>
    <n v="1000"/>
    <n v="7"/>
    <n v="50"/>
    <n v="1.19"/>
    <s v="Sesuai"/>
    <s v="OK"/>
    <n v="0.69387755102040816"/>
    <n v="1"/>
    <x v="0"/>
    <x v="1"/>
    <x v="1"/>
    <x v="1"/>
    <x v="1"/>
    <x v="1"/>
    <x v="2"/>
    <x v="1"/>
    <x v="1"/>
    <s v="OK"/>
    <s v="OK"/>
    <x v="2"/>
  </r>
  <r>
    <s v="FX9W"/>
    <s v="GRIYA SOKA"/>
    <s v="01"/>
    <s v="10.42.46.98"/>
    <s v="Microsoft Windows 10 Pro"/>
    <s v="64-bit"/>
    <s v="Intel(R) Pentium(R) Gold G6400 CPU @ 4.00GHz"/>
    <n v="30"/>
    <s v="54"/>
    <n v="8"/>
    <s v="Windows(R), Professional edition:_x000d__x000a_    The machine is permanently activated."/>
    <s v="Sesuai"/>
    <s v="H38CH-NKD24-RRXG4-7V3PK-WTY6G:32NXW-T8J2H-RQVYX-2CHFF-K4R9F"/>
    <n v="1000"/>
    <n v="52"/>
    <n v="0.71"/>
    <s v="8"/>
    <s v="0"/>
    <s v="ONLINE"/>
    <s v="ONLINE-2024-12-23 12:10:47"/>
    <s v="1"/>
    <s v="0"/>
    <s v="ONLINE"/>
    <s v="ONLINE-2024-12-23 10:36:25"/>
    <s v="Dihitung"/>
    <s v="Dihitung"/>
    <s v="Dihitung"/>
    <n v="1000"/>
    <n v="30"/>
    <n v="52"/>
    <n v="0.71"/>
    <s v="Sesuai"/>
    <s v="OK"/>
    <n v="1"/>
    <n v="1"/>
    <x v="1"/>
    <x v="1"/>
    <x v="1"/>
    <x v="1"/>
    <x v="1"/>
    <x v="1"/>
    <x v="2"/>
    <x v="1"/>
    <x v="1"/>
    <s v="OK"/>
    <s v="OK"/>
    <x v="2"/>
  </r>
  <r>
    <s v="TCWI"/>
    <s v="SELAKOPI"/>
    <s v="01"/>
    <s v="10.42.55.194"/>
    <s v="Microsoft Windows 10 Pro"/>
    <s v="64-bit"/>
    <s v="Intel(R) Pentium(R) CPU G4400 @ 3.30GHz"/>
    <n v="26"/>
    <s v="47"/>
    <n v="8"/>
    <s v="Windows(R), Professional edition:_x000d__x000a_    The machine is permanently activated."/>
    <s v="Sesuai"/>
    <s v="W2KN3-CMJDX-23VVQ-RV3MR-6Q724"/>
    <n v="1000"/>
    <n v="49"/>
    <n v="0.69"/>
    <s v="2"/>
    <s v="0"/>
    <s v="ONLINE"/>
    <s v="ONLINE-2024-12-23 11:31:44"/>
    <s v="4"/>
    <s v="0"/>
    <s v="ONLINE"/>
    <s v="ONLINE-2024-12-23 09:50:50"/>
    <s v="Dihitung"/>
    <s v="Dihitung"/>
    <s v="Dihitung"/>
    <n v="1000"/>
    <n v="26"/>
    <n v="49"/>
    <n v="0.69"/>
    <s v="Sesuai"/>
    <s v="OK"/>
    <n v="1"/>
    <n v="1"/>
    <x v="1"/>
    <x v="1"/>
    <x v="1"/>
    <x v="1"/>
    <x v="1"/>
    <x v="1"/>
    <x v="2"/>
    <x v="1"/>
    <x v="1"/>
    <s v="OK"/>
    <s v="OK"/>
    <x v="4"/>
  </r>
  <r>
    <s v="FQ09"/>
    <s v="CIDAHU"/>
    <s v="02"/>
    <s v="10.42.20.195"/>
    <s v="Microsoft Windows 10 Pro"/>
    <s v="64-bit"/>
    <s v="Intel(R) Pentium(R) CPU G4400 @ 3.30GHz"/>
    <n v="88"/>
    <s v="39"/>
    <n v="8"/>
    <s v="Windows(R), Professional edition:_x000d__x000a_    The machine is permanently activated."/>
    <s v="Sesuai"/>
    <s v="68NRB-VK27H-VMB8Q-H872Y-VQWXC"/>
    <n v="1000"/>
    <n v="43"/>
    <n v="0.78"/>
    <s v="5"/>
    <s v="0"/>
    <s v="ONLINE"/>
    <s v="ONLINE-2024-12-23 09:05:48"/>
    <s v="2"/>
    <s v="0"/>
    <s v="ONLINE"/>
    <s v="ONLINE-2024-12-23 12:14:08"/>
    <s v="Dihitung"/>
    <s v="Dihitung"/>
    <s v="Dihitung"/>
    <n v="1000"/>
    <n v="88"/>
    <n v="43"/>
    <n v="0.78"/>
    <s v="Sesuai"/>
    <s v="OK"/>
    <n v="1"/>
    <n v="1"/>
    <x v="1"/>
    <x v="1"/>
    <x v="2"/>
    <x v="1"/>
    <x v="1"/>
    <x v="1"/>
    <x v="2"/>
    <x v="1"/>
    <x v="1"/>
    <s v="OK"/>
    <s v="OK"/>
    <x v="4"/>
  </r>
  <r>
    <s v="TXHT"/>
    <s v="BOGOR PARK RESIDENCE"/>
    <s v="02"/>
    <s v="10.42.27.227"/>
    <s v="Microsoft Windows 7 Professional "/>
    <s v="32-bit"/>
    <s v="Intel(R) Pentium(R) CPU G3250 @ 3.20GHz"/>
    <n v="0"/>
    <s v="54"/>
    <n v="4"/>
    <s v="Windows(R) 7, Professional edition:_x000d__x000a_    The machine is permanently activated."/>
    <s v="Sesuai"/>
    <s v="BKHV2-V9BXF-W2MXC-WH48H-QJBD3"/>
    <n v="1000"/>
    <n v="38"/>
    <n v="0.63"/>
    <s v="2"/>
    <s v="0"/>
    <s v="ONLINE"/>
    <s v="ONLINE-2024-12-23 10:30:49"/>
    <s v="3"/>
    <s v="0"/>
    <s v="ONLINE"/>
    <s v="ONLINE-2024-12-23 10:18:36"/>
    <s v="Dihitung"/>
    <s v="Dihitung"/>
    <s v="Tidak Dihitung"/>
    <n v="1000"/>
    <n v="0"/>
    <n v="38"/>
    <n v="0.63"/>
    <s v="Sesuai"/>
    <s v="OK"/>
    <n v="1"/>
    <n v="1"/>
    <x v="0"/>
    <x v="1"/>
    <x v="1"/>
    <x v="1"/>
    <x v="1"/>
    <x v="1"/>
    <x v="2"/>
    <x v="1"/>
    <x v="1"/>
    <s v="OK"/>
    <s v="OK"/>
    <x v="6"/>
  </r>
  <r>
    <s v="TSCZ"/>
    <s v="PALASARI"/>
    <s v="03"/>
    <s v="10.42.139.68"/>
    <s v="Microsoft Windows 10 Pro"/>
    <s v="64-bit"/>
    <s v="Intel(R) Pentium(R) CPU G4400 @ 3.30GHz"/>
    <n v="41"/>
    <s v="62"/>
    <n v="4"/>
    <s v="Windows(R), Professional edition:_x000d__x000a_    The machine is permanently activated."/>
    <s v="Sesuai"/>
    <s v="2DNPB-PPBBT-FYWVG-XKG94-8B49F"/>
    <n v="1000"/>
    <n v="46"/>
    <n v="1"/>
    <s v="0"/>
    <s v="3"/>
    <s v="OFFLINE"/>
    <s v="OFFLINE-2024-11-15 18:15:38-[ERROR] TIDAK DAPAT RESPONSE DARI EDC"/>
    <s v="0"/>
    <s v="0"/>
    <s v="NOEDC"/>
    <s v="NOEDC-0000-00-00 00:00:00"/>
    <s v="Dihitung"/>
    <s v="Dihitung"/>
    <s v="Tidak Dihitung"/>
    <n v="1000"/>
    <n v="41"/>
    <n v="46"/>
    <n v="1"/>
    <s v="Sesuai"/>
    <s v="OK"/>
    <n v="0"/>
    <n v="0"/>
    <x v="0"/>
    <x v="1"/>
    <x v="1"/>
    <x v="1"/>
    <x v="1"/>
    <x v="1"/>
    <x v="2"/>
    <x v="0"/>
    <x v="2"/>
    <s v="NOK"/>
    <s v="NOK"/>
    <x v="11"/>
  </r>
  <r>
    <s v="F5HN"/>
    <s v="CIJEDIL"/>
    <s v="01"/>
    <s v="10.42.14.194"/>
    <s v="Microsoft Windows 10 Pro"/>
    <s v="64-bit"/>
    <s v="Intel(R) Pentium(R) Gold G6405 CPU @ 4.10GHz"/>
    <n v="5"/>
    <s v="47"/>
    <n v="8"/>
    <s v="Windows(R), Professional edition:_x000d__x000a_    The machine is permanently activated."/>
    <s v="Sesuai"/>
    <s v="QNKT2-JXY8R-8YXWM-9WG2B-MY6PT"/>
    <n v="1000"/>
    <n v="46"/>
    <n v="0.64"/>
    <s v="6"/>
    <s v="0"/>
    <s v="ONLINE"/>
    <s v="ONLINE-2024-12-22 14:55:31"/>
    <s v="2"/>
    <s v="0"/>
    <s v="ONLINE"/>
    <s v="ONLINE-2024-12-23 07:24:44"/>
    <s v="Dihitung"/>
    <s v="Dihitung"/>
    <s v="Dihitung"/>
    <n v="1000"/>
    <n v="5"/>
    <n v="46"/>
    <n v="0.64"/>
    <s v="Sesuai"/>
    <s v="OK"/>
    <n v="1"/>
    <n v="1"/>
    <x v="1"/>
    <x v="1"/>
    <x v="1"/>
    <x v="1"/>
    <x v="1"/>
    <x v="1"/>
    <x v="2"/>
    <x v="1"/>
    <x v="1"/>
    <s v="OK"/>
    <s v="OK"/>
    <x v="1"/>
  </r>
  <r>
    <s v="TDQ8"/>
    <s v="SPBU DR. SEMERU"/>
    <s v="02"/>
    <s v="10.42.28.227"/>
    <s v="Microsoft Windows 10 Pro"/>
    <s v="64-bit"/>
    <s v="Intel(R) Pentium(R) CPU G4400 @ 3.30GHz"/>
    <n v="10"/>
    <s v="58"/>
    <n v="4"/>
    <s v="Windows(R), Professional edition:_x000d__x000a_    The machine is permanently activated."/>
    <s v="Sesuai"/>
    <s v="VN3G9-RB7XJ-82VXW-BGHHJ-F3K2P"/>
    <n v="1000"/>
    <n v="36"/>
    <n v="1.1100000000000001"/>
    <s v="6"/>
    <s v="0"/>
    <s v="ONLINE"/>
    <s v="ONLINE-2024-12-23 10:43:11"/>
    <s v="10"/>
    <s v="0"/>
    <s v="ONLINE"/>
    <s v="ONLINE-2024-12-23 11:54:04"/>
    <s v="Dihitung"/>
    <s v="Dihitung"/>
    <s v="Tidak Dihitung"/>
    <n v="1000"/>
    <n v="10"/>
    <n v="36"/>
    <n v="1.1100000000000001"/>
    <s v="Sesuai"/>
    <s v="OK"/>
    <n v="1"/>
    <n v="1"/>
    <x v="0"/>
    <x v="1"/>
    <x v="1"/>
    <x v="1"/>
    <x v="1"/>
    <x v="1"/>
    <x v="2"/>
    <x v="1"/>
    <x v="1"/>
    <s v="OK"/>
    <s v="OK"/>
    <x v="5"/>
  </r>
  <r>
    <s v="TNS2"/>
    <s v="ABDUL FATAH CINANGKA"/>
    <s v="02"/>
    <s v="10.42.42.195"/>
    <s v="Microsoft Windows 10 Pro"/>
    <s v="64-bit"/>
    <s v="Intel(R) Pentium(R) CPU G4400 @ 3.30GHz"/>
    <n v="18"/>
    <s v="60"/>
    <n v="4"/>
    <s v="Windows(R), Professional edition:_x000d__x000a_    The machine is permanently activated."/>
    <s v="Sesuai"/>
    <s v="GPYTH-NBJQ6-WHK7H-XDTK7-HXMP4"/>
    <n v="1000"/>
    <n v="60"/>
    <n v="0.94"/>
    <s v="22"/>
    <s v="3"/>
    <s v="ONLINE"/>
    <s v="ONLINE-2024-12-22 18:47:05"/>
    <s v="0"/>
    <s v="1"/>
    <s v="OFFLINE"/>
    <s v="OFFLINE-2024-12-21 06:48:52-TIDAK TERIMA RESPONSE DARI EDC"/>
    <s v="Dihitung"/>
    <s v="Dihitung"/>
    <s v="Tidak Dihitung"/>
    <n v="1000"/>
    <n v="18"/>
    <n v="60"/>
    <n v="0.94"/>
    <s v="Sesuai"/>
    <s v="OK"/>
    <n v="0.88"/>
    <n v="0"/>
    <x v="0"/>
    <x v="1"/>
    <x v="1"/>
    <x v="1"/>
    <x v="1"/>
    <x v="1"/>
    <x v="2"/>
    <x v="1"/>
    <x v="0"/>
    <s v="OK"/>
    <s v="NOK"/>
    <x v="7"/>
  </r>
  <r>
    <s v="FFVV"/>
    <s v="CIKIDANG 3"/>
    <s v="01"/>
    <s v="10.42.65.130"/>
    <s v="Microsoft Windows 10 Pro"/>
    <s v="64-bit"/>
    <s v="Intel(R) Pentium(R) Gold G6405 CPU @ 4.10GHz"/>
    <n v="17"/>
    <s v="49"/>
    <n v="8"/>
    <s v="Windows(R), Professional edition:_x000d__x000a_    The machine is permanently activated."/>
    <s v="Sesuai"/>
    <s v="NPMKH-HWJTJ-XHQ6F-BC3XG-7222T"/>
    <n v="1000"/>
    <n v="42"/>
    <n v="1.21"/>
    <s v="6"/>
    <s v="0"/>
    <s v="ONLINE"/>
    <s v="ONLINE-2024-12-22 18:29:29"/>
    <s v="8"/>
    <s v="0"/>
    <s v="ONLINE"/>
    <s v="ONLINE-2024-12-22 15:09:05"/>
    <s v="Dihitung"/>
    <s v="Dihitung"/>
    <s v="Dihitung"/>
    <n v="1000"/>
    <n v="17"/>
    <n v="42"/>
    <n v="1.21"/>
    <s v="Sesuai"/>
    <s v="OK"/>
    <n v="1"/>
    <n v="1"/>
    <x v="1"/>
    <x v="1"/>
    <x v="1"/>
    <x v="1"/>
    <x v="1"/>
    <x v="1"/>
    <x v="2"/>
    <x v="1"/>
    <x v="1"/>
    <s v="OK"/>
    <s v="OK"/>
    <x v="4"/>
  </r>
  <r>
    <s v="T790"/>
    <s v="CIPANAS 2"/>
    <s v="04"/>
    <s v="10.42.115.74"/>
    <s v="Microsoft Windows 10 Pro"/>
    <s v="64-bit"/>
    <s v="Intel(R) Pentium(R) CPU G4400 @ 3.30GHz"/>
    <n v="15"/>
    <s v="40"/>
    <n v="8"/>
    <s v="Windows(R), Professional edition:_x000d__x000a_    The machine is permanently activated."/>
    <s v="Sesuai"/>
    <s v="P6C3Q-NC63Y-RBRP2-HT8G9-V22KF"/>
    <n v="1000"/>
    <n v="45"/>
    <n v="0.74"/>
    <s v="2"/>
    <s v="0"/>
    <s v="ONLINE"/>
    <s v="ONLINE-2024-12-23 08:43:07"/>
    <s v="1"/>
    <s v="0"/>
    <s v="ONLINE"/>
    <s v="ONLINE-2024-12-23 09:37:06"/>
    <s v="Dihitung"/>
    <s v="Dihitung"/>
    <s v="Dihitung"/>
    <n v="1000"/>
    <n v="15"/>
    <n v="45"/>
    <n v="0.74"/>
    <s v="Sesuai"/>
    <s v="OK"/>
    <n v="1"/>
    <n v="1"/>
    <x v="1"/>
    <x v="1"/>
    <x v="1"/>
    <x v="1"/>
    <x v="1"/>
    <x v="1"/>
    <x v="2"/>
    <x v="1"/>
    <x v="1"/>
    <s v="OK"/>
    <s v="OK"/>
    <x v="11"/>
  </r>
  <r>
    <s v="TECF"/>
    <s v="LAWANG GINTUNG"/>
    <s v="01"/>
    <s v="10.42.43.194"/>
    <s v="Microsoft Windows 10 Pro"/>
    <s v="64-bit"/>
    <s v="Intel(R) Pentium(R) CPU G4500 @ 3.50GHz"/>
    <n v="41"/>
    <s v="57"/>
    <n v="8"/>
    <s v="Windows(R), Professional edition:_x000d__x000a_    The machine is permanently activated."/>
    <s v="Sesuai"/>
    <s v="4NG4G-G2CDX-HFQGY-7QM88-WB49C"/>
    <n v="1000"/>
    <n v="44"/>
    <n v="0.92"/>
    <s v="4"/>
    <s v="0"/>
    <s v="ONLINE"/>
    <s v="ONLINE-2024-12-23 12:20:34"/>
    <s v="1"/>
    <s v="0"/>
    <s v="ONLINE"/>
    <s v="ONLINE-2024-12-23 08:54:34"/>
    <s v="Dihitung"/>
    <s v="Dihitung"/>
    <s v="Dihitung"/>
    <n v="1000"/>
    <n v="41"/>
    <n v="44"/>
    <n v="0.92"/>
    <s v="Sesuai"/>
    <s v="OK"/>
    <n v="1"/>
    <n v="1"/>
    <x v="1"/>
    <x v="1"/>
    <x v="1"/>
    <x v="1"/>
    <x v="1"/>
    <x v="1"/>
    <x v="2"/>
    <x v="1"/>
    <x v="1"/>
    <s v="OK"/>
    <s v="OK"/>
    <x v="6"/>
  </r>
  <r>
    <s v="FC54"/>
    <s v="CIPEYEUM"/>
    <s v="01"/>
    <s v="10.42.8.194"/>
    <s v="Microsoft Windows 10 Pro"/>
    <s v="64-bit"/>
    <s v="Intel(R) Pentium(R) Gold G6405 CPU @ 4.10GHz"/>
    <n v="24"/>
    <s v="41"/>
    <n v="8"/>
    <s v="Windows(R), Professional edition:_x000d__x000a_    The machine is permanently activated."/>
    <s v="Sesuai"/>
    <s v="MXT96-8NM8X-J7M89-93F3B-6VKCT"/>
    <n v="1000"/>
    <n v="42"/>
    <n v="1.01"/>
    <s v="2"/>
    <s v="0"/>
    <s v="ONLINE"/>
    <s v="ONLINE-2024-12-23 09:05:18"/>
    <s v="1"/>
    <s v="0"/>
    <s v="ONLINE"/>
    <s v="ONLINE-2024-12-22 22:07:27"/>
    <s v="Dihitung"/>
    <s v="Dihitung"/>
    <s v="Dihitung"/>
    <n v="1000"/>
    <n v="24"/>
    <n v="42"/>
    <n v="1.01"/>
    <s v="Sesuai"/>
    <s v="OK"/>
    <n v="1"/>
    <n v="1"/>
    <x v="1"/>
    <x v="1"/>
    <x v="1"/>
    <x v="1"/>
    <x v="1"/>
    <x v="1"/>
    <x v="2"/>
    <x v="1"/>
    <x v="1"/>
    <s v="OK"/>
    <s v="OK"/>
    <x v="13"/>
  </r>
  <r>
    <s v="TMI1"/>
    <s v="KH.SHOLEH ISKANDAR 2"/>
    <s v="02"/>
    <s v="10.42.38.3"/>
    <s v="Microsoft Windows 10 Pro"/>
    <s v="64-bit"/>
    <s v="Intel(R) Pentium(R) CPU G3260 @ 3.30GHz"/>
    <n v="0"/>
    <s v="63"/>
    <n v="4"/>
    <s v="Windows(R), Professional edition:_x000d__x000a_    The machine is permanently activated."/>
    <s v="Sesuai"/>
    <s v="NMYWB-KRRCV-DKJ4V-V3V4D-8K86C"/>
    <n v="1000"/>
    <n v="49"/>
    <n v="0.76"/>
    <s v="12"/>
    <s v="0"/>
    <s v="ONLINE"/>
    <s v="ONLINE-2024-12-23 11:09:38"/>
    <s v="15"/>
    <s v="0"/>
    <s v="ONLINE"/>
    <s v="ONLINE-2024-12-23 12:23:00"/>
    <s v="Dihitung"/>
    <s v="Dihitung"/>
    <s v="Tidak Dihitung"/>
    <n v="1000"/>
    <n v="0"/>
    <n v="49"/>
    <n v="0.76"/>
    <s v="Sesuai"/>
    <s v="OK"/>
    <n v="1"/>
    <n v="1"/>
    <x v="0"/>
    <x v="1"/>
    <x v="1"/>
    <x v="1"/>
    <x v="1"/>
    <x v="1"/>
    <x v="2"/>
    <x v="1"/>
    <x v="1"/>
    <s v="OK"/>
    <s v="OK"/>
    <x v="0"/>
  </r>
  <r>
    <s v="T8ZI"/>
    <s v="SILIWANGI CIKALONG"/>
    <s v="01"/>
    <s v="10.42.7.226"/>
    <s v="Microsoft Windows 10 Pro"/>
    <s v="64-bit"/>
    <s v="Intel(R) Pentium(R) CPU G4400 @ 3.30GHz"/>
    <n v="23"/>
    <s v="64"/>
    <n v="4"/>
    <s v="Windows(R), Professional edition:_x000d__x000a_    The machine is permanently activated."/>
    <s v="Sesuai"/>
    <s v="KVKMT-NVVWR-3J9RQ-C6VQ4-YTDGR"/>
    <n v="1000"/>
    <n v="41"/>
    <n v="0.61"/>
    <s v="3"/>
    <s v="0"/>
    <s v="ONLINE"/>
    <s v="ONLINE-2024-12-23 12:29:31"/>
    <s v="1"/>
    <s v="0"/>
    <s v="ONLINE"/>
    <s v="ONLINE-2024-12-23 11:16:33"/>
    <s v="Dihitung"/>
    <s v="Dihitung"/>
    <s v="Tidak Dihitung"/>
    <n v="1000"/>
    <n v="23"/>
    <n v="41"/>
    <n v="0.61"/>
    <s v="Sesuai"/>
    <s v="OK"/>
    <n v="1"/>
    <n v="1"/>
    <x v="0"/>
    <x v="1"/>
    <x v="1"/>
    <x v="1"/>
    <x v="1"/>
    <x v="1"/>
    <x v="2"/>
    <x v="1"/>
    <x v="1"/>
    <s v="OK"/>
    <s v="OK"/>
    <x v="13"/>
  </r>
  <r>
    <s v="F5HN"/>
    <s v="CIJEDIL"/>
    <s v="02"/>
    <s v="10.42.14.195"/>
    <s v="Microsoft Windows 10 Pro"/>
    <s v="64-bit"/>
    <s v="Intel(R) Pentium(R) CPU G4400 @ 3.30GHz"/>
    <n v="25"/>
    <s v="53"/>
    <n v="4"/>
    <s v="Windows(R), Professional edition:_x000d__x000a_    The machine is permanently activated."/>
    <s v="Sesuai"/>
    <s v="R77W3-N4MFT-7X3WH-2JDY8-TQ782"/>
    <n v="1000"/>
    <n v="41"/>
    <n v="0.61"/>
    <s v="2"/>
    <s v="0"/>
    <s v="ONLINE"/>
    <s v="ONLINE-2024-12-23 11:59:21"/>
    <s v="2"/>
    <s v="0"/>
    <s v="ONLINE"/>
    <s v="ONLINE-2024-12-22 19:13:17"/>
    <s v="Dihitung"/>
    <s v="Dihitung"/>
    <s v="Tidak Dihitung"/>
    <n v="1000"/>
    <n v="25"/>
    <n v="41"/>
    <n v="0.61"/>
    <s v="Sesuai"/>
    <s v="OK"/>
    <n v="1"/>
    <n v="1"/>
    <x v="0"/>
    <x v="1"/>
    <x v="1"/>
    <x v="1"/>
    <x v="1"/>
    <x v="1"/>
    <x v="2"/>
    <x v="1"/>
    <x v="1"/>
    <s v="OK"/>
    <s v="OK"/>
    <x v="1"/>
  </r>
  <r>
    <s v="TTZH"/>
    <s v="PUNCAK RAYA NO 99"/>
    <s v="01"/>
    <s v="10.42.104.2"/>
    <s v="Microsoft Windows 10 Pro"/>
    <s v="64-bit"/>
    <s v="Intel(R) Pentium(R) CPU G4400 @ 3.30GHz"/>
    <n v="76"/>
    <s v="47"/>
    <n v="8"/>
    <s v="Windows(R), Professional edition:_x000d__x000a_    The machine is permanently activated."/>
    <s v="Sesuai"/>
    <s v="RNRTQ-JY2VT-398QC-GB2BG-C9X2P"/>
    <n v="1000"/>
    <n v="46"/>
    <n v="0.81"/>
    <s v="2"/>
    <s v="3"/>
    <s v="ONLINE"/>
    <s v="ONLINE-2024-12-23 11:40:40"/>
    <s v="3"/>
    <s v="0"/>
    <s v="ONLINE"/>
    <s v="ONLINE-2024-12-22 11:18:27"/>
    <s v="Dihitung"/>
    <s v="Dihitung"/>
    <s v="Dihitung"/>
    <n v="1000"/>
    <n v="76"/>
    <n v="46"/>
    <n v="0.81"/>
    <s v="Sesuai"/>
    <s v="OK"/>
    <n v="0.4"/>
    <n v="1"/>
    <x v="1"/>
    <x v="1"/>
    <x v="1"/>
    <x v="1"/>
    <x v="1"/>
    <x v="1"/>
    <x v="2"/>
    <x v="1"/>
    <x v="1"/>
    <s v="NOK"/>
    <s v="OK"/>
    <x v="11"/>
  </r>
  <r>
    <s v="FT12"/>
    <s v="CINAGEN 2"/>
    <s v="01"/>
    <s v="10.42.21.194"/>
    <s v="Microsoft Windows 10 Pro"/>
    <s v="64-bit"/>
    <s v="Intel(R) Pentium(R) CPU G4400 @ 3.30GHz"/>
    <n v="47"/>
    <s v="71"/>
    <n v="4"/>
    <s v="Windows(R), Professional edition:_x000d__x000a_    The machine is permanently activated."/>
    <s v="Sesuai"/>
    <s v="PW3NG-BKKJJ-774PG-YV2JF-MWRC2"/>
    <n v="1000"/>
    <n v="48"/>
    <n v="0.76"/>
    <s v="2"/>
    <s v="0"/>
    <s v="ONLINE"/>
    <s v="ONLINE-2024-12-22 17:32:38"/>
    <s v="6"/>
    <s v="0"/>
    <s v="ONLINE"/>
    <s v="ONLINE-2024-12-22 17:48:32"/>
    <s v="Dihitung"/>
    <s v="Dihitung"/>
    <s v="Tidak Dihitung"/>
    <n v="1000"/>
    <n v="47"/>
    <n v="48"/>
    <n v="0.76"/>
    <s v="Sesuai"/>
    <s v="OK"/>
    <n v="1"/>
    <n v="1"/>
    <x v="0"/>
    <x v="1"/>
    <x v="1"/>
    <x v="1"/>
    <x v="1"/>
    <x v="1"/>
    <x v="2"/>
    <x v="1"/>
    <x v="1"/>
    <s v="OK"/>
    <s v="OK"/>
    <x v="9"/>
  </r>
  <r>
    <s v="F6MO"/>
    <s v="CILAKU CIUNDER"/>
    <s v="01"/>
    <s v="10.42.34.98"/>
    <s v="Microsoft Windows 10 Pro"/>
    <s v="64-bit"/>
    <s v="Intel(R) Pentium(R) Gold G6405 CPU @ 4.10GHz"/>
    <n v="8"/>
    <s v="45"/>
    <n v="8"/>
    <s v="Windows(R), Professional edition:_x000d__x000a_    The machine is permanently activated."/>
    <s v="Sesuai"/>
    <s v="D27RY-NGKXH-TX3PV-3FTK4-36986"/>
    <n v="1000"/>
    <n v="44"/>
    <n v="0.77"/>
    <s v="2"/>
    <s v="0"/>
    <s v="ONLINE"/>
    <s v="ONLINE-2024-12-23 09:30:50"/>
    <s v="6"/>
    <s v="1"/>
    <s v="ONLINE"/>
    <s v="ONLINE-2024-12-22 18:53:58"/>
    <s v="Dihitung"/>
    <s v="Dihitung"/>
    <s v="Dihitung"/>
    <n v="1000"/>
    <n v="8"/>
    <n v="44"/>
    <n v="0.77"/>
    <s v="Sesuai"/>
    <s v="OK"/>
    <n v="1"/>
    <n v="0.8571428571428571"/>
    <x v="1"/>
    <x v="1"/>
    <x v="1"/>
    <x v="1"/>
    <x v="1"/>
    <x v="1"/>
    <x v="2"/>
    <x v="1"/>
    <x v="1"/>
    <s v="OK"/>
    <s v="OK"/>
    <x v="1"/>
  </r>
  <r>
    <s v="T3QI"/>
    <s v="JANGARI"/>
    <s v="01"/>
    <s v="10.42.30.226"/>
    <s v="Microsoft Windows 10 Pro"/>
    <s v="64-bit"/>
    <s v="Intel(R) Pentium(R) CPU G4400 @ 3.30GHz"/>
    <n v="64"/>
    <s v="64"/>
    <n v="4"/>
    <s v="Windows(R), Professional edition:_x000d__x000a_    The machine is permanently activated."/>
    <s v="Sesuai"/>
    <s v="6PNQG-6P3GM-XVP9C-D7JH3-PYT6R"/>
    <n v="1000"/>
    <n v="46"/>
    <n v="0.78"/>
    <s v="8"/>
    <s v="0"/>
    <s v="ONLINE"/>
    <s v="ONLINE-2024-12-23 11:26:53"/>
    <s v="2"/>
    <s v="0"/>
    <s v="ONLINE"/>
    <s v="ONLINE-2024-12-22 12:19:24"/>
    <s v="Dihitung"/>
    <s v="Dihitung"/>
    <s v="Tidak Dihitung"/>
    <n v="1000"/>
    <n v="64"/>
    <n v="46"/>
    <n v="0.78"/>
    <s v="Sesuai"/>
    <s v="OK"/>
    <n v="1"/>
    <n v="1"/>
    <x v="0"/>
    <x v="1"/>
    <x v="1"/>
    <x v="1"/>
    <x v="1"/>
    <x v="1"/>
    <x v="2"/>
    <x v="1"/>
    <x v="1"/>
    <s v="OK"/>
    <s v="OK"/>
    <x v="13"/>
  </r>
  <r>
    <s v="F863"/>
    <s v="MALAKA"/>
    <s v="02"/>
    <s v="10.42.85.195"/>
    <s v="Microsoft Windows 10 Pro"/>
    <s v="32-bit"/>
    <s v="Intel(R) Pentium(R) CPU G4400 @ 3.30GHz"/>
    <n v="11"/>
    <s v="49"/>
    <n v="4"/>
    <s v="Windows(R), Professional edition:_x000d__x000a_    The machine is permanently activated."/>
    <s v="Sesuai"/>
    <s v="7G6YJ-WNBPH-2V3PB-FJF2B-XBT6P"/>
    <n v="1000"/>
    <n v="68"/>
    <n v="0.47"/>
    <s v="28"/>
    <s v="0"/>
    <s v="ONLINE"/>
    <s v="ONLINE-2024-12-23 12:28:31"/>
    <s v="22"/>
    <s v="0"/>
    <s v="ONLINE"/>
    <s v="ONLINE-2024-12-23 12:07:23"/>
    <s v="Dihitung"/>
    <s v="Dihitung"/>
    <s v="Tidak Dihitung"/>
    <n v="1000"/>
    <n v="11"/>
    <n v="68"/>
    <n v="0.47"/>
    <s v="Sesuai"/>
    <s v="OK"/>
    <n v="1"/>
    <n v="1"/>
    <x v="0"/>
    <x v="1"/>
    <x v="1"/>
    <x v="1"/>
    <x v="1"/>
    <x v="1"/>
    <x v="2"/>
    <x v="1"/>
    <x v="1"/>
    <s v="OK"/>
    <s v="OK"/>
    <x v="10"/>
  </r>
  <r>
    <s v="T3V2"/>
    <s v="LIMBANGAN SARI 136"/>
    <s v="02"/>
    <s v="10.42.14.35"/>
    <s v="Microsoft Windows 10 Pro"/>
    <s v="64-bit"/>
    <s v="Intel(R) Pentium(R) Gold G6405 CPU @ 4.10GHz"/>
    <n v="11"/>
    <s v="29"/>
    <n v="8"/>
    <s v="Windows(R), Professional edition:_x000d__x000a_    The machine is permanently activated."/>
    <s v="Sesuai"/>
    <s v="3KGH9-8NVT9-HQ29V-J9HWP-BTDW6"/>
    <n v="1000"/>
    <n v="44"/>
    <n v="0.6"/>
    <s v="2"/>
    <s v="0"/>
    <s v="ONLINE"/>
    <s v="ONLINE-2024-12-23 06:56:17"/>
    <s v="7"/>
    <s v="0"/>
    <s v="ONLINE"/>
    <s v="ONLINE-2024-12-22 17:19:42"/>
    <s v="Dihitung"/>
    <s v="Dihitung"/>
    <s v="Dihitung"/>
    <n v="1000"/>
    <n v="11"/>
    <n v="44"/>
    <n v="0.6"/>
    <s v="Sesuai"/>
    <s v="OK"/>
    <n v="1"/>
    <n v="1"/>
    <x v="1"/>
    <x v="1"/>
    <x v="1"/>
    <x v="1"/>
    <x v="1"/>
    <x v="1"/>
    <x v="2"/>
    <x v="1"/>
    <x v="1"/>
    <s v="OK"/>
    <s v="OK"/>
    <x v="1"/>
  </r>
  <r>
    <s v="TXI8"/>
    <s v="BOJONG PICUNG 2"/>
    <s v="01"/>
    <s v="10.42.183.98"/>
    <s v="Microsoft Windows 10 Pro"/>
    <s v="64-bit"/>
    <s v="Intel(R) Pentium(R) CPU G4400 @ 3.30GHz"/>
    <n v="0"/>
    <s v="61"/>
    <n v="4"/>
    <s v="Windows(R), Professional edition:_x000d__x000a_    The machine is permanently activated."/>
    <s v="Sesuai"/>
    <s v="RVDYN-94GJB-BM9V7-MJGB3-KKXTR"/>
    <n v="1000"/>
    <n v="60"/>
    <n v="0.68"/>
    <s v="8"/>
    <s v="0"/>
    <s v="ONLINE"/>
    <s v="ONLINE-2024-12-22 16:30:00"/>
    <s v="5"/>
    <s v="0"/>
    <s v="ONLINE"/>
    <s v="ONLINE-2024-12-22 21:47:09"/>
    <s v="Dihitung"/>
    <s v="Dihitung"/>
    <s v="Tidak Dihitung"/>
    <n v="1000"/>
    <n v="0"/>
    <n v="60"/>
    <n v="0.68"/>
    <s v="Sesuai"/>
    <s v="OK"/>
    <n v="1"/>
    <n v="1"/>
    <x v="0"/>
    <x v="1"/>
    <x v="1"/>
    <x v="1"/>
    <x v="1"/>
    <x v="1"/>
    <x v="2"/>
    <x v="1"/>
    <x v="1"/>
    <s v="OK"/>
    <s v="OK"/>
    <x v="13"/>
  </r>
  <r>
    <s v="TR2Q"/>
    <s v="PRIMER BOGOR"/>
    <s v="02"/>
    <s v="10.42.45.3"/>
    <s v="Microsoft Windows 10 Pro"/>
    <s v="64-bit"/>
    <s v="Intel(R) Pentium(R) CPU G4400 @ 3.30GHz"/>
    <n v="55"/>
    <s v="68"/>
    <n v="4"/>
    <s v="Windows(R), Professional edition:_x000d__x000a_    The machine is permanently activated."/>
    <s v="Sesuai"/>
    <s v="6N9JM-R2XD2-GBD7R-TD443-RJRC4"/>
    <n v="1000"/>
    <n v="39"/>
    <n v="1.47"/>
    <s v="11"/>
    <s v="0"/>
    <s v="ONLINE"/>
    <s v="ONLINE-2024-12-23 12:04:37"/>
    <s v="11"/>
    <s v="0"/>
    <s v="ONLINE"/>
    <s v="ONLINE-2024-12-23 11:49:35"/>
    <s v="Dihitung"/>
    <s v="Dihitung"/>
    <s v="Tidak Dihitung"/>
    <n v="1000"/>
    <n v="55"/>
    <n v="39"/>
    <n v="1.47"/>
    <s v="Sesuai"/>
    <s v="OK"/>
    <n v="1"/>
    <n v="1"/>
    <x v="0"/>
    <x v="1"/>
    <x v="1"/>
    <x v="1"/>
    <x v="1"/>
    <x v="1"/>
    <x v="2"/>
    <x v="1"/>
    <x v="1"/>
    <s v="OK"/>
    <s v="OK"/>
    <x v="5"/>
  </r>
  <r>
    <s v="T03O"/>
    <s v="PELABUHAN RATU 2"/>
    <s v="02"/>
    <s v="10.42.67.35"/>
    <s v="Microsoft Windows 10 Pro"/>
    <s v="64-bit"/>
    <s v="Intel(R) Pentium(R) CPU G4400 @ 3.30GHz"/>
    <n v="36"/>
    <s v="51"/>
    <n v="4"/>
    <s v="Windows(R), Professional edition:_x000d__x000a_    The machine is permanently activated."/>
    <s v="Sesuai"/>
    <s v="YGK4B-9HN4R-2QXW9-K6DFR-7H66R"/>
    <n v="1000"/>
    <n v="39"/>
    <n v="0.79"/>
    <s v="6"/>
    <s v="0"/>
    <s v="ONLINE"/>
    <s v="ONLINE-2024-12-23 12:26:51"/>
    <s v="12"/>
    <s v="0"/>
    <s v="ONLINE"/>
    <s v="ONLINE-2024-12-23 12:03:40"/>
    <s v="Dihitung"/>
    <s v="Dihitung"/>
    <s v="Tidak Dihitung"/>
    <n v="1000"/>
    <n v="36"/>
    <n v="39"/>
    <n v="0.79"/>
    <s v="Sesuai"/>
    <s v="OK"/>
    <n v="1"/>
    <n v="1"/>
    <x v="0"/>
    <x v="1"/>
    <x v="1"/>
    <x v="1"/>
    <x v="1"/>
    <x v="1"/>
    <x v="2"/>
    <x v="1"/>
    <x v="1"/>
    <s v="OK"/>
    <s v="OK"/>
    <x v="9"/>
  </r>
  <r>
    <s v="FT4C"/>
    <s v="HOTEL PUNCAK RAYA"/>
    <s v="01"/>
    <s v="10.42.45.194"/>
    <s v="Microsoft Windows 10 Pro"/>
    <s v="64-bit"/>
    <s v="Intel(R) Pentium(R) CPU G4560 @ 3.50GHz"/>
    <n v="4"/>
    <s v="74"/>
    <n v="4"/>
    <s v="Windows(R), Professional edition:_x000d__x000a_    The machine is permanently activated."/>
    <s v="Sesuai"/>
    <s v="XM3R3-3NTWT-WCHBQ-FYCK9-MG9TR"/>
    <n v="1000"/>
    <n v="52"/>
    <n v="0.5"/>
    <s v="5"/>
    <s v="0"/>
    <s v="ONLINE"/>
    <s v="ONLINE-2024-12-23 12:30:47"/>
    <s v="12"/>
    <s v="0"/>
    <s v="ONLINE"/>
    <s v="ONLINE-2024-12-23 12:29:25"/>
    <s v="Dihitung"/>
    <s v="Dihitung"/>
    <s v="Tidak Dihitung"/>
    <n v="1000"/>
    <n v="4"/>
    <n v="52"/>
    <n v="0.5"/>
    <s v="Sesuai"/>
    <s v="OK"/>
    <n v="1"/>
    <n v="1"/>
    <x v="0"/>
    <x v="1"/>
    <x v="1"/>
    <x v="1"/>
    <x v="1"/>
    <x v="1"/>
    <x v="2"/>
    <x v="1"/>
    <x v="1"/>
    <s v="OK"/>
    <s v="OK"/>
    <x v="11"/>
  </r>
  <r>
    <s v="TNYF"/>
    <s v="MUTIARA BOGOR RAYA"/>
    <s v="02"/>
    <s v="10.42.12.131"/>
    <s v="Microsoft Windows 10 Pro"/>
    <s v="64-bit"/>
    <s v="Intel(R) Pentium(R) CPU G4400 @ 3.30GHz"/>
    <n v="4"/>
    <s v="67"/>
    <n v="4"/>
    <s v="Windows(R), Professional edition:_x000d__x000a_    The machine is permanently activated."/>
    <s v="Sesuai"/>
    <s v="VFGTT-FNYY4-4FD29-Y8WM2-3YH24"/>
    <n v="1000"/>
    <n v="39"/>
    <n v="1.36"/>
    <s v="21"/>
    <s v="0"/>
    <s v="ONLINE"/>
    <s v="ONLINE-2024-12-23 12:05:16"/>
    <s v="5"/>
    <s v="0"/>
    <s v="ONLINE"/>
    <s v="ONLINE-2024-12-23 12:29:25"/>
    <s v="Dihitung"/>
    <s v="Dihitung"/>
    <s v="Tidak Dihitung"/>
    <n v="1000"/>
    <n v="4"/>
    <n v="39"/>
    <n v="1.36"/>
    <s v="Sesuai"/>
    <s v="OK"/>
    <n v="1"/>
    <n v="1"/>
    <x v="0"/>
    <x v="1"/>
    <x v="1"/>
    <x v="1"/>
    <x v="1"/>
    <x v="1"/>
    <x v="2"/>
    <x v="1"/>
    <x v="1"/>
    <s v="OK"/>
    <s v="OK"/>
    <x v="8"/>
  </r>
  <r>
    <s v="TQJ0"/>
    <s v="BABAKAN PARI CIDAHU"/>
    <s v="01"/>
    <s v="10.42.23.226"/>
    <s v="Microsoft Windows 10 Pro"/>
    <s v="64-bit"/>
    <s v="Intel(R) Core(TM) i3-10100 CPU @ 3.60GHz"/>
    <n v="4"/>
    <s v="51"/>
    <n v="8"/>
    <s v="Windows(R), Professional edition:_x000d__x000a_    The machine is permanently activated."/>
    <s v="Sesuai"/>
    <s v="D2NQP-DCJXT-G3RCX-293GR-9W3GP"/>
    <n v="1000"/>
    <n v="48"/>
    <n v="0.34"/>
    <s v="15"/>
    <s v="3"/>
    <s v="ONLINE"/>
    <s v="ONLINE-2024-12-22 15:50:13"/>
    <s v="3"/>
    <s v="0"/>
    <s v="ONLINE"/>
    <s v="ONLINE-2024-12-23 10:13:16"/>
    <s v="Dihitung"/>
    <s v="Dihitung"/>
    <s v="Dihitung"/>
    <n v="1000"/>
    <n v="4"/>
    <n v="48"/>
    <n v="0.34"/>
    <s v="Sesuai"/>
    <s v="OK"/>
    <n v="0.83333333333333337"/>
    <n v="1"/>
    <x v="1"/>
    <x v="1"/>
    <x v="1"/>
    <x v="1"/>
    <x v="1"/>
    <x v="1"/>
    <x v="2"/>
    <x v="1"/>
    <x v="1"/>
    <s v="OK"/>
    <s v="OK"/>
    <x v="14"/>
  </r>
  <r>
    <s v="TK1D"/>
    <s v="CIKALONG KULON"/>
    <s v="01"/>
    <s v="10.42.24.130"/>
    <s v="Microsoft Windows 10 Pro"/>
    <s v="64-bit"/>
    <s v="Intel(R) Pentium(R) Gold G6400 CPU @ 4.00GHz"/>
    <n v="11"/>
    <s v="46"/>
    <n v="8"/>
    <s v="Windows(R), Professional edition:_x000d__x000a_    The machine is permanently activated."/>
    <s v="Sesuai"/>
    <s v="TWBNJ-YQ6C4-VQTYP-FHDK8-YP22T"/>
    <n v="1000"/>
    <n v="43"/>
    <n v="0.53"/>
    <s v="2"/>
    <s v="0"/>
    <s v="ONLINE"/>
    <s v="ONLINE-2024-12-23 12:33:17"/>
    <s v="4"/>
    <s v="0"/>
    <s v="ONLINE"/>
    <s v="ONLINE-2024-12-22 19:57:40"/>
    <s v="Dihitung"/>
    <s v="Dihitung"/>
    <s v="Dihitung"/>
    <n v="1000"/>
    <n v="11"/>
    <n v="43"/>
    <n v="0.53"/>
    <s v="Sesuai"/>
    <s v="OK"/>
    <n v="1"/>
    <n v="1"/>
    <x v="1"/>
    <x v="1"/>
    <x v="1"/>
    <x v="1"/>
    <x v="1"/>
    <x v="1"/>
    <x v="2"/>
    <x v="1"/>
    <x v="1"/>
    <s v="OK"/>
    <s v="OK"/>
    <x v="13"/>
  </r>
  <r>
    <s v="FXJZ"/>
    <s v="PURA TAMAN SARI"/>
    <s v="02"/>
    <s v="10.42.114.99"/>
    <s v="Microsoft Windows 7 Professional "/>
    <s v="32-bit"/>
    <s v="Intel(R) Pentium(R) CPU G4400 @ 3.30GHz"/>
    <n v="0"/>
    <s v="48"/>
    <n v="4"/>
    <s v="Windows(R) 7, Professional edition:_x000d__x000a_    The machine is permanently activated."/>
    <s v="Sesuai"/>
    <s v="V436D-VWQQY-W73WR-FXDJF-2F4BV"/>
    <n v="1000"/>
    <n v="34"/>
    <n v="0.43"/>
    <s v="2"/>
    <s v="0"/>
    <s v="ONLINE"/>
    <s v="ONLINE-2024-12-23 08:52:47"/>
    <s v="4"/>
    <s v="0"/>
    <s v="ONLINE"/>
    <s v="ONLINE-2024-12-22 21:31:48"/>
    <s v="Dihitung"/>
    <s v="Dihitung"/>
    <s v="Tidak Dihitung"/>
    <n v="1000"/>
    <n v="0"/>
    <n v="34"/>
    <n v="0.43"/>
    <s v="Sesuai"/>
    <s v="OK"/>
    <n v="1"/>
    <n v="1"/>
    <x v="0"/>
    <x v="1"/>
    <x v="1"/>
    <x v="1"/>
    <x v="1"/>
    <x v="1"/>
    <x v="2"/>
    <x v="1"/>
    <x v="1"/>
    <s v="OK"/>
    <s v="OK"/>
    <x v="6"/>
  </r>
  <r>
    <s v="TC8F"/>
    <s v="SILIWANGI NO. 83"/>
    <s v="01"/>
    <s v="10.42.142.34"/>
    <s v="Microsoft Windows 10 Pro"/>
    <s v="64-bit"/>
    <s v="Intel(R) Pentium(R) Gold G6405 CPU @ 4.10GHz"/>
    <n v="1"/>
    <s v="50"/>
    <n v="8"/>
    <s v="Windows(R), Professional edition:_x000d__x000a_    The machine is permanently activated."/>
    <s v="Sesuai"/>
    <s v="78FGH-NKQJC-HM842-RWT9B-KD8GG"/>
    <n v="1000"/>
    <n v="41"/>
    <n v="0.54"/>
    <s v="1"/>
    <s v="0"/>
    <s v="ONLINE"/>
    <s v="ONLINE-2024-12-22 20:00:34"/>
    <s v="0"/>
    <s v="0"/>
    <s v="NOEDC"/>
    <s v="NOEDC-0000-00-00 00:00:00"/>
    <s v="Dihitung"/>
    <s v="Dihitung"/>
    <s v="Dihitung"/>
    <n v="1000"/>
    <n v="1"/>
    <n v="41"/>
    <n v="0.54"/>
    <s v="Sesuai"/>
    <s v="OK"/>
    <n v="1"/>
    <n v="0"/>
    <x v="1"/>
    <x v="1"/>
    <x v="1"/>
    <x v="1"/>
    <x v="1"/>
    <x v="1"/>
    <x v="2"/>
    <x v="1"/>
    <x v="2"/>
    <s v="OK"/>
    <s v="NOK"/>
    <x v="3"/>
  </r>
  <r>
    <s v="FFJL"/>
    <s v="SUKARESMI"/>
    <s v="01"/>
    <s v="10.42.69.130"/>
    <s v="Microsoft Windows 10 Pro"/>
    <s v="64-bit"/>
    <s v="Intel(R) Pentium(R) CPU G4500 @ 3.50GHz"/>
    <n v="87"/>
    <s v="48"/>
    <n v="8"/>
    <s v="Windows(R), Professional edition:_x000d__x000a_    The machine is permanently activated."/>
    <s v="Sesuai"/>
    <s v="TJMQN-VP463-BY84C-BKQPY-YWRC2:8DN9Y-WM26J-R96GX-F9GHW-2GYP2"/>
    <n v="1000"/>
    <n v="46"/>
    <n v="0.77"/>
    <s v="4"/>
    <s v="0"/>
    <s v="ONLINE"/>
    <s v="ONLINE-2024-12-23 11:36:46"/>
    <s v="1"/>
    <s v="0"/>
    <s v="ONLINE"/>
    <s v="ONLINE-2024-12-23 11:54:42"/>
    <s v="Dihitung"/>
    <s v="Dihitung"/>
    <s v="Dihitung"/>
    <n v="1000"/>
    <n v="87"/>
    <n v="46"/>
    <n v="0.77"/>
    <s v="Sesuai"/>
    <s v="OK"/>
    <n v="1"/>
    <n v="1"/>
    <x v="1"/>
    <x v="1"/>
    <x v="2"/>
    <x v="1"/>
    <x v="1"/>
    <x v="1"/>
    <x v="2"/>
    <x v="1"/>
    <x v="1"/>
    <s v="OK"/>
    <s v="OK"/>
    <x v="11"/>
  </r>
  <r>
    <s v="FMTL"/>
    <s v="SUKAMULYA CIANJUR"/>
    <s v="02"/>
    <s v="10.42.31.195"/>
    <s v="Microsoft Windows 10 Pro"/>
    <s v="64-bit"/>
    <s v="Intel(R) Pentium(R) Gold G6405 CPU @ 4.10GHz"/>
    <n v="2"/>
    <s v="39"/>
    <n v="8"/>
    <s v="Windows(R), Professional edition:_x000d__x000a_    The machine is permanently activated."/>
    <s v="Sesuai"/>
    <s v="JNCXM-X4XMJ-TDM9W-77PQV-7QXCT"/>
    <n v="1000"/>
    <n v="41"/>
    <n v="0.56999999999999995"/>
    <s v="8"/>
    <s v="0"/>
    <s v="ONLINE"/>
    <s v="ONLINE-2024-12-23 11:18:37"/>
    <s v="5"/>
    <s v="0"/>
    <s v="ONLINE"/>
    <s v="ONLINE-2024-12-23 11:28:32"/>
    <s v="Dihitung"/>
    <s v="Dihitung"/>
    <s v="Dihitung"/>
    <n v="1000"/>
    <n v="2"/>
    <n v="41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13"/>
  </r>
  <r>
    <s v="T8VM"/>
    <s v="GUNUNG PANCAR"/>
    <s v="01"/>
    <s v="10.42.73.34"/>
    <s v="Microsoft Windows 10 Pro"/>
    <s v="64-bit"/>
    <s v="Intel(R) Pentium(R) Gold G6400 CPU @ 4.00GHz"/>
    <n v="2"/>
    <s v="51"/>
    <n v="8"/>
    <s v="Windows(R), Professional edition:_x000d__x000a_    The machine is permanently activated."/>
    <s v="Sesuai"/>
    <s v="PJNVH-3KRRQ-TYRBW-K26PG-QYJGG"/>
    <n v="1000"/>
    <n v="40"/>
    <n v="0.6"/>
    <s v="2"/>
    <s v="0"/>
    <s v="ONLINE"/>
    <s v="ONLINE-2024-12-22 16:46:53"/>
    <s v="0"/>
    <s v="2"/>
    <s v="OFFLINE"/>
    <s v="OFFLINE-2024-12-22 15:35:10-TIDAK TERIMA RESPONSE DARI EDC"/>
    <s v="Dihitung"/>
    <s v="Dihitung"/>
    <s v="Dihitung"/>
    <n v="1000"/>
    <n v="2"/>
    <n v="40"/>
    <n v="0.6"/>
    <s v="Sesuai"/>
    <s v="OK"/>
    <n v="1"/>
    <n v="0"/>
    <x v="1"/>
    <x v="1"/>
    <x v="1"/>
    <x v="1"/>
    <x v="1"/>
    <x v="1"/>
    <x v="2"/>
    <x v="1"/>
    <x v="0"/>
    <s v="OK"/>
    <s v="NOK"/>
    <x v="2"/>
  </r>
  <r>
    <s v="TXCC"/>
    <s v="VILLA BOGOR INDAH BLOK E"/>
    <s v="02"/>
    <s v="10.42.26.163"/>
    <s v="Microsoft Windows 10 Pro"/>
    <s v="64-bit"/>
    <s v="Intel(R) Pentium(R) CPU G4400 @ 3.30GHz"/>
    <n v="19"/>
    <s v="56"/>
    <n v="4"/>
    <s v="Windows(R), Professional edition:_x000d__x000a_    The machine is permanently activated."/>
    <s v="Sesuai"/>
    <s v="FN3W4-P4W4T-JHVF7-D3H4T-P7J6C"/>
    <n v="1000"/>
    <n v="34"/>
    <n v="1.23"/>
    <s v="13"/>
    <s v="1"/>
    <s v="ONLINE"/>
    <s v="ONLINE-2024-12-23 12:18:38"/>
    <s v="14"/>
    <s v="0"/>
    <s v="ONLINE"/>
    <s v="ONLINE-2024-12-23 11:38:41"/>
    <s v="Dihitung"/>
    <s v="Dihitung"/>
    <s v="Tidak Dihitung"/>
    <n v="1000"/>
    <n v="19"/>
    <n v="34"/>
    <n v="1.23"/>
    <s v="Sesuai"/>
    <s v="OK"/>
    <n v="0.9285714285714286"/>
    <n v="1"/>
    <x v="0"/>
    <x v="1"/>
    <x v="1"/>
    <x v="1"/>
    <x v="1"/>
    <x v="1"/>
    <x v="2"/>
    <x v="1"/>
    <x v="1"/>
    <s v="OK"/>
    <s v="OK"/>
    <x v="0"/>
  </r>
  <r>
    <s v="FAA3"/>
    <s v="SPBU BAMBU APUS"/>
    <s v="02"/>
    <s v="10.42.40.67"/>
    <s v="Microsoft Windows 10 Pro"/>
    <s v="64-bit"/>
    <s v="Intel(R) Pentium(R) CPU G4400 @ 3.30GHz"/>
    <n v="0"/>
    <s v="67"/>
    <n v="4"/>
    <s v="Windows(R), Professional edition:_x000d__x000a_    The machine is permanently activated."/>
    <s v="Sesuai"/>
    <s v="6MY7X-TNDMK-V4P8W-44QT2-D69TR"/>
    <n v="1000"/>
    <n v="45"/>
    <n v="0.76"/>
    <s v="9"/>
    <s v="0"/>
    <s v="ONLINE"/>
    <s v="ONLINE-2024-12-23 10:16:09"/>
    <s v="31"/>
    <s v="0"/>
    <s v="ONLINE"/>
    <s v="ONLINE-2024-12-23 12:25:44"/>
    <s v="Dihitung"/>
    <s v="Dihitung"/>
    <s v="Tidak Dihitung"/>
    <n v="1000"/>
    <n v="0"/>
    <n v="45"/>
    <n v="0.76"/>
    <s v="Sesuai"/>
    <s v="OK"/>
    <n v="1"/>
    <n v="1"/>
    <x v="0"/>
    <x v="1"/>
    <x v="1"/>
    <x v="1"/>
    <x v="1"/>
    <x v="1"/>
    <x v="2"/>
    <x v="1"/>
    <x v="1"/>
    <s v="OK"/>
    <s v="OK"/>
    <x v="10"/>
  </r>
  <r>
    <s v="FEE8"/>
    <s v="MALEBER"/>
    <s v="01"/>
    <s v="10.42.16.162"/>
    <s v="Microsoft Windows 10 Pro"/>
    <s v="64-bit"/>
    <s v="Intel(R) Pentium(R) CPU G4400 @ 3.30GHz"/>
    <n v="20"/>
    <s v="62"/>
    <n v="4"/>
    <s v="Windows(R), Professional edition:_x000d__x000a_    The machine is permanently activated."/>
    <s v="Sesuai"/>
    <s v="3NVRF-YF94W-V3BVH-H8DCY-KD722"/>
    <n v="1000"/>
    <n v="93"/>
    <n v="0.66"/>
    <s v="2"/>
    <s v="3"/>
    <s v="ONLINE"/>
    <s v="ONLINE-2024-12-22 14:49:34"/>
    <s v="1"/>
    <s v="0"/>
    <s v="ONLINE"/>
    <s v="ONLINE-2024-12-21 10:13:30-(ACT VIRTUAL)TIDAK TERIMA RESPONSE DARI HOST|ERBANK |72101153|000070407398391|||||000045|000000|21 DEC 24|10:13:27|||0"/>
    <s v="Dihitung"/>
    <s v="Dihitung"/>
    <s v="Tidak Dihitung"/>
    <n v="1000"/>
    <n v="20"/>
    <n v="93"/>
    <n v="0.66"/>
    <s v="Sesuai"/>
    <s v="OK"/>
    <n v="0.4"/>
    <n v="1"/>
    <x v="0"/>
    <x v="1"/>
    <x v="1"/>
    <x v="2"/>
    <x v="1"/>
    <x v="1"/>
    <x v="2"/>
    <x v="1"/>
    <x v="1"/>
    <s v="NOK"/>
    <s v="OK"/>
    <x v="13"/>
  </r>
  <r>
    <s v="TECF"/>
    <s v="LAWANG GINTUNG"/>
    <s v="02"/>
    <s v="10.42.43.195"/>
    <s v="Microsoft Windows 7 Professional "/>
    <s v="32-bit"/>
    <s v="Intel(R) Pentium(R) CPU G4400 @ 3.30GHz"/>
    <n v="0"/>
    <s v="54"/>
    <n v="4"/>
    <s v="Windows(R) 7, Professional edition:_x000d__x000a_    The machine is permanently activated."/>
    <s v="Sesuai"/>
    <s v="GJ6HJ-TW47J-TW4HD-QWC9K-Y37T4"/>
    <n v="1000"/>
    <n v="37"/>
    <n v="0.44"/>
    <s v="4"/>
    <s v="0"/>
    <s v="ONLINE"/>
    <s v="ONLINE-2024-12-23 09:53:13"/>
    <s v="3"/>
    <s v="0"/>
    <s v="ONLINE"/>
    <s v="ONLINE-2024-12-23 10:34:01"/>
    <s v="Dihitung"/>
    <s v="Dihitung"/>
    <s v="Tidak Dihitung"/>
    <n v="1000"/>
    <n v="0"/>
    <n v="37"/>
    <n v="0.44"/>
    <s v="Sesuai"/>
    <s v="OK"/>
    <n v="1"/>
    <n v="1"/>
    <x v="0"/>
    <x v="1"/>
    <x v="1"/>
    <x v="1"/>
    <x v="1"/>
    <x v="1"/>
    <x v="2"/>
    <x v="1"/>
    <x v="1"/>
    <s v="OK"/>
    <s v="OK"/>
    <x v="6"/>
  </r>
  <r>
    <s v="TJ45"/>
    <s v="PEREMPATAN BOJONG"/>
    <s v="04"/>
    <s v="10.42.114.138"/>
    <s v="Microsoft Windows 10 Pro"/>
    <s v="64-bit"/>
    <s v="Intel(R) Pentium(R) CPU G4400 @ 3.30GHz"/>
    <n v="67"/>
    <s v="69"/>
    <n v="4"/>
    <s v="Windows(R), Professional edition:_x000d__x000a_    The machine is permanently activated."/>
    <s v="Sesuai"/>
    <s v="XRDGR-NQHXB-D4TVP-XYJRF-9W3GR"/>
    <n v="1000"/>
    <n v="68"/>
    <n v="0.79"/>
    <s v="0"/>
    <s v="3"/>
    <s v="OFFLINE"/>
    <s v="OFFLINE-2024-11-06 16:37:58-THE PORT COM7 DOES NOT EXIST."/>
    <s v="1"/>
    <s v="0"/>
    <s v="ONLINE"/>
    <s v="ONLINE-2024-10-23 16:16:21"/>
    <s v="Dihitung"/>
    <s v="Dihitung"/>
    <s v="Tidak Dihitung"/>
    <n v="1000"/>
    <n v="67"/>
    <n v="68"/>
    <n v="0.79"/>
    <s v="Sesuai"/>
    <s v="OK"/>
    <n v="0"/>
    <n v="1"/>
    <x v="0"/>
    <x v="1"/>
    <x v="1"/>
    <x v="1"/>
    <x v="1"/>
    <x v="1"/>
    <x v="2"/>
    <x v="0"/>
    <x v="1"/>
    <s v="NOK"/>
    <s v="OK"/>
    <x v="13"/>
  </r>
  <r>
    <s v="FT41"/>
    <s v="CIDAHU KAUTSAR"/>
    <s v="01"/>
    <s v="10.42.22.34"/>
    <s v="Microsoft Windows 10 Pro"/>
    <s v="64-bit"/>
    <s v="Intel(R) Pentium(R) CPU G4400 @ 3.30GHz"/>
    <n v="53"/>
    <s v="75"/>
    <n v="4"/>
    <s v="Windows(R), Professional edition:_x000d__x000a_    The machine is permanently activated."/>
    <s v="Sesuai"/>
    <s v="H3CNV-TKX2P-JHDMX-WFPMQ-FM49F"/>
    <n v="1000"/>
    <n v="40"/>
    <n v="1.1499999999999999"/>
    <s v="16"/>
    <s v="0"/>
    <s v="ONLINE"/>
    <s v="ONLINE-2024-12-21 06:45:43"/>
    <s v="3"/>
    <s v="0"/>
    <s v="ONLINE"/>
    <s v="ONLINE-2024-12-22 18:56:47"/>
    <s v="Dihitung"/>
    <s v="Dihitung"/>
    <s v="Tidak Dihitung"/>
    <n v="1000"/>
    <n v="53"/>
    <n v="40"/>
    <n v="1.1499999999999999"/>
    <s v="Sesuai"/>
    <s v="OK"/>
    <n v="1"/>
    <n v="1"/>
    <x v="0"/>
    <x v="1"/>
    <x v="1"/>
    <x v="1"/>
    <x v="1"/>
    <x v="1"/>
    <x v="2"/>
    <x v="1"/>
    <x v="1"/>
    <s v="OK"/>
    <s v="OK"/>
    <x v="14"/>
  </r>
  <r>
    <s v="T81T"/>
    <s v="CIBEDUG"/>
    <s v="01"/>
    <s v="10.42.114.194"/>
    <s v="Microsoft Windows 10 Pro"/>
    <s v="64-bit"/>
    <s v="Intel(R) Core(TM) i3-10105 CPU @ 3.70GHz"/>
    <n v="8"/>
    <s v="52"/>
    <n v="8"/>
    <s v="Windows(R), Professional edition:_x000d__x000a_    The machine is permanently activated."/>
    <s v="Sesuai"/>
    <s v="4WH69-NYT6B-X7VJ7-HGRPB-R6Y6G"/>
    <n v="1000"/>
    <n v="51"/>
    <n v="0.39"/>
    <s v="0"/>
    <s v="6"/>
    <s v="OFFLINE"/>
    <s v="OFFLINE-2024-12-22 15:01:50-THE PORT COM7 DOES NOT EXIST."/>
    <s v="0"/>
    <s v="4"/>
    <s v="OFFLINE"/>
    <s v="OFFLINE-2024-12-22 16:50:13-TIDAK TERIMA RESPONSE DARI EDC"/>
    <s v="Dihitung"/>
    <s v="Dihitung"/>
    <s v="Dihitung"/>
    <n v="1000"/>
    <n v="8"/>
    <n v="51"/>
    <n v="0.39"/>
    <s v="Sesuai"/>
    <s v="OK"/>
    <n v="0"/>
    <n v="0"/>
    <x v="1"/>
    <x v="1"/>
    <x v="1"/>
    <x v="1"/>
    <x v="1"/>
    <x v="1"/>
    <x v="2"/>
    <x v="0"/>
    <x v="0"/>
    <s v="NOK"/>
    <s v="NOK"/>
    <x v="14"/>
  </r>
  <r>
    <s v="T5X8"/>
    <s v="CIAWI BENDUNGAN"/>
    <s v="03"/>
    <s v="10.42.73.163"/>
    <s v="Microsoft Windows 10 Pro"/>
    <s v="64-bit"/>
    <s v="Intel(R) Core(TM) i3-10100 CPU @ 3.60GHz"/>
    <n v="0"/>
    <s v="44"/>
    <n v="8"/>
    <s v="Windows(R), Professional edition:_x000d__x000a_    The machine is permanently activated."/>
    <s v="Sesuai"/>
    <s v="G473J-NQT74-2BMHG-PRT2X-H6DW6"/>
    <n v="1000"/>
    <n v="51"/>
    <n v="0.55000000000000004"/>
    <s v="12"/>
    <s v="0"/>
    <s v="ONLINE"/>
    <s v="ONLINE-2024-12-23 12:36:23"/>
    <s v="26"/>
    <s v="0"/>
    <s v="ONLINE"/>
    <s v="ONLINE-2024-12-23 11:59:37"/>
    <s v="Dihitung"/>
    <s v="Dihitung"/>
    <s v="Dihitung"/>
    <n v="1000"/>
    <n v="0"/>
    <n v="51"/>
    <n v="0.55000000000000004"/>
    <s v="Sesuai"/>
    <s v="OK"/>
    <n v="1"/>
    <n v="1"/>
    <x v="1"/>
    <x v="1"/>
    <x v="1"/>
    <x v="1"/>
    <x v="1"/>
    <x v="1"/>
    <x v="2"/>
    <x v="1"/>
    <x v="1"/>
    <s v="OK"/>
    <s v="OK"/>
    <x v="14"/>
  </r>
  <r>
    <s v="FKF0"/>
    <s v="VILA INDAH CIOMAS"/>
    <s v="02"/>
    <s v="10.42.143.99"/>
    <s v="Microsoft Windows 10 Pro"/>
    <s v="64-bit"/>
    <s v="Intel(R) Pentium(R) Gold G6400 CPU @ 4.00GHz"/>
    <n v="5"/>
    <s v="41"/>
    <n v="8"/>
    <s v="Windows(R), Professional edition:_x000d__x000a_    The machine is permanently activated."/>
    <s v="Sesuai"/>
    <s v="C496X-36NJB-C6Q3C-GYRXH-KHKCT"/>
    <n v="1000"/>
    <n v="45"/>
    <n v="0.7"/>
    <s v="22"/>
    <s v="0"/>
    <s v="ONLINE"/>
    <s v="ONLINE-2024-12-22 20:50:50"/>
    <s v="7"/>
    <s v="0"/>
    <s v="ONLINE"/>
    <s v="ONLINE-2024-12-22 16:14:28"/>
    <s v="Dihitung"/>
    <s v="Dihitung"/>
    <s v="Dihitung"/>
    <n v="1000"/>
    <n v="5"/>
    <n v="45"/>
    <n v="0.7"/>
    <s v="Sesuai"/>
    <s v="OK"/>
    <n v="1"/>
    <n v="1"/>
    <x v="1"/>
    <x v="1"/>
    <x v="1"/>
    <x v="1"/>
    <x v="1"/>
    <x v="1"/>
    <x v="2"/>
    <x v="1"/>
    <x v="1"/>
    <s v="OK"/>
    <s v="OK"/>
    <x v="5"/>
  </r>
  <r>
    <s v="TBHB"/>
    <s v="VIMALA HILLS"/>
    <s v="01"/>
    <s v="10.42.55.66"/>
    <s v="Microsoft Windows 10 Pro"/>
    <s v="64-bit"/>
    <s v="Intel(R) Pentium(R) CPU G4400 @ 3.30GHz"/>
    <n v="12"/>
    <s v="37"/>
    <n v="8"/>
    <s v="Windows(R), Professional edition:_x000d__x000a_    The machine is permanently activated."/>
    <s v="Sesuai"/>
    <s v="W962T-67NM7-YHTXM-CJRMC-CKCKF"/>
    <n v="1000"/>
    <n v="48"/>
    <n v="0"/>
    <s v="10"/>
    <s v="0"/>
    <s v="ONLINE"/>
    <s v="ONLINE-2024-12-22 16:42:22"/>
    <s v="4"/>
    <s v="0"/>
    <s v="ONLINE"/>
    <s v="ONLINE-2024-12-21 18:50:52"/>
    <s v="Dihitung"/>
    <s v="Dihitung"/>
    <s v="Dihitung"/>
    <n v="1000"/>
    <n v="12"/>
    <n v="48"/>
    <n v="0"/>
    <s v="Sesuai"/>
    <s v="OK"/>
    <n v="1"/>
    <n v="1"/>
    <x v="1"/>
    <x v="1"/>
    <x v="1"/>
    <x v="1"/>
    <x v="1"/>
    <x v="1"/>
    <x v="2"/>
    <x v="1"/>
    <x v="1"/>
    <s v="OK"/>
    <s v="OK"/>
    <x v="11"/>
  </r>
  <r>
    <s v="F670"/>
    <s v="YASMIN"/>
    <s v="02"/>
    <s v="10.42.45.67"/>
    <s v="Microsoft Windows 10 Pro"/>
    <s v="64-bit"/>
    <s v="Intel(R) Pentium(R) CPU G4500 @ 3.50GHz"/>
    <n v="1"/>
    <s v="66"/>
    <n v="4"/>
    <s v="Windows(R), Professional edition:_x000d__x000a_    The machine is permanently activated."/>
    <s v="Sesuai"/>
    <s v="69TG6-VNGDX-7YCK3-2VVGG-WXCKC"/>
    <n v="1000"/>
    <n v="51"/>
    <n v="1.47"/>
    <s v="16"/>
    <s v="0"/>
    <s v="ONLINE"/>
    <s v="ONLINE-2024-12-23 12:23:43"/>
    <s v="23"/>
    <s v="0"/>
    <s v="ONLINE"/>
    <s v="ONLINE-2024-12-23 11:35:40"/>
    <s v="Dihitung"/>
    <s v="Dihitung"/>
    <s v="Tidak Dihitung"/>
    <n v="1000"/>
    <n v="1"/>
    <n v="51"/>
    <n v="1.47"/>
    <s v="Sesuai"/>
    <s v="OK"/>
    <n v="1"/>
    <n v="1"/>
    <x v="0"/>
    <x v="1"/>
    <x v="1"/>
    <x v="1"/>
    <x v="1"/>
    <x v="1"/>
    <x v="2"/>
    <x v="1"/>
    <x v="1"/>
    <s v="OK"/>
    <s v="OK"/>
    <x v="0"/>
  </r>
  <r>
    <s v="TJ64"/>
    <s v="TAMAN CIMANGGU 2"/>
    <s v="01"/>
    <s v="10.42.63.227"/>
    <s v="Microsoft Windows 10 Pro"/>
    <s v="64-bit"/>
    <s v="Intel(R) Pentium(R) CPU G4400 @ 3.30GHz"/>
    <n v="6"/>
    <s v="36"/>
    <n v="8"/>
    <s v="Windows(R), Professional edition:_x000d__x000a_    The machine is permanently activated."/>
    <s v="Sesuai"/>
    <s v="JVMKV-PVN33-KRWK9-H6B4C-DDBP4"/>
    <n v="1000"/>
    <n v="39"/>
    <n v="0.75"/>
    <s v="2"/>
    <s v="0"/>
    <s v="ONLINE"/>
    <s v="ONLINE-2024-12-23 11:01:27"/>
    <s v="3"/>
    <s v="0"/>
    <s v="ONLINE"/>
    <s v="ONLINE-2024-12-23 12:28:44"/>
    <s v="Dihitung"/>
    <s v="Dihitung"/>
    <s v="Dihitung"/>
    <n v="1000"/>
    <n v="6"/>
    <n v="39"/>
    <n v="0.75"/>
    <s v="Sesuai"/>
    <s v="OK"/>
    <n v="1"/>
    <n v="1"/>
    <x v="1"/>
    <x v="1"/>
    <x v="1"/>
    <x v="1"/>
    <x v="1"/>
    <x v="1"/>
    <x v="2"/>
    <x v="1"/>
    <x v="1"/>
    <s v="OK"/>
    <s v="OK"/>
    <x v="0"/>
  </r>
  <r>
    <s v="FR80"/>
    <s v="LENGKONG"/>
    <s v="01"/>
    <s v="10.42.183.226"/>
    <s v="Microsoft Windows 10 Pro"/>
    <s v="64-bit"/>
    <s v="Intel(R) Pentium(R) CPU G4400 @ 3.30GHz"/>
    <n v="5"/>
    <s v="64"/>
    <n v="4"/>
    <s v="Windows(R), Professional edition:_x000d__x000a_    The machine is permanently activated."/>
    <s v="Sesuai"/>
    <s v="D82N7-23HYH-RK6F4-GTKGC-9QBP4"/>
    <n v="1000"/>
    <n v="37"/>
    <n v="0.68"/>
    <s v="0"/>
    <s v="5"/>
    <s v="OFFLINE"/>
    <s v="OFFLINE-2024-11-19 15:03:49-THE PORT COM7 DOES NOT EXIST."/>
    <s v="1"/>
    <s v="0"/>
    <s v="ONLINE"/>
    <s v="ONLINE-2024-12-19 16:50:55"/>
    <s v="Dihitung"/>
    <s v="Dihitung"/>
    <s v="Tidak Dihitung"/>
    <n v="1000"/>
    <n v="5"/>
    <n v="37"/>
    <n v="0.68"/>
    <s v="Sesuai"/>
    <s v="OK"/>
    <n v="0"/>
    <n v="1"/>
    <x v="0"/>
    <x v="1"/>
    <x v="1"/>
    <x v="1"/>
    <x v="1"/>
    <x v="1"/>
    <x v="2"/>
    <x v="0"/>
    <x v="1"/>
    <s v="NOK"/>
    <s v="OK"/>
    <x v="9"/>
  </r>
  <r>
    <s v="FFVV"/>
    <s v="CIKIDANG 3"/>
    <s v="02"/>
    <s v="10.42.65.131"/>
    <s v="Microsoft Windows 10 Pro"/>
    <s v="64-bit"/>
    <s v="Intel(R) Pentium(R) Gold G6405 CPU @ 4.10GHz"/>
    <n v="0"/>
    <s v="34"/>
    <n v="8"/>
    <s v="Windows(R), Professional edition:_x000d__x000a_    The machine is permanently activated."/>
    <s v="Sesuai"/>
    <s v="44PR4-NWTJ9-H8M9G-MBK9T-VCFTG"/>
    <n v="1000"/>
    <n v="44"/>
    <n v="0"/>
    <s v="13"/>
    <s v="0"/>
    <s v="ONLINE"/>
    <s v="ONLINE-2024-12-23 09:53:41"/>
    <s v="2"/>
    <s v="0"/>
    <s v="ONLINE"/>
    <s v="ONLINE-2024-12-23 12:13:10"/>
    <s v="Dihitung"/>
    <s v="Dihitung"/>
    <s v="Dihitung"/>
    <n v="1000"/>
    <n v="0"/>
    <n v="44"/>
    <n v="0"/>
    <s v="Sesuai"/>
    <s v="OK"/>
    <n v="1"/>
    <n v="1"/>
    <x v="1"/>
    <x v="1"/>
    <x v="1"/>
    <x v="1"/>
    <x v="1"/>
    <x v="1"/>
    <x v="2"/>
    <x v="1"/>
    <x v="1"/>
    <s v="OK"/>
    <s v="OK"/>
    <x v="4"/>
  </r>
  <r>
    <s v="TPE5"/>
    <s v="CILANGKAP BARU"/>
    <s v="I1"/>
    <s v="10.42.82.85"/>
    <s v="Microsoft Windows 7 Professional "/>
    <s v="32-bit"/>
    <s v="Intel(R) Core(TM) i3-3210 CPU @ 3.20GHz"/>
    <n v="11"/>
    <s v="33"/>
    <n v="4"/>
    <s v="Windows(R) 7, Professional edition:_x000d__x000a_    The machine is permanently activated."/>
    <s v="Sesuai"/>
    <s v="GFK7Q-H6TVK-TWWWQ-XRDHW-9J6PJ"/>
    <n v="1000"/>
    <n v="44"/>
    <n v="1.35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11"/>
    <n v="44"/>
    <n v="1.35"/>
    <s v="Sesuai"/>
    <s v="OK"/>
    <n v="0"/>
    <n v="0"/>
    <x v="0"/>
    <x v="1"/>
    <x v="1"/>
    <x v="1"/>
    <x v="1"/>
    <x v="1"/>
    <x v="2"/>
    <x v="2"/>
    <x v="2"/>
    <s v="NOK"/>
    <s v="NOK"/>
    <x v="10"/>
  </r>
  <r>
    <s v="TFN0"/>
    <s v="SINDANG BARANG 3"/>
    <s v="02"/>
    <s v="10.42.29.67"/>
    <s v="Microsoft Windows 10 Pro"/>
    <s v="64-bit"/>
    <s v="Intel(R) Pentium(R) CPU G4400 @ 3.30GHz"/>
    <n v="0"/>
    <s v="38"/>
    <n v="8"/>
    <s v="Windows(R), Professional edition:_x000d__x000a_    The machine is permanently activated."/>
    <s v="Sesuai"/>
    <s v="GQXN3-V4VQ2-V74T2-P4GV4-WFHCP:N9G4P-43CDB-446XP-9GDWH-MBH24"/>
    <n v="1000"/>
    <n v="36"/>
    <n v="1.27"/>
    <s v="22"/>
    <s v="0"/>
    <s v="ONLINE"/>
    <s v="ONLINE-2024-12-23 12:36:07"/>
    <s v="1"/>
    <s v="0"/>
    <s v="ONLINE"/>
    <s v="ONLINE-2024-12-23 08:04:40"/>
    <s v="Dihitung"/>
    <s v="Dihitung"/>
    <s v="Dihitung"/>
    <n v="1000"/>
    <n v="0"/>
    <n v="36"/>
    <n v="1.27"/>
    <s v="Sesuai"/>
    <s v="OK"/>
    <n v="1"/>
    <n v="1"/>
    <x v="1"/>
    <x v="1"/>
    <x v="1"/>
    <x v="1"/>
    <x v="1"/>
    <x v="1"/>
    <x v="2"/>
    <x v="1"/>
    <x v="1"/>
    <s v="OK"/>
    <s v="OK"/>
    <x v="7"/>
  </r>
  <r>
    <s v="TI5O"/>
    <s v="CIMANGKOK"/>
    <s v="01"/>
    <s v="10.42.8.98"/>
    <s v="Microsoft Windows 10 Pro"/>
    <s v="64-bit"/>
    <s v="Intel(R) Core(TM) i3-10100 CPU @ 3.60GHz"/>
    <n v="7"/>
    <s v="51"/>
    <n v="8"/>
    <s v="Windows(R), Professional edition:_x000d__x000a_    The machine is permanently activated."/>
    <s v="Sesuai"/>
    <s v="3VFHV-N36W4-7WXWH-GGWVD-63BP2:6NG97-3J7YH-2XG74-JRBXT-4M49F"/>
    <n v="1000"/>
    <n v="53"/>
    <n v="1.33"/>
    <s v="2"/>
    <s v="0"/>
    <s v="ONLINE"/>
    <s v="ONLINE-2024-12-23 11:42:36"/>
    <s v="1"/>
    <s v="0"/>
    <s v="ONLINE"/>
    <s v="ONLINE-2024-12-23 12:29:06"/>
    <s v="Dihitung"/>
    <s v="Dihitung"/>
    <s v="Dihitung"/>
    <n v="1000"/>
    <n v="7"/>
    <n v="53"/>
    <n v="1.33"/>
    <s v="Sesuai"/>
    <s v="OK"/>
    <n v="1"/>
    <n v="1"/>
    <x v="1"/>
    <x v="1"/>
    <x v="1"/>
    <x v="1"/>
    <x v="1"/>
    <x v="1"/>
    <x v="2"/>
    <x v="1"/>
    <x v="1"/>
    <s v="OK"/>
    <s v="OK"/>
    <x v="1"/>
  </r>
  <r>
    <s v="FYA8"/>
    <s v="CIPETIR CIANJUR"/>
    <s v="01"/>
    <s v="10.42.143.2"/>
    <s v="Microsoft Windows 10 Pro"/>
    <s v="64-bit"/>
    <s v="Intel(R) Pentium(R) Gold G6400 CPU @ 4.00GHz"/>
    <n v="26"/>
    <s v="46"/>
    <n v="8"/>
    <s v="Windows(R), Professional edition:_x000d__x000a_    The machine is permanently activated."/>
    <s v="Sesuai"/>
    <s v="FBDBY-9NG2P-CV6DQ-874QH-RGDW6:22TDJ-4NJJY-KX2F6-8QW6H-BDWXF"/>
    <n v="1000"/>
    <n v="53"/>
    <n v="2.0299999999999998"/>
    <s v="2"/>
    <s v="0"/>
    <s v="ONLINE"/>
    <s v="ONLINE-2024-12-23 09:39:16"/>
    <s v="0"/>
    <s v="0"/>
    <s v="NOEDC"/>
    <s v="NOEDC-0000-00-00 00:00:00"/>
    <s v="Dihitung"/>
    <s v="Dihitung"/>
    <s v="Dihitung"/>
    <n v="1000"/>
    <n v="26"/>
    <n v="53"/>
    <n v="2.0299999999999998"/>
    <s v="Sesuai"/>
    <s v="OK"/>
    <n v="1"/>
    <n v="0"/>
    <x v="1"/>
    <x v="1"/>
    <x v="1"/>
    <x v="1"/>
    <x v="1"/>
    <x v="1"/>
    <x v="2"/>
    <x v="1"/>
    <x v="2"/>
    <s v="OK"/>
    <s v="NOK"/>
    <x v="13"/>
  </r>
  <r>
    <s v="TFBA"/>
    <s v="CILENDEK BOGOR"/>
    <s v="02"/>
    <s v="10.42.30.195"/>
    <s v="Microsoft Windows 10 Pro"/>
    <s v="64-bit"/>
    <s v="Intel(R) Pentium(R) CPU G4400 @ 3.30GHz"/>
    <n v="4"/>
    <s v="69"/>
    <n v="4"/>
    <s v="Windows(R), Professional edition:_x000d__x000a_    The machine is permanently activated."/>
    <s v="Sesuai"/>
    <s v="BWCQ2-NW9Q7-RWTKW-X9HY2-3YH24"/>
    <n v="1000"/>
    <n v="53"/>
    <n v="1.31"/>
    <s v="13"/>
    <s v="1"/>
    <s v="OFFLINE"/>
    <s v="OFFLINE-2024-12-23 11:23:40-A DEVICE ATTACHED TO THE SYSTEM IS NOT FUNCTIONING._x000d__x000a_"/>
    <s v="7"/>
    <s v="0"/>
    <s v="ONLINE"/>
    <s v="ONLINE-2024-12-23 10:39:00"/>
    <s v="Dihitung"/>
    <s v="Dihitung"/>
    <s v="Tidak Dihitung"/>
    <n v="1000"/>
    <n v="4"/>
    <n v="53"/>
    <n v="1.31"/>
    <s v="Sesuai"/>
    <s v="OK"/>
    <n v="0.9285714285714286"/>
    <n v="1"/>
    <x v="0"/>
    <x v="1"/>
    <x v="1"/>
    <x v="1"/>
    <x v="1"/>
    <x v="1"/>
    <x v="2"/>
    <x v="1"/>
    <x v="1"/>
    <s v="OK"/>
    <s v="OK"/>
    <x v="0"/>
  </r>
  <r>
    <s v="FQMG"/>
    <s v="RANCAGOONG"/>
    <s v="02"/>
    <s v="10.42.15.3"/>
    <s v="Microsoft Windows 10 Pro"/>
    <s v="64-bit"/>
    <s v="Intel(R) Pentium(R) CPU G4400 @ 3.30GHz"/>
    <n v="6"/>
    <s v="52"/>
    <n v="4"/>
    <s v="Windows(R), Professional edition:_x000d__x000a_    The machine is permanently activated."/>
    <s v="Sesuai"/>
    <s v="8NDMQ-VQMYC-BXJGP-R9HRJ-7FTGC"/>
    <n v="1000"/>
    <n v="39"/>
    <n v="0.67"/>
    <s v="12"/>
    <s v="0"/>
    <s v="ONLINE"/>
    <s v="ONLINE-2024-12-22 19:45:28"/>
    <s v="1"/>
    <s v="0"/>
    <s v="ONLINE"/>
    <s v="ONLINE-2024-12-23 09:10:52"/>
    <s v="Dihitung"/>
    <s v="Dihitung"/>
    <s v="Tidak Dihitung"/>
    <n v="1000"/>
    <n v="6"/>
    <n v="39"/>
    <n v="0.67"/>
    <s v="Sesuai"/>
    <s v="OK"/>
    <n v="1"/>
    <n v="1"/>
    <x v="0"/>
    <x v="1"/>
    <x v="1"/>
    <x v="1"/>
    <x v="1"/>
    <x v="1"/>
    <x v="2"/>
    <x v="1"/>
    <x v="1"/>
    <s v="OK"/>
    <s v="OK"/>
    <x v="1"/>
  </r>
  <r>
    <s v="F1Z7"/>
    <s v="KARANG TENGAH 3"/>
    <s v="01"/>
    <s v="10.42.71.194"/>
    <s v="Microsoft Windows 10 Pro"/>
    <s v="64-bit"/>
    <s v="Intel(R) Pentium(R) Gold G6405 CPU @ 4.10GHz"/>
    <n v="17"/>
    <s v="43"/>
    <n v="8"/>
    <s v="Windows(R), Professional edition:_x000d__x000a_    The machine is permanently activated."/>
    <s v="Sesuai"/>
    <s v="YQJ9N-4DQBX-BDCXM-T6P74-2KC2T:78FGH-NKQJC-HM842-RWT9B-KD8GG"/>
    <n v="1000"/>
    <n v="43"/>
    <n v="0.53"/>
    <s v="8"/>
    <s v="0"/>
    <s v="ONLINE"/>
    <s v="ONLINE-2024-12-23 12:33:50"/>
    <s v="1"/>
    <s v="0"/>
    <s v="ONLINE"/>
    <s v="ONLINE-2024-12-23 08:19:35"/>
    <s v="Dihitung"/>
    <s v="Dihitung"/>
    <s v="Dihitung"/>
    <n v="1000"/>
    <n v="17"/>
    <n v="43"/>
    <n v="0.53"/>
    <s v="Sesuai"/>
    <s v="OK"/>
    <n v="1"/>
    <n v="1"/>
    <x v="1"/>
    <x v="1"/>
    <x v="1"/>
    <x v="1"/>
    <x v="1"/>
    <x v="1"/>
    <x v="2"/>
    <x v="1"/>
    <x v="1"/>
    <s v="OK"/>
    <s v="OK"/>
    <x v="3"/>
  </r>
  <r>
    <s v="F3CG"/>
    <s v="CIPANGGULAAN"/>
    <s v="01"/>
    <s v="10.42.9.2"/>
    <s v="Microsoft Windows 10 Pro"/>
    <s v="64-bit"/>
    <s v="Intel(R) Pentium(R) Gold G6400 CPU @ 4.00GHz"/>
    <n v="3"/>
    <s v="52"/>
    <n v="8"/>
    <s v="Windows(R), Professional edition:_x000d__x000a_    The machine is permanently activated."/>
    <s v="Sesuai"/>
    <s v="NPK9C-6G47K-4QMMJ-QJHV3-T6P2T"/>
    <n v="1000"/>
    <n v="42"/>
    <n v="0.72"/>
    <s v="10"/>
    <s v="3"/>
    <s v="ONLINE"/>
    <s v="ONLINE-2024-12-23 11:48:12"/>
    <s v="3"/>
    <s v="0"/>
    <s v="ONLINE"/>
    <s v="ONLINE-2024-12-23 10:02:34"/>
    <s v="Dihitung"/>
    <s v="Dihitung"/>
    <s v="Dihitung"/>
    <n v="1000"/>
    <n v="3"/>
    <n v="42"/>
    <n v="0.72"/>
    <s v="Sesuai"/>
    <s v="OK"/>
    <n v="0.76923076923076927"/>
    <n v="1"/>
    <x v="1"/>
    <x v="1"/>
    <x v="1"/>
    <x v="1"/>
    <x v="1"/>
    <x v="1"/>
    <x v="2"/>
    <x v="1"/>
    <x v="1"/>
    <s v="OK"/>
    <s v="OK"/>
    <x v="4"/>
  </r>
  <r>
    <s v="TH2T"/>
    <s v="TAJUR 5"/>
    <s v="04"/>
    <s v="10.42.82.202"/>
    <s v="Microsoft Windows 10 Pro"/>
    <s v="64-bit"/>
    <s v="Intel(R) Pentium(R) Gold G6400 CPU @ 4.00GHz"/>
    <n v="0"/>
    <s v="45"/>
    <n v="8"/>
    <s v="Windows(R), Professional edition:_x000d__x000a_    The machine is permanently activated."/>
    <s v="Sesuai"/>
    <s v="R8BJ4-N8HTQ-F3F2J-BFD6B-X4TPT"/>
    <n v="1000"/>
    <n v="48"/>
    <n v="0.86"/>
    <s v="10"/>
    <s v="0"/>
    <s v="ONLINE"/>
    <s v="ONLINE-2024-12-23 10:41:58"/>
    <s v="6"/>
    <s v="0"/>
    <s v="ONLINE"/>
    <s v="ONLINE-2024-12-22 20:13:36"/>
    <s v="Dihitung"/>
    <s v="Dihitung"/>
    <s v="Dihitung"/>
    <n v="1000"/>
    <n v="0"/>
    <n v="48"/>
    <n v="0.86"/>
    <s v="Sesuai"/>
    <s v="OK"/>
    <n v="1"/>
    <n v="1"/>
    <x v="1"/>
    <x v="1"/>
    <x v="1"/>
    <x v="1"/>
    <x v="1"/>
    <x v="1"/>
    <x v="2"/>
    <x v="1"/>
    <x v="1"/>
    <s v="OK"/>
    <s v="OK"/>
    <x v="8"/>
  </r>
  <r>
    <s v="T9I1"/>
    <s v="PASIR HAYAM"/>
    <s v="01"/>
    <s v="10.42.35.226"/>
    <s v="Microsoft Windows 10 Pro"/>
    <s v="64-bit"/>
    <s v="Intel(R) Pentium(R) Gold G6400 CPU @ 4.00GHz"/>
    <n v="7"/>
    <s v="46"/>
    <n v="8"/>
    <s v="Windows(R), Professional edition:_x000d__x000a_    The machine is permanently activated."/>
    <s v="Sesuai"/>
    <s v="X8BJN-BHHPX-W8BJM-T7QDY-8FG6R"/>
    <n v="1000"/>
    <n v="52"/>
    <n v="0.7"/>
    <s v="16"/>
    <s v="0"/>
    <s v="ONLINE"/>
    <s v="ONLINE-2024-12-23 12:30:00"/>
    <s v="10"/>
    <s v="0"/>
    <s v="ONLINE"/>
    <s v="ONLINE-2024-12-23 09:09:46"/>
    <s v="Dihitung"/>
    <s v="Dihitung"/>
    <s v="Dihitung"/>
    <n v="1000"/>
    <n v="7"/>
    <n v="52"/>
    <n v="0.7"/>
    <s v="Sesuai"/>
    <s v="OK"/>
    <n v="1"/>
    <n v="1"/>
    <x v="1"/>
    <x v="1"/>
    <x v="1"/>
    <x v="1"/>
    <x v="1"/>
    <x v="1"/>
    <x v="2"/>
    <x v="1"/>
    <x v="1"/>
    <s v="OK"/>
    <s v="OK"/>
    <x v="13"/>
  </r>
  <r>
    <s v="TH2T"/>
    <s v="TAJUR 5"/>
    <s v="02"/>
    <s v="10.42.82.195"/>
    <s v="Microsoft Windows 10 Pro"/>
    <s v="64-bit"/>
    <s v="Intel(R) Core(TM) i3-10100 CPU @ 3.60GHz"/>
    <n v="2"/>
    <s v="45"/>
    <n v="8"/>
    <s v="Windows(R), Professional edition:_x000d__x000a_    The machine is permanently activated."/>
    <s v="Sesuai"/>
    <s v="3N4G2-2QRKW-B78FD-YFFQB-WHV22"/>
    <n v="1000"/>
    <n v="39"/>
    <n v="0.41"/>
    <s v="18"/>
    <s v="0"/>
    <s v="ONLINE"/>
    <s v="ONLINE-2024-12-23 12:30:51"/>
    <s v="14"/>
    <s v="0"/>
    <s v="ONLINE"/>
    <s v="ONLINE-2024-12-23 12:33:08-(ACT VIRTUAL)TIDAK TERIMA RESPONSE DARI HOST|ERBANK MANDIRI|72131312|000070410193324||||000035|000000|23 DEC 24|12:32:45|||0000000000000000000000||0|0|0|0|0"/>
    <s v="Dihitung"/>
    <s v="Dihitung"/>
    <s v="Dihitung"/>
    <n v="1000"/>
    <n v="2"/>
    <n v="39"/>
    <n v="0.41"/>
    <s v="Sesuai"/>
    <s v="OK"/>
    <n v="1"/>
    <n v="1"/>
    <x v="1"/>
    <x v="1"/>
    <x v="1"/>
    <x v="1"/>
    <x v="1"/>
    <x v="1"/>
    <x v="2"/>
    <x v="1"/>
    <x v="1"/>
    <s v="OK"/>
    <s v="OK"/>
    <x v="8"/>
  </r>
  <r>
    <s v="TJF2"/>
    <s v="TALANG CIMANDE 2"/>
    <s v="02"/>
    <s v="10.42.23.163"/>
    <s v="Microsoft Windows 10 Pro"/>
    <s v="64-bit"/>
    <s v="Intel(R) Pentium(R) CPU G4400 @ 3.30GHz"/>
    <n v="20"/>
    <s v="59"/>
    <n v="4"/>
    <s v="Windows(R), Professional edition:_x000d__x000a_    The machine is permanently activated."/>
    <s v="Sesuai"/>
    <s v="BCKVH-NMTQP-VWBFR-TY46G-23724"/>
    <n v="1000"/>
    <n v="38"/>
    <n v="1.07"/>
    <s v="8"/>
    <s v="0"/>
    <s v="ONLINE"/>
    <s v="ONLINE-2024-12-23 11:47:45"/>
    <s v="13"/>
    <s v="0"/>
    <s v="ONLINE"/>
    <s v="ONLINE-2024-12-23 12:07:55"/>
    <s v="Dihitung"/>
    <s v="Dihitung"/>
    <s v="Tidak Dihitung"/>
    <n v="1000"/>
    <n v="20"/>
    <n v="38"/>
    <n v="1.07"/>
    <s v="Sesuai"/>
    <s v="OK"/>
    <n v="1"/>
    <n v="1"/>
    <x v="0"/>
    <x v="1"/>
    <x v="1"/>
    <x v="1"/>
    <x v="1"/>
    <x v="1"/>
    <x v="2"/>
    <x v="1"/>
    <x v="1"/>
    <s v="OK"/>
    <s v="OK"/>
    <x v="14"/>
  </r>
  <r>
    <s v="TT8J"/>
    <s v="GEMILANG CIGOMBONG"/>
    <s v="01"/>
    <s v="10.42.115.2"/>
    <s v="Microsoft Windows 10 Pro"/>
    <s v="64-bit"/>
    <s v="Intel(R) Pentium(R) Gold G6400 CPU @ 4.00GHz"/>
    <n v="24"/>
    <s v="49"/>
    <n v="8"/>
    <s v="Windows(R), Professional edition:_x000d__x000a_    The machine is permanently activated."/>
    <s v="Sesuai"/>
    <s v="VNBGQ-BJFCY-W2YV3-9FWXV-WK9CT"/>
    <n v="1000"/>
    <n v="45"/>
    <n v="0.65"/>
    <s v="6"/>
    <s v="0"/>
    <s v="ONLINE"/>
    <s v="ONLINE-2024-12-23 11:50:07"/>
    <s v="0"/>
    <s v="1"/>
    <s v="OFFLINE"/>
    <s v="OFFLINE-2024-12-23 10:42:29-TIDAK TERIMA RESPONSE DARI EDC"/>
    <s v="Dihitung"/>
    <s v="Dihitung"/>
    <s v="Dihitung"/>
    <n v="1000"/>
    <n v="24"/>
    <n v="45"/>
    <n v="0.65"/>
    <s v="Sesuai"/>
    <s v="OK"/>
    <n v="1"/>
    <n v="0"/>
    <x v="1"/>
    <x v="1"/>
    <x v="1"/>
    <x v="1"/>
    <x v="1"/>
    <x v="1"/>
    <x v="2"/>
    <x v="1"/>
    <x v="0"/>
    <s v="OK"/>
    <s v="NOK"/>
    <x v="14"/>
  </r>
  <r>
    <s v="THL8"/>
    <s v="PANEMBONG"/>
    <s v="01"/>
    <s v="10.42.190.194"/>
    <s v="Microsoft Windows 10 Pro"/>
    <s v="64-bit"/>
    <s v="Intel(R) Pentium(R) Gold G6405 CPU @ 4.10GHz"/>
    <n v="4"/>
    <s v="42"/>
    <n v="8"/>
    <s v="Windows(R), Professional edition:_x000d__x000a_    The machine is permanently activated."/>
    <s v="Sesuai"/>
    <s v="87BN8-BK99J-JRDX8-GV73F-R3K86"/>
    <n v="1000"/>
    <n v="46"/>
    <n v="0.45"/>
    <s v="0"/>
    <s v="3"/>
    <s v="OFFLINE"/>
    <s v="OFFLINE-2024-12-20 17:21:50-THE PORT COM7 DOES NOT EXIST."/>
    <s v="1"/>
    <s v="0"/>
    <s v="ONLINE"/>
    <s v="ONLINE-2024-12-22 22:42:04"/>
    <s v="Dihitung"/>
    <s v="Dihitung"/>
    <s v="Dihitung"/>
    <n v="1000"/>
    <n v="4"/>
    <n v="46"/>
    <n v="0.45"/>
    <s v="Sesuai"/>
    <s v="OK"/>
    <n v="0"/>
    <n v="1"/>
    <x v="1"/>
    <x v="1"/>
    <x v="1"/>
    <x v="1"/>
    <x v="1"/>
    <x v="1"/>
    <x v="2"/>
    <x v="0"/>
    <x v="1"/>
    <s v="NOK"/>
    <s v="OK"/>
    <x v="1"/>
  </r>
  <r>
    <s v="TWIU"/>
    <s v="RANJI KEBON PEDES"/>
    <s v="02"/>
    <s v="10.42.33.227"/>
    <s v="Microsoft Windows 7 Professional "/>
    <s v="32-bit"/>
    <s v="Intel(R) Pentium(R) CPU G3250 @ 3.20GHz"/>
    <n v="20"/>
    <s v="43"/>
    <n v="4"/>
    <s v="Windows(R) 7, Professional edition:_x000d__x000a_    The machine is permanently activated."/>
    <s v="Sesuai"/>
    <s v="2XX7Q-R6KVY-4H3R2-G4JPQ-TF9FV"/>
    <n v="1000"/>
    <n v="34"/>
    <n v="1.6"/>
    <s v="10"/>
    <s v="0"/>
    <s v="ONLINE"/>
    <s v="ONLINE-2024-12-22 18:53:59"/>
    <s v="1"/>
    <s v="0"/>
    <s v="ONLINE"/>
    <s v="ONLINE-2024-12-23 07:02:48"/>
    <s v="Dihitung"/>
    <s v="Dihitung"/>
    <s v="Tidak Dihitung"/>
    <n v="1000"/>
    <n v="20"/>
    <n v="34"/>
    <n v="1.6"/>
    <s v="Sesuai"/>
    <s v="OK"/>
    <n v="1"/>
    <n v="1"/>
    <x v="0"/>
    <x v="1"/>
    <x v="1"/>
    <x v="1"/>
    <x v="1"/>
    <x v="1"/>
    <x v="2"/>
    <x v="1"/>
    <x v="1"/>
    <s v="OK"/>
    <s v="OK"/>
    <x v="12"/>
  </r>
  <r>
    <s v="F7KR"/>
    <s v="SUKALUYU BARU - CIANJUR"/>
    <s v="02"/>
    <s v="10.42.142.227"/>
    <s v="Microsoft Windows 10 Pro"/>
    <s v="64-bit"/>
    <s v="Intel(R) Pentium(R) Gold G6400 CPU @ 4.00GHz"/>
    <n v="10"/>
    <s v="44"/>
    <n v="8"/>
    <s v="Windows(R), Professional edition:_x000d__x000a_    The machine is permanently activated."/>
    <s v="Sesuai"/>
    <s v="NXWVC-M3TFR-4G96Q-QBKVV-JQK86:6BRN2-KKCKK-B23B2-YMQBV-B7V24"/>
    <n v="1000"/>
    <n v="49"/>
    <n v="1.35"/>
    <s v="6"/>
    <s v="0"/>
    <s v="ONLINE"/>
    <s v="ONLINE-2024-12-22 18:31:24"/>
    <s v="2"/>
    <s v="0"/>
    <s v="ONLINE"/>
    <s v="ONLINE-2024-12-23 07:56:47-(ACT VIRTUAL)TIDAK TERIMA RESPONSE DARI HOST|ERBANK MANDIRI|72137514|000070410741622||||000628|000000|23 DEC 24|07:56:41|||0000000000000000000000||0|0|0|0|0"/>
    <s v="Dihitung"/>
    <s v="Dihitung"/>
    <s v="Dihitung"/>
    <n v="1000"/>
    <n v="10"/>
    <n v="49"/>
    <n v="1.35"/>
    <s v="Sesuai"/>
    <s v="OK"/>
    <n v="1"/>
    <n v="1"/>
    <x v="1"/>
    <x v="1"/>
    <x v="1"/>
    <x v="1"/>
    <x v="1"/>
    <x v="1"/>
    <x v="2"/>
    <x v="1"/>
    <x v="1"/>
    <s v="OK"/>
    <s v="OK"/>
    <x v="13"/>
  </r>
  <r>
    <s v="TVLJ"/>
    <s v="GUGUNUNG CIAWI"/>
    <s v="02"/>
    <s v="10.42.135.3"/>
    <s v="Microsoft Windows 10 Pro"/>
    <s v="64-bit"/>
    <s v="Intel(R) Pentium(R) CPU G4400 @ 3.30GHz"/>
    <n v="6"/>
    <s v="58"/>
    <n v="4"/>
    <s v="Windows(R), Professional edition:_x000d__x000a_    The machine is permanently activated."/>
    <s v="Sesuai"/>
    <s v="KWH3D-NJB3X-M3R68-PYJVV-FJRC4"/>
    <n v="1000"/>
    <n v="65"/>
    <n v="1.05"/>
    <s v="4"/>
    <s v="0"/>
    <s v="ONLINE"/>
    <s v="ONLINE-2024-12-23 08:22:34"/>
    <s v="5"/>
    <s v="0"/>
    <s v="ONLINE"/>
    <s v="ONLINE-2024-12-23 08:33:17"/>
    <s v="Dihitung"/>
    <s v="Dihitung"/>
    <s v="Tidak Dihitung"/>
    <n v="1000"/>
    <n v="6"/>
    <n v="65"/>
    <n v="1.05"/>
    <s v="Sesuai"/>
    <s v="OK"/>
    <n v="1"/>
    <n v="1"/>
    <x v="0"/>
    <x v="1"/>
    <x v="1"/>
    <x v="1"/>
    <x v="1"/>
    <x v="1"/>
    <x v="2"/>
    <x v="1"/>
    <x v="1"/>
    <s v="OK"/>
    <s v="OK"/>
    <x v="14"/>
  </r>
  <r>
    <s v="F44C"/>
    <s v="CIBUNGUR"/>
    <s v="02"/>
    <s v="10.42.20.3"/>
    <s v="Microsoft Windows 10 Pro"/>
    <s v="64-bit"/>
    <s v="Intel(R) Pentium(R) CPU G4400 @ 3.30GHz"/>
    <n v="22"/>
    <s v="51"/>
    <n v="4"/>
    <s v="Windows(R), Professional edition:_x000d__x000a_    The machine is permanently activated."/>
    <s v="Sesuai"/>
    <s v="CQNWR-HBRRQ-C9X87-G4VB6-J2QGR"/>
    <n v="1000"/>
    <n v="45"/>
    <n v="0.64"/>
    <s v="2"/>
    <s v="0"/>
    <s v="ONLINE"/>
    <s v="ONLINE-2024-12-22 22:12:39"/>
    <s v="3"/>
    <s v="0"/>
    <s v="ONLINE"/>
    <s v="ONLINE-2024-12-22 19:59:06"/>
    <s v="Dihitung"/>
    <s v="Dihitung"/>
    <s v="Tidak Dihitung"/>
    <n v="1000"/>
    <n v="22"/>
    <n v="45"/>
    <n v="0.64"/>
    <s v="Sesuai"/>
    <s v="OK"/>
    <n v="1"/>
    <n v="1"/>
    <x v="0"/>
    <x v="1"/>
    <x v="1"/>
    <x v="1"/>
    <x v="1"/>
    <x v="1"/>
    <x v="2"/>
    <x v="1"/>
    <x v="1"/>
    <s v="OK"/>
    <s v="OK"/>
    <x v="9"/>
  </r>
  <r>
    <s v="T8ZV"/>
    <s v="RAWA TAMAN"/>
    <s v="02"/>
    <s v="10.42.88.2"/>
    <s v="Microsoft Windows 7 Professional "/>
    <s v="32-bit"/>
    <s v="Intel(R) Pentium(R) CPU G4500 @ 3.50GHz"/>
    <n v="0"/>
    <s v="62"/>
    <n v="4"/>
    <s v="Windows(R) 7, Professional edition:_x000d__x000a_    The machine is permanently activated."/>
    <s v="Sesuai"/>
    <s v="7W9XB-D4W9M-22KYX-R8MH7-Y8QDB"/>
    <n v="1000"/>
    <n v="45"/>
    <n v="0.32"/>
    <s v="2"/>
    <s v="0"/>
    <s v="ONLINE"/>
    <s v="ONLINE-2024-12-23 06:52:26"/>
    <s v="2"/>
    <s v="0"/>
    <s v="ONLINE"/>
    <s v="ONLINE-2024-12-23 11:23:46"/>
    <s v="Dihitung"/>
    <s v="Dihitung"/>
    <s v="Tidak Dihitung"/>
    <n v="1000"/>
    <n v="0"/>
    <n v="45"/>
    <n v="0.32"/>
    <s v="Sesuai"/>
    <s v="OK"/>
    <n v="1"/>
    <n v="1"/>
    <x v="0"/>
    <x v="1"/>
    <x v="1"/>
    <x v="1"/>
    <x v="1"/>
    <x v="1"/>
    <x v="2"/>
    <x v="1"/>
    <x v="1"/>
    <s v="OK"/>
    <s v="OK"/>
    <x v="0"/>
  </r>
  <r>
    <s v="T8Q9"/>
    <s v="SALABINTANA"/>
    <s v="01"/>
    <s v="10.42.9.34"/>
    <s v="Microsoft Windows 10 Pro"/>
    <s v="64-bit"/>
    <s v="Intel(R) Pentium(R) Gold G6400 CPU @ 4.00GHz"/>
    <n v="10"/>
    <s v="46"/>
    <n v="8"/>
    <s v="Windows(R), Professional edition:_x000d__x000a_    The machine is permanently activated."/>
    <s v="Sesuai"/>
    <s v="F8FNY-HXQHC-4FX2V-TH9BW-DGP2T"/>
    <n v="1000"/>
    <n v="40"/>
    <n v="0.75"/>
    <s v="22"/>
    <s v="0"/>
    <s v="ONLINE"/>
    <s v="ONLINE-2024-12-22 21:06:21"/>
    <s v="1"/>
    <s v="0"/>
    <s v="ONLINE"/>
    <s v="ONLINE-2024-12-23 12:37:56-(ACT VIRTUAL)TIDAK TERIMA RESPONSE DARI HOST|ERBANK BRI|72101179|000070407400915|||||000059|000000|23 DEC 24|12:37:51|||0"/>
    <s v="Dihitung"/>
    <s v="Dihitung"/>
    <s v="Dihitung"/>
    <n v="1000"/>
    <n v="10"/>
    <n v="40"/>
    <n v="0.75"/>
    <s v="Sesuai"/>
    <s v="OK"/>
    <n v="1"/>
    <n v="1"/>
    <x v="1"/>
    <x v="1"/>
    <x v="1"/>
    <x v="1"/>
    <x v="1"/>
    <x v="1"/>
    <x v="2"/>
    <x v="1"/>
    <x v="1"/>
    <s v="OK"/>
    <s v="OK"/>
    <x v="3"/>
  </r>
  <r>
    <s v="TY7I"/>
    <s v="KADEMANGAN MANDE"/>
    <s v="02"/>
    <s v="10.42.16.99"/>
    <s v="Microsoft Windows 10 Pro"/>
    <s v="64-bit"/>
    <s v="Intel(R) Pentium(R) CPU G4400 @ 3.30GHz"/>
    <n v="12"/>
    <s v="58"/>
    <n v="4"/>
    <s v="Windows(R), Professional edition:_x000d__x000a_    The machine is permanently activated."/>
    <s v="Sesuai"/>
    <s v="N4FDT-78MP8-K38VG-FVQ2X-7XMP4"/>
    <n v="1000"/>
    <n v="36"/>
    <n v="0.61"/>
    <s v="4"/>
    <s v="0"/>
    <s v="ONLINE"/>
    <s v="ONLINE-2024-12-23 10:45:54"/>
    <s v="1"/>
    <s v="0"/>
    <s v="ONLINE"/>
    <s v="ONLINE-2024-12-23 09:25:04"/>
    <s v="Dihitung"/>
    <s v="Dihitung"/>
    <s v="Tidak Dihitung"/>
    <n v="1000"/>
    <n v="12"/>
    <n v="36"/>
    <n v="0.61"/>
    <s v="Sesuai"/>
    <s v="OK"/>
    <n v="1"/>
    <n v="1"/>
    <x v="0"/>
    <x v="1"/>
    <x v="1"/>
    <x v="1"/>
    <x v="1"/>
    <x v="1"/>
    <x v="2"/>
    <x v="1"/>
    <x v="1"/>
    <s v="OK"/>
    <s v="OK"/>
    <x v="13"/>
  </r>
  <r>
    <s v="FT5J"/>
    <s v="DIDI SUKARDI 2"/>
    <s v="02"/>
    <s v="10.42.17.195"/>
    <s v="Microsoft Windows 10 Pro"/>
    <s v="64-bit"/>
    <s v="Intel(R) Pentium(R) Gold G6400 CPU @ 4.00GHz"/>
    <n v="5"/>
    <s v="41"/>
    <n v="8"/>
    <s v="Windows(R), Professional edition:_x000d__x000a_    The machine is permanently activated."/>
    <s v="Sesuai"/>
    <s v="GYDVP-MNWQ8-CW4WX-C2DK9-MG986"/>
    <n v="1000"/>
    <n v="48"/>
    <n v="2.35"/>
    <s v="23"/>
    <s v="0"/>
    <s v="ONLINE"/>
    <s v="ONLINE-2024-12-23 12:37:54"/>
    <s v="2"/>
    <s v="0"/>
    <s v="ONLINE"/>
    <s v="ONLINE-2024-12-23 10:59:19"/>
    <s v="Dihitung"/>
    <s v="Dihitung"/>
    <s v="Dihitung"/>
    <n v="1000"/>
    <n v="5"/>
    <n v="48"/>
    <n v="2.35"/>
    <s v="Sesuai"/>
    <s v="OK"/>
    <n v="1"/>
    <n v="1"/>
    <x v="1"/>
    <x v="1"/>
    <x v="1"/>
    <x v="1"/>
    <x v="1"/>
    <x v="1"/>
    <x v="2"/>
    <x v="1"/>
    <x v="1"/>
    <s v="OK"/>
    <s v="OK"/>
    <x v="3"/>
  </r>
  <r>
    <s v="TTEG"/>
    <s v="CILUAR"/>
    <s v="02"/>
    <s v="10.42.135.227"/>
    <s v="Microsoft Windows 10 Pro"/>
    <s v="64-bit"/>
    <s v="Intel(R) Pentium(R) CPU G4400 @ 3.30GHz"/>
    <n v="30"/>
    <s v="64"/>
    <n v="4"/>
    <s v="Windows(R), Professional edition:_x000d__x000a_    The machine is permanently activated."/>
    <s v="Sesuai"/>
    <s v="RN3C4-HXH8W-QKQCB-DJH72-HH7J6"/>
    <n v="1000"/>
    <n v="41"/>
    <n v="0.69"/>
    <s v="6"/>
    <s v="0"/>
    <s v="ONLINE"/>
    <s v="ONLINE-2024-12-23 12:34:45"/>
    <s v="0"/>
    <s v="1"/>
    <s v="OFFLINE"/>
    <s v="OFFLINE-2024-12-17 17:40:02-TIDAK TERIMA RESPONSE DARI EDC"/>
    <s v="Dihitung"/>
    <s v="Dihitung"/>
    <s v="Tidak Dihitung"/>
    <n v="1000"/>
    <n v="30"/>
    <n v="41"/>
    <n v="0.69"/>
    <s v="Sesuai"/>
    <s v="OK"/>
    <n v="1"/>
    <n v="0"/>
    <x v="0"/>
    <x v="1"/>
    <x v="1"/>
    <x v="1"/>
    <x v="1"/>
    <x v="1"/>
    <x v="2"/>
    <x v="1"/>
    <x v="0"/>
    <s v="OK"/>
    <s v="NOK"/>
    <x v="10"/>
  </r>
  <r>
    <s v="TJ45"/>
    <s v="PEREMPATAN BOJONG"/>
    <s v="02"/>
    <s v="10.42.114.131"/>
    <s v="Microsoft Windows 10 Pro"/>
    <s v="64-bit"/>
    <s v="Intel(R) Pentium(R) Gold G6405 CPU @ 4.10GHz"/>
    <n v="2"/>
    <s v="32"/>
    <n v="8"/>
    <s v="Windows(R), Professional edition:_x000d__x000a_    The machine is permanently activated."/>
    <s v="Sesuai"/>
    <s v="C6NFX-P6FJ7-G4KGY-8TMDW-QDB6G"/>
    <n v="1000"/>
    <n v="35"/>
    <n v="1.98"/>
    <s v="0"/>
    <s v="3"/>
    <s v="OFFLINE"/>
    <s v="OFFLINE-2024-11-16 17:36:50-THE PORT COM7 DOES NOT EXIST."/>
    <s v="1"/>
    <s v="0"/>
    <s v="ONLINE"/>
    <s v="ONLINE-2024-12-13 06:01:36-(ACT VIRTUAL)TIDAK TERIMA RESPONSE DARI HOST|ERBANK BNI|73129394|000070407345979|||||000032|000000|13 DEC 24|06:01:32|||0"/>
    <s v="Dihitung"/>
    <s v="Dihitung"/>
    <s v="Dihitung"/>
    <n v="1000"/>
    <n v="2"/>
    <n v="35"/>
    <n v="1.98"/>
    <s v="Sesuai"/>
    <s v="OK"/>
    <n v="0"/>
    <n v="1"/>
    <x v="1"/>
    <x v="1"/>
    <x v="1"/>
    <x v="1"/>
    <x v="1"/>
    <x v="1"/>
    <x v="2"/>
    <x v="0"/>
    <x v="1"/>
    <s v="NOK"/>
    <s v="OK"/>
    <x v="13"/>
  </r>
  <r>
    <s v="TT61"/>
    <s v="RAYA PUNCAK KM 85"/>
    <s v="02"/>
    <s v="10.42.49.195"/>
    <s v="Microsoft Windows 7 Professional "/>
    <s v="32-bit"/>
    <s v="Intel(R) Pentium(R) CPU G4400 @ 3.30GHz"/>
    <n v="0"/>
    <s v="47"/>
    <n v="4"/>
    <s v="Windows(R) 7, Professional edition:_x000d__x000a_    The machine is permanently activated."/>
    <s v="Sesuai"/>
    <s v="34DVW-RGXGD-PP6PY-J8TYY-YQDGJ"/>
    <n v="1000"/>
    <n v="40"/>
    <n v="0.42"/>
    <s v="2"/>
    <s v="0"/>
    <s v="ONLINE"/>
    <s v="ONLINE-2024-12-23 09:05:12"/>
    <s v="5"/>
    <s v="0"/>
    <s v="ONLINE"/>
    <s v="ONLINE-2024-12-22 22:42:02"/>
    <s v="Dihitung"/>
    <s v="Dihitung"/>
    <s v="Tidak Dihitung"/>
    <n v="1000"/>
    <n v="0"/>
    <n v="40"/>
    <n v="0.42"/>
    <s v="Sesuai"/>
    <s v="OK"/>
    <n v="1"/>
    <n v="1"/>
    <x v="0"/>
    <x v="1"/>
    <x v="1"/>
    <x v="1"/>
    <x v="1"/>
    <x v="1"/>
    <x v="2"/>
    <x v="1"/>
    <x v="1"/>
    <s v="OK"/>
    <s v="OK"/>
    <x v="11"/>
  </r>
  <r>
    <s v="FTUN"/>
    <s v="SIMPANG TILU"/>
    <s v="01"/>
    <s v="10.42.144.194"/>
    <s v="Microsoft Windows 10 Pro"/>
    <s v="64-bit"/>
    <s v="Intel(R) Pentium(R) Gold G6405 CPU @ 4.10GHz"/>
    <n v="24"/>
    <s v="50"/>
    <n v="8"/>
    <s v="Windows(R), Professional edition:_x000d__x000a_    The machine is permanently activated."/>
    <s v="Sesuai"/>
    <s v="NMF24-Y6WCQ-FP4XD-MMWG9-6CQW6"/>
    <n v="1000"/>
    <n v="52"/>
    <n v="0.7"/>
    <s v="12"/>
    <s v="0"/>
    <s v="ONLINE"/>
    <s v="ONLINE-2024-12-23 12:35:24"/>
    <s v="9"/>
    <s v="0"/>
    <s v="ONLINE"/>
    <s v="ONLINE-2024-06-13 19:04:46"/>
    <s v="Dihitung"/>
    <s v="Dihitung"/>
    <s v="Dihitung"/>
    <n v="1000"/>
    <n v="24"/>
    <n v="52"/>
    <n v="0.7"/>
    <s v="Sesuai"/>
    <s v="OK"/>
    <n v="1"/>
    <n v="1"/>
    <x v="1"/>
    <x v="1"/>
    <x v="1"/>
    <x v="1"/>
    <x v="1"/>
    <x v="1"/>
    <x v="2"/>
    <x v="1"/>
    <x v="1"/>
    <s v="OK"/>
    <s v="OK"/>
    <x v="11"/>
  </r>
  <r>
    <s v="T29G"/>
    <s v="VILLA BOGOR INDAH 2_x0009_"/>
    <s v="03"/>
    <s v="10.42.28.100"/>
    <s v="Microsoft Windows 10 Pro"/>
    <s v="64-bit"/>
    <s v="Intel(R) Pentium(R) CPU G4400 @ 3.30GHz"/>
    <n v="34"/>
    <s v="36"/>
    <n v="8"/>
    <s v="Windows(R), Professional edition:_x000d__x000a_    The machine is permanently activated."/>
    <s v="Sesuai"/>
    <s v="X7MCN-M7CV4-JHCQ6-7QGQH-6XXTR"/>
    <n v="1000"/>
    <n v="35"/>
    <n v="1.33"/>
    <s v="0"/>
    <s v="0"/>
    <s v="NOEDC"/>
    <s v="NOEDC-0000-00-00 00:00:00"/>
    <s v="0"/>
    <s v="0"/>
    <s v="NOEDC"/>
    <s v="NOEDC-0000-00-00 00:00:00"/>
    <s v="Dihitung"/>
    <s v="Dihitung"/>
    <s v="Dihitung"/>
    <n v="1000"/>
    <n v="34"/>
    <n v="35"/>
    <n v="1.33"/>
    <s v="Sesuai"/>
    <s v="OK"/>
    <n v="0"/>
    <n v="0"/>
    <x v="1"/>
    <x v="1"/>
    <x v="1"/>
    <x v="1"/>
    <x v="1"/>
    <x v="1"/>
    <x v="2"/>
    <x v="2"/>
    <x v="2"/>
    <s v="NOK"/>
    <s v="NOK"/>
    <x v="0"/>
  </r>
  <r>
    <s v="T9AX"/>
    <s v="RS MULIA"/>
    <s v="02"/>
    <s v="10.42.137.131"/>
    <s v="Microsoft Windows 10 Pro"/>
    <s v="64-bit"/>
    <s v="Intel(R) Pentium(R) CPU G4400 @ 3.30GHz"/>
    <n v="6"/>
    <s v="57"/>
    <n v="4"/>
    <s v="Windows(R), Professional edition:_x000d__x000a_    The machine is permanently activated."/>
    <s v="Sesuai"/>
    <s v="FYN9W-7CFYG-Q7BKP-TP7RH-GCQGR"/>
    <n v="1000"/>
    <n v="44"/>
    <n v="0"/>
    <s v="10"/>
    <s v="0"/>
    <s v="ONLINE"/>
    <s v="ONLINE-2024-12-23 11:52:55"/>
    <s v="0"/>
    <s v="0"/>
    <s v="NOEDC"/>
    <s v="NOEDC-0000-00-00 00:00:00"/>
    <s v="Dihitung"/>
    <s v="Dihitung"/>
    <s v="Tidak Dihitung"/>
    <n v="1000"/>
    <n v="6"/>
    <n v="44"/>
    <n v="0"/>
    <s v="Sesuai"/>
    <s v="OK"/>
    <n v="1"/>
    <n v="0"/>
    <x v="0"/>
    <x v="1"/>
    <x v="1"/>
    <x v="1"/>
    <x v="1"/>
    <x v="1"/>
    <x v="2"/>
    <x v="1"/>
    <x v="2"/>
    <s v="OK"/>
    <s v="NOK"/>
    <x v="6"/>
  </r>
  <r>
    <s v="T0RE"/>
    <s v="SIMPANG PONDOK RANGON"/>
    <s v="02"/>
    <s v="10.42.116.195"/>
    <s v="Microsoft Windows 10 Pro"/>
    <s v="64-bit"/>
    <s v="Intel(R) Pentium(R) CPU G4400 @ 3.30GHz"/>
    <n v="9"/>
    <s v="59"/>
    <n v="4"/>
    <s v="Windows(R), Professional edition:_x000d__x000a_    The machine is permanently activated."/>
    <s v="Sesuai"/>
    <s v="DGCB9-NPJFQ-33GF3-MKVKX-6CQGR"/>
    <n v="1000"/>
    <n v="34"/>
    <n v="0.67"/>
    <s v="4"/>
    <s v="0"/>
    <s v="ONLINE"/>
    <s v="ONLINE-2024-12-22 22:15:03"/>
    <s v="11"/>
    <s v="0"/>
    <s v="ONLINE"/>
    <s v="ONLINE-2024-12-22 21:44:22"/>
    <s v="Dihitung"/>
    <s v="Dihitung"/>
    <s v="Tidak Dihitung"/>
    <n v="1000"/>
    <n v="9"/>
    <n v="34"/>
    <n v="0.67"/>
    <s v="Sesuai"/>
    <s v="OK"/>
    <n v="1"/>
    <n v="1"/>
    <x v="0"/>
    <x v="1"/>
    <x v="1"/>
    <x v="1"/>
    <x v="1"/>
    <x v="1"/>
    <x v="2"/>
    <x v="1"/>
    <x v="1"/>
    <s v="OK"/>
    <s v="OK"/>
    <x v="2"/>
  </r>
  <r>
    <s v="TUI9"/>
    <s v="WARUNG KONDANG 28"/>
    <s v="01"/>
    <s v="10.42.148.66"/>
    <s v="Microsoft Windows 10 Pro"/>
    <s v="64-bit"/>
    <s v="Intel(R) Pentium(R) Gold G6405 CPU @ 4.10GHz"/>
    <n v="23"/>
    <s v="39"/>
    <n v="8"/>
    <s v="Windows(R), Professional edition:_x000d__x000a_    The machine is permanently activated."/>
    <s v="Sesuai"/>
    <s v="T93RW-NC2HB-JR2F8-6V72D-63B6G"/>
    <n v="1000"/>
    <n v="54"/>
    <n v="0.49"/>
    <s v="14"/>
    <s v="0"/>
    <s v="ONLINE"/>
    <s v="ONLINE-2024-12-23 12:08:32"/>
    <s v="1"/>
    <s v="1"/>
    <s v="ONLINE"/>
    <s v="ONLINE-2024-12-23 07:59:37"/>
    <s v="Dihitung"/>
    <s v="Dihitung"/>
    <s v="Dihitung"/>
    <n v="1000"/>
    <n v="23"/>
    <n v="54"/>
    <n v="0.49"/>
    <s v="Sesuai"/>
    <s v="OK"/>
    <n v="1"/>
    <n v="0.5"/>
    <x v="1"/>
    <x v="1"/>
    <x v="1"/>
    <x v="1"/>
    <x v="1"/>
    <x v="1"/>
    <x v="2"/>
    <x v="1"/>
    <x v="1"/>
    <s v="OK"/>
    <s v="OK"/>
    <x v="1"/>
  </r>
  <r>
    <s v="TBDL"/>
    <s v="KRAMAT CIPAYUNG"/>
    <s v="02"/>
    <s v="10.42.81.67"/>
    <s v="Microsoft Windows 10 Pro"/>
    <s v="64-bit"/>
    <s v="Intel(R) Pentium(R) CPU G4400 @ 3.30GHz"/>
    <n v="0"/>
    <s v="58"/>
    <n v="4"/>
    <s v="Windows(R), Professional edition:_x000d__x000a_    The machine is permanently activated."/>
    <s v="Sesuai"/>
    <s v="TNPFJ-XQFGX-QY9T9-48D9W-TQ724"/>
    <n v="1000"/>
    <n v="33"/>
    <n v="0.69"/>
    <s v="0"/>
    <s v="13"/>
    <s v="OFFLINE"/>
    <s v="OFFLINE-2024-12-23 10:36:59-THE PORT COM3 DOES NOT EXIST."/>
    <s v="7"/>
    <s v="1"/>
    <s v="ONLINE"/>
    <s v="ONLINE-2024-12-23 11:12:08-(ACT VIRTUAL)TIDAK TERIMA RESPONSE DARI HOST|ERBANK MANDIRI|72100553|000070407338309||||000075|000000|23 DEC 24|11:11:47|||0000000000000000000000||0|0|0|0|0"/>
    <s v="Dihitung"/>
    <s v="Dihitung"/>
    <s v="Tidak Dihitung"/>
    <n v="1000"/>
    <n v="0"/>
    <n v="33"/>
    <n v="0.69"/>
    <s v="Sesuai"/>
    <s v="OK"/>
    <n v="0"/>
    <n v="0.875"/>
    <x v="0"/>
    <x v="1"/>
    <x v="1"/>
    <x v="1"/>
    <x v="1"/>
    <x v="1"/>
    <x v="2"/>
    <x v="0"/>
    <x v="1"/>
    <s v="NOK"/>
    <s v="OK"/>
    <x v="10"/>
  </r>
  <r>
    <s v="TJGO"/>
    <s v="SPBU PADJAJARAN"/>
    <s v="01"/>
    <s v="10.42.10.162"/>
    <s v="Microsoft Windows 10 Pro"/>
    <s v="64-bit"/>
    <s v="Intel(R) Pentium(R) Gold G6405 CPU @ 4.10GHz"/>
    <n v="4"/>
    <s v="43"/>
    <n v="8"/>
    <s v="Windows(R), Professional edition:_x000d__x000a_    The machine is permanently activated."/>
    <s v="Sesuai"/>
    <s v="9J7BV-NTVWX-X3FRQ-6JJ3K-9HJXF"/>
    <n v="1000"/>
    <n v="41"/>
    <n v="0.69"/>
    <s v="17"/>
    <s v="6"/>
    <s v="ONLINE"/>
    <s v="ONLINE-2024-12-23 11:37:25"/>
    <s v="39"/>
    <s v="0"/>
    <s v="ONLINE"/>
    <s v="ONLINE-2024-12-23 12:21:17"/>
    <s v="Dihitung"/>
    <s v="Dihitung"/>
    <s v="Dihitung"/>
    <n v="1000"/>
    <n v="4"/>
    <n v="41"/>
    <n v="0.69"/>
    <s v="Sesuai"/>
    <s v="OK"/>
    <n v="0.73913043478260865"/>
    <n v="1"/>
    <x v="1"/>
    <x v="1"/>
    <x v="1"/>
    <x v="1"/>
    <x v="1"/>
    <x v="1"/>
    <x v="2"/>
    <x v="1"/>
    <x v="1"/>
    <s v="OK"/>
    <s v="OK"/>
    <x v="6"/>
  </r>
  <r>
    <s v="TDAO"/>
    <s v="ARWINDA SINDANG LAKA"/>
    <s v="02"/>
    <s v="10.42.26.99"/>
    <s v="Microsoft Windows 10 Pro"/>
    <s v="64-bit"/>
    <s v="Intel(R) Pentium(R) CPU G4400 @ 3.30GHz"/>
    <n v="35"/>
    <s v="60"/>
    <n v="4"/>
    <s v="Windows(R), Professional edition:_x000d__x000a_    The machine is permanently activated."/>
    <s v="Sesuai"/>
    <s v="N8GG8-H6V8D-DQ7KQ-Q96RK-FRG6R"/>
    <n v="1000"/>
    <n v="45"/>
    <n v="0.76"/>
    <s v="14"/>
    <s v="0"/>
    <s v="ONLINE"/>
    <s v="ONLINE-2024-12-21 19:14:30"/>
    <s v="1"/>
    <s v="0"/>
    <s v="ONLINE"/>
    <s v="ONLINE-2024-12-23 12:36:43-(ACT VIRTUAL)CRC SALAH HARAP RESTART EDC"/>
    <s v="Dihitung"/>
    <s v="Dihitung"/>
    <s v="Tidak Dihitung"/>
    <n v="1000"/>
    <n v="35"/>
    <n v="45"/>
    <n v="0.76"/>
    <s v="Sesuai"/>
    <s v="OK"/>
    <n v="1"/>
    <n v="1"/>
    <x v="0"/>
    <x v="1"/>
    <x v="1"/>
    <x v="1"/>
    <x v="1"/>
    <x v="1"/>
    <x v="2"/>
    <x v="1"/>
    <x v="1"/>
    <s v="OK"/>
    <s v="OK"/>
    <x v="13"/>
  </r>
  <r>
    <s v="TPYV"/>
    <s v="RAWAHAUR SENTUL"/>
    <s v="01"/>
    <s v="10.42.77.66"/>
    <s v="Microsoft Windows 10 Pro"/>
    <s v="64-bit"/>
    <s v="Intel(R) Core(TM) i3-10105 CPU @ 3.70GHz"/>
    <n v="5"/>
    <s v="49"/>
    <n v="8"/>
    <s v="Windows(R), Professional edition:_x000d__x000a_    The machine is permanently activated."/>
    <s v="Sesuai"/>
    <s v="RXRFY-TNK6M-9XM2X-CK7WX-2YVJ6"/>
    <n v="1000"/>
    <n v="52"/>
    <n v="0.35"/>
    <s v="6"/>
    <s v="0"/>
    <s v="ONLINE"/>
    <s v="ONLINE-2024-12-23 11:14:43"/>
    <s v="1"/>
    <s v="0"/>
    <s v="ONLINE"/>
    <s v="ONLINE-2024-12-23 09:34:00"/>
    <s v="Dihitung"/>
    <s v="Dihitung"/>
    <s v="Dihitung"/>
    <n v="1000"/>
    <n v="5"/>
    <n v="52"/>
    <n v="0.35"/>
    <s v="Sesuai"/>
    <s v="OK"/>
    <n v="1"/>
    <n v="1"/>
    <x v="1"/>
    <x v="1"/>
    <x v="1"/>
    <x v="1"/>
    <x v="1"/>
    <x v="1"/>
    <x v="2"/>
    <x v="1"/>
    <x v="1"/>
    <s v="OK"/>
    <s v="OK"/>
    <x v="10"/>
  </r>
  <r>
    <s v="F667"/>
    <s v="WARUNG KONDANG"/>
    <s v="02"/>
    <s v="10.42.25.195"/>
    <s v="Microsoft Windows 10 Pro"/>
    <s v="64-bit"/>
    <s v="Intel(R) Pentium(R) CPU G4400 @ 3.30GHz"/>
    <n v="28"/>
    <s v="57"/>
    <n v="4"/>
    <s v="Windows(R), Professional edition:_x000d__x000a_    The machine is permanently activated."/>
    <s v="Sesuai"/>
    <s v="FX73N-QTX9X-H2V8H-7C396-KTPKF"/>
    <n v="1000"/>
    <n v="41"/>
    <n v="0.78"/>
    <s v="6"/>
    <s v="0"/>
    <s v="ONLINE"/>
    <s v="ONLINE-2024-12-23 07:59:34"/>
    <s v="6"/>
    <s v="0"/>
    <s v="ONLINE"/>
    <s v="ONLINE-2024-12-22 16:37:58"/>
    <s v="Dihitung"/>
    <s v="Dihitung"/>
    <s v="Tidak Dihitung"/>
    <n v="1000"/>
    <n v="28"/>
    <n v="41"/>
    <n v="0.78"/>
    <s v="Sesuai"/>
    <s v="OK"/>
    <n v="1"/>
    <n v="1"/>
    <x v="0"/>
    <x v="1"/>
    <x v="1"/>
    <x v="1"/>
    <x v="1"/>
    <x v="1"/>
    <x v="2"/>
    <x v="1"/>
    <x v="1"/>
    <s v="OK"/>
    <s v="OK"/>
    <x v="1"/>
  </r>
  <r>
    <s v="TBL7"/>
    <s v="GUNUNG MULYA"/>
    <s v="01"/>
    <s v="10.42.6.34"/>
    <s v="Microsoft Windows 10 Pro"/>
    <s v="64-bit"/>
    <s v="Intel(R) Pentium(R) CPU G4400 @ 3.30GHz"/>
    <n v="18"/>
    <s v="81"/>
    <n v="4"/>
    <s v="Windows(R), Professional edition:_x000d__x000a_    The machine is permanently activated."/>
    <s v="Sesuai"/>
    <s v="Y6NB3-G6MKB-37X8P-6QGDG-VCFC4"/>
    <n v="1000"/>
    <n v="37"/>
    <n v="1.77"/>
    <s v="10"/>
    <s v="0"/>
    <s v="ONLINE"/>
    <s v="ONLINE-2024-12-22 19:02:12"/>
    <s v="3"/>
    <s v="0"/>
    <s v="ONLINE"/>
    <s v="ONLINE-2024-12-23 09:46:36"/>
    <s v="Dihitung"/>
    <s v="Dihitung"/>
    <s v="Tidak Dihitung"/>
    <n v="1000"/>
    <n v="18"/>
    <n v="37"/>
    <n v="1.77"/>
    <s v="Sesuai"/>
    <s v="OK"/>
    <n v="1"/>
    <n v="1"/>
    <x v="0"/>
    <x v="1"/>
    <x v="1"/>
    <x v="1"/>
    <x v="1"/>
    <x v="1"/>
    <x v="2"/>
    <x v="1"/>
    <x v="1"/>
    <s v="OK"/>
    <s v="OK"/>
    <x v="7"/>
  </r>
  <r>
    <s v="T24A"/>
    <s v="RAYA CIHERANG CIPANAS"/>
    <s v="02"/>
    <s v="10.42.52.35"/>
    <s v="Microsoft Windows 10 Pro"/>
    <s v="64-bit"/>
    <s v="Intel(R) Pentium(R) CPU G4400 @ 3.30GHz"/>
    <n v="69"/>
    <s v="56"/>
    <n v="4"/>
    <s v="Windows(R), Professional edition:_x000d__x000a_    The machine is permanently activated."/>
    <s v="Sesuai"/>
    <s v="D3Q9Q-H6N66-FQVG2-M6Y92-FX8XF"/>
    <n v="1000"/>
    <n v="42"/>
    <n v="0.52"/>
    <s v="4"/>
    <s v="0"/>
    <s v="ONLINE"/>
    <s v="ONLINE-2024-12-23 08:52:30"/>
    <s v="2"/>
    <s v="0"/>
    <s v="ONLINE"/>
    <s v="ONLINE-2024-12-23 07:01:25"/>
    <s v="Dihitung"/>
    <s v="Dihitung"/>
    <s v="Tidak Dihitung"/>
    <n v="1000"/>
    <n v="69"/>
    <n v="42"/>
    <n v="0.52"/>
    <s v="Sesuai"/>
    <s v="OK"/>
    <n v="1"/>
    <n v="1"/>
    <x v="0"/>
    <x v="1"/>
    <x v="1"/>
    <x v="1"/>
    <x v="1"/>
    <x v="1"/>
    <x v="2"/>
    <x v="1"/>
    <x v="1"/>
    <s v="OK"/>
    <s v="OK"/>
    <x v="1"/>
  </r>
  <r>
    <s v="FR89"/>
    <s v="REST AREA KM 45A"/>
    <s v="01"/>
    <s v="10.42.47.98"/>
    <s v="Microsoft Windows 10 Pro"/>
    <s v="64-bit"/>
    <s v="Intel(R) Pentium(R) CPU G4400 @ 3.30GHz"/>
    <n v="72"/>
    <s v="75"/>
    <n v="4"/>
    <s v="Windows(R), Professional edition:_x000d__x000a_    The machine is permanently activated."/>
    <s v="Sesuai"/>
    <s v="4XM3Y-WN322-FP336-DKMGB-BBH24"/>
    <n v="1000"/>
    <n v="51"/>
    <n v="1.19"/>
    <s v="8"/>
    <s v="0"/>
    <s v="ONLINE"/>
    <s v="ONLINE-2024-12-23 09:12:31"/>
    <s v="23"/>
    <s v="0"/>
    <s v="ONLINE"/>
    <s v="ONLINE-2024-12-23 09:45:06"/>
    <s v="Dihitung"/>
    <s v="Dihitung"/>
    <s v="Tidak Dihitung"/>
    <n v="1000"/>
    <n v="72"/>
    <n v="51"/>
    <n v="1.19"/>
    <s v="Sesuai"/>
    <s v="OK"/>
    <n v="1"/>
    <n v="1"/>
    <x v="0"/>
    <x v="1"/>
    <x v="1"/>
    <x v="1"/>
    <x v="1"/>
    <x v="1"/>
    <x v="2"/>
    <x v="1"/>
    <x v="1"/>
    <s v="OK"/>
    <s v="OK"/>
    <x v="8"/>
  </r>
  <r>
    <s v="TYB8"/>
    <s v="LALADON 2"/>
    <s v="02"/>
    <s v="10.42.113.227"/>
    <s v="Microsoft Windows 7 Professional "/>
    <s v="32-bit"/>
    <s v="Intel(R) Pentium(R) CPU G3240 @ 3.10GHz"/>
    <n v="9"/>
    <s v="61"/>
    <n v="4"/>
    <s v="Windows(R) 7, Professional edition:_x000d__x000a_    The machine is permanently activated."/>
    <s v="Sesuai"/>
    <s v="YVGCK-HTY4F-PKPR6-XPK7M-2WXT3"/>
    <n v="1000"/>
    <n v="39"/>
    <n v="0.32"/>
    <s v="15"/>
    <s v="0"/>
    <s v="ONLINE"/>
    <s v="ONLINE-2024-12-23 11:44:33"/>
    <s v="6"/>
    <s v="0"/>
    <s v="ONLINE"/>
    <s v="ONLINE-2024-12-23 12:07:57-(ACT VIRTUAL)TIDAK TERIMA RESPONSE DARI HOST|Q5BANK MANDIRI|72108655|000070408147126|MDVBPL|4617 00** **** 9179|DIP|TARIK TUNAI|000460|006131|23 DEC 24|12:07:51|435812592504||36900|304000|340900"/>
    <s v="Dihitung"/>
    <s v="Dihitung"/>
    <s v="Tidak Dihitung"/>
    <n v="1000"/>
    <n v="9"/>
    <n v="39"/>
    <n v="0.32"/>
    <s v="Sesuai"/>
    <s v="OK"/>
    <n v="1"/>
    <n v="1"/>
    <x v="0"/>
    <x v="1"/>
    <x v="1"/>
    <x v="1"/>
    <x v="1"/>
    <x v="1"/>
    <x v="2"/>
    <x v="1"/>
    <x v="1"/>
    <s v="OK"/>
    <s v="OK"/>
    <x v="7"/>
  </r>
  <r>
    <s v="TW6D"/>
    <s v="PAKUAN REGENCY"/>
    <s v="03"/>
    <s v="10.42.74.36"/>
    <s v="Microsoft Windows 10 Pro"/>
    <s v="64-bit"/>
    <s v="Intel(R) Pentium(R) CPU G4400 @ 3.30GHz"/>
    <n v="17"/>
    <s v="57"/>
    <n v="4"/>
    <s v="Windows(R), Professional edition:_x000d__x000a_    The machine is permanently activated."/>
    <s v="Sesuai"/>
    <s v="2QVWN-FKX3V-HCCXQ-4XQH3-4GDGR"/>
    <n v="1000"/>
    <n v="47"/>
    <n v="1.62"/>
    <s v="0"/>
    <s v="0"/>
    <s v="NOEDC"/>
    <s v="NOEDC-0000-00-00 00:00:00"/>
    <s v="3"/>
    <s v="0"/>
    <s v="ONLINE"/>
    <s v="ONLINE-2024-10-13 14:25:33"/>
    <s v="Dihitung"/>
    <s v="Dihitung"/>
    <s v="Tidak Dihitung"/>
    <n v="1000"/>
    <n v="17"/>
    <n v="47"/>
    <n v="1.62"/>
    <s v="Sesuai"/>
    <s v="OK"/>
    <n v="0"/>
    <n v="1"/>
    <x v="0"/>
    <x v="1"/>
    <x v="1"/>
    <x v="1"/>
    <x v="1"/>
    <x v="1"/>
    <x v="2"/>
    <x v="2"/>
    <x v="1"/>
    <s v="NOK"/>
    <s v="OK"/>
    <x v="7"/>
  </r>
  <r>
    <s v="F4S8"/>
    <s v="SPBU CIPEUYEUM"/>
    <s v="02"/>
    <s v="10.42.137.163"/>
    <s v="Microsoft Windows 10 Pro"/>
    <s v="64-bit"/>
    <s v="Intel(R) Pentium(R) CPU G4400 @ 3.30GHz"/>
    <n v="22"/>
    <s v="52"/>
    <n v="4"/>
    <s v="Windows(R), Professional edition:_x000d__x000a_    The machine is permanently activated."/>
    <s v="Sesuai"/>
    <s v="M7N7K-8MJX9-G68HR-24X9F-WFG6R"/>
    <n v="1000"/>
    <n v="74"/>
    <n v="0.6"/>
    <s v="4"/>
    <s v="0"/>
    <s v="ONLINE"/>
    <s v="ONLINE-2024-12-23 10:34:56"/>
    <s v="7"/>
    <s v="0"/>
    <s v="ONLINE"/>
    <s v="ONLINE-2024-12-23 10:40:12"/>
    <s v="Dihitung"/>
    <s v="Dihitung"/>
    <s v="Tidak Dihitung"/>
    <n v="1000"/>
    <n v="22"/>
    <n v="74"/>
    <n v="0.6"/>
    <s v="Sesuai"/>
    <s v="OK"/>
    <n v="1"/>
    <n v="1"/>
    <x v="0"/>
    <x v="1"/>
    <x v="1"/>
    <x v="1"/>
    <x v="1"/>
    <x v="1"/>
    <x v="2"/>
    <x v="1"/>
    <x v="1"/>
    <s v="OK"/>
    <s v="OK"/>
    <x v="13"/>
  </r>
  <r>
    <s v="TVGP"/>
    <s v="DR SEMERU"/>
    <s v="02"/>
    <s v="10.42.37.227"/>
    <s v="Microsoft Windows 7 Professional "/>
    <s v="32-bit"/>
    <s v="Intel(R) Pentium(R) CPU G3260 @ 3.30GHz"/>
    <n v="3"/>
    <s v="57"/>
    <n v="4"/>
    <s v="Windows(R) 7, Professional edition:_x000d__x000a_    The machine is permanently activated."/>
    <s v="Sesuai"/>
    <s v="CTGK7-V6K28-RJ7JG-GKBRY-68PRQ"/>
    <n v="1000"/>
    <n v="41"/>
    <n v="0.84"/>
    <s v="3"/>
    <s v="0"/>
    <s v="ONLINE"/>
    <s v="ONLINE-2024-12-23 11:08:54"/>
    <s v="4"/>
    <s v="0"/>
    <s v="ONLINE"/>
    <s v="ONLINE-2024-12-23 11:13:32"/>
    <s v="Dihitung"/>
    <s v="Dihitung"/>
    <s v="Tidak Dihitung"/>
    <n v="1000"/>
    <n v="3"/>
    <n v="41"/>
    <n v="0.84"/>
    <s v="Sesuai"/>
    <s v="OK"/>
    <n v="1"/>
    <n v="1"/>
    <x v="0"/>
    <x v="1"/>
    <x v="1"/>
    <x v="1"/>
    <x v="1"/>
    <x v="1"/>
    <x v="2"/>
    <x v="1"/>
    <x v="1"/>
    <s v="OK"/>
    <s v="OK"/>
    <x v="5"/>
  </r>
  <r>
    <s v="TYAT"/>
    <s v="SINDANG JAYA CIPANAS"/>
    <s v="02"/>
    <s v="10.42.137.99"/>
    <s v="Microsoft Windows 10 Pro"/>
    <s v="64-bit"/>
    <s v="Intel(R) Core(TM) i3-7100 CPU @ 3.90GHz"/>
    <n v="12"/>
    <s v="28"/>
    <n v="8"/>
    <s v="Windows(R), Professional edition:_x000d__x000a_    The machine is permanently activated."/>
    <s v="Sesuai"/>
    <s v="XHR88-4FNR6-KK8BG-PCTBD-XHJXF"/>
    <n v="1000"/>
    <n v="57"/>
    <n v="0.55000000000000004"/>
    <s v="18"/>
    <s v="0"/>
    <s v="ONLINE"/>
    <s v="ONLINE-2024-12-22 21:00:56"/>
    <s v="16"/>
    <s v="0"/>
    <s v="ONLINE"/>
    <s v="ONLINE-2024-12-22 21:50:38"/>
    <s v="Dihitung"/>
    <s v="Dihitung"/>
    <s v="Dihitung"/>
    <n v="1000"/>
    <n v="12"/>
    <n v="57"/>
    <n v="0.55000000000000004"/>
    <s v="Sesuai"/>
    <s v="OK"/>
    <n v="1"/>
    <n v="1"/>
    <x v="1"/>
    <x v="1"/>
    <x v="1"/>
    <x v="1"/>
    <x v="1"/>
    <x v="1"/>
    <x v="2"/>
    <x v="1"/>
    <x v="1"/>
    <s v="OK"/>
    <s v="OK"/>
    <x v="11"/>
  </r>
  <r>
    <s v="TGER"/>
    <s v="SINDANG BARANG"/>
    <s v="02"/>
    <s v="10.42.13.163"/>
    <s v="Microsoft Windows 10 Pro"/>
    <s v="64-bit"/>
    <s v="Intel(R) Pentium(R) CPU G4400 @ 3.30GHz"/>
    <n v="1"/>
    <s v="56"/>
    <n v="4"/>
    <s v="Windows(R), Professional edition:_x000d__x000a_    The machine is permanently activated."/>
    <s v="Sesuai"/>
    <s v="GPFNT-TRCR7-6XHHP-VX6M8-PKCTC"/>
    <n v="1000"/>
    <n v="35"/>
    <n v="0.87"/>
    <s v="10"/>
    <s v="0"/>
    <s v="ONLINE"/>
    <s v="ONLINE-2024-12-22 22:07:13"/>
    <s v="6"/>
    <s v="0"/>
    <s v="ONLINE"/>
    <s v="ONLINE-2024-12-22 19:47:56"/>
    <s v="Dihitung"/>
    <s v="Dihitung"/>
    <s v="Tidak Dihitung"/>
    <n v="1000"/>
    <n v="1"/>
    <n v="35"/>
    <n v="0.87"/>
    <s v="Sesuai"/>
    <s v="OK"/>
    <n v="1"/>
    <n v="1"/>
    <x v="0"/>
    <x v="1"/>
    <x v="1"/>
    <x v="1"/>
    <x v="1"/>
    <x v="1"/>
    <x v="2"/>
    <x v="1"/>
    <x v="1"/>
    <s v="OK"/>
    <s v="OK"/>
    <x v="5"/>
  </r>
  <r>
    <s v="TEXE"/>
    <s v="RAVENIA PAKUAN HILLS"/>
    <s v="02"/>
    <s v="10.42.82.131"/>
    <s v="Microsoft Windows 10 Pro"/>
    <s v="64-bit"/>
    <s v="Intel(R) Pentium(R) Gold G6400 CPU @ 4.00GHz"/>
    <n v="6"/>
    <s v="44"/>
    <n v="8"/>
    <s v="Windows(R), Professional edition:_x000d__x000a_    The machine is permanently activated."/>
    <s v="Sesuai"/>
    <s v="BKG2Q-N8VBX-4GTV7-YKYHY-VQXCT:NF6HC-QH89W-F8WYV-WWXV4-WFG6P"/>
    <n v="1000"/>
    <n v="55"/>
    <n v="0"/>
    <s v="14"/>
    <s v="0"/>
    <s v="ONLINE"/>
    <s v="ONLINE-2024-12-23 12:02:44"/>
    <s v="10"/>
    <s v="0"/>
    <s v="ONLINE"/>
    <s v="ONLINE-2024-12-23 10:31:32"/>
    <s v="Dihitung"/>
    <s v="Dihitung"/>
    <s v="Dihitung"/>
    <n v="1000"/>
    <n v="6"/>
    <n v="55"/>
    <n v="0"/>
    <s v="Sesuai"/>
    <s v="OK"/>
    <n v="1"/>
    <n v="1"/>
    <x v="1"/>
    <x v="1"/>
    <x v="1"/>
    <x v="1"/>
    <x v="1"/>
    <x v="1"/>
    <x v="2"/>
    <x v="1"/>
    <x v="1"/>
    <s v="OK"/>
    <s v="OK"/>
    <x v="8"/>
  </r>
  <r>
    <s v="T4QT"/>
    <s v="SPBU CIBOGO"/>
    <s v="01"/>
    <s v="10.42.9.98"/>
    <s v="Microsoft Windows 10 Pro"/>
    <s v="64-bit"/>
    <s v="Intel(R) Pentium(R) Gold G6405 CPU @ 4.10GHz"/>
    <n v="5"/>
    <s v="47"/>
    <n v="8"/>
    <s v="Windows(R), Professional edition:_x000d__x000a_    The machine is permanently activated."/>
    <s v="Sesuai"/>
    <s v="YCVTN-BMJ77-728R6-X9VFT-YG986"/>
    <n v="1000"/>
    <n v="45"/>
    <n v="0.48"/>
    <s v="17"/>
    <s v="0"/>
    <s v="ONLINE"/>
    <s v="ONLINE-2024-12-23 12:37:59"/>
    <s v="14"/>
    <s v="1"/>
    <s v="ONLINE"/>
    <s v="ONLINE-2024-12-23 12:31:31"/>
    <s v="Dihitung"/>
    <s v="Dihitung"/>
    <s v="Dihitung"/>
    <n v="1000"/>
    <n v="5"/>
    <n v="45"/>
    <n v="0.48"/>
    <s v="Sesuai"/>
    <s v="OK"/>
    <n v="1"/>
    <n v="0.93333333333333335"/>
    <x v="1"/>
    <x v="1"/>
    <x v="1"/>
    <x v="1"/>
    <x v="1"/>
    <x v="1"/>
    <x v="2"/>
    <x v="1"/>
    <x v="1"/>
    <s v="OK"/>
    <s v="OK"/>
    <x v="11"/>
  </r>
  <r>
    <s v="TH2T"/>
    <s v="TAJUR 5"/>
    <s v="03"/>
    <s v="10.42.82.196"/>
    <s v="Microsoft Windows 10 Pro"/>
    <s v="64-bit"/>
    <s v="Intel(R) Pentium(R) Gold G6400 CPU @ 4.00GHz"/>
    <n v="0"/>
    <s v="44"/>
    <n v="8"/>
    <s v="Windows(R), Professional edition:_x000d__x000a_    The machine is permanently activated."/>
    <s v="Sesuai"/>
    <s v="WTJCN-X9YQY-PWX6P-7KXGP-HH7J6"/>
    <n v="1000"/>
    <n v="48"/>
    <n v="1.68"/>
    <s v="15"/>
    <s v="0"/>
    <s v="ONLINE"/>
    <s v="ONLINE-2024-12-21 21:46:49"/>
    <s v="8"/>
    <s v="0"/>
    <s v="ONLINE"/>
    <s v="ONLINE-2024-12-21 20:26:08"/>
    <s v="Dihitung"/>
    <s v="Dihitung"/>
    <s v="Dihitung"/>
    <n v="1000"/>
    <n v="0"/>
    <n v="48"/>
    <n v="1.68"/>
    <s v="Sesuai"/>
    <s v="OK"/>
    <n v="1"/>
    <n v="1"/>
    <x v="1"/>
    <x v="1"/>
    <x v="1"/>
    <x v="1"/>
    <x v="1"/>
    <x v="1"/>
    <x v="2"/>
    <x v="1"/>
    <x v="1"/>
    <s v="OK"/>
    <s v="OK"/>
    <x v="8"/>
  </r>
  <r>
    <s v="T0II"/>
    <s v="SPBU ALTERNATIF SENTUL"/>
    <s v="02"/>
    <s v="10.42.51.67"/>
    <s v="Microsoft Windows 10 Pro"/>
    <s v="64-bit"/>
    <s v="Intel(R) Pentium(R) CPU G4400 @ 3.30GHz"/>
    <n v="56"/>
    <s v="36"/>
    <n v="8"/>
    <s v="Windows(R), Professional edition:_x000d__x000a_    The machine is permanently activated."/>
    <s v="Sesuai"/>
    <s v="D686N-PFRDH-MTGY3-J39XF-WFG6R"/>
    <n v="1000"/>
    <n v="32"/>
    <n v="0.76"/>
    <s v="18"/>
    <s v="8"/>
    <s v="ONLINE"/>
    <s v="ONLINE-2024-12-23 10:11:36"/>
    <s v="123"/>
    <s v="0"/>
    <s v="ONLINE"/>
    <s v="ONLINE-2024-12-23 12:22:50"/>
    <s v="Dihitung"/>
    <s v="Dihitung"/>
    <s v="Dihitung"/>
    <n v="1000"/>
    <n v="56"/>
    <n v="32"/>
    <n v="0.76"/>
    <s v="Sesuai"/>
    <s v="OK"/>
    <n v="0.69230769230769229"/>
    <n v="1"/>
    <x v="1"/>
    <x v="1"/>
    <x v="1"/>
    <x v="1"/>
    <x v="1"/>
    <x v="1"/>
    <x v="2"/>
    <x v="1"/>
    <x v="1"/>
    <s v="OK"/>
    <s v="OK"/>
    <x v="2"/>
  </r>
  <r>
    <s v="TK8S"/>
    <s v="CIGOMBONG"/>
    <s v="01"/>
    <s v="10.42.97.194"/>
    <s v="Microsoft Windows 10 Pro"/>
    <s v="64-bit"/>
    <s v="Intel(R) Pentium(R) Gold G6405 CPU @ 4.10GHz"/>
    <n v="26"/>
    <s v="53"/>
    <n v="8"/>
    <s v="Windows(R), Professional edition:_x000d__x000a_    The machine is permanently activated."/>
    <s v="Sesuai"/>
    <s v="4MXTN-BXBBD-GTMVV-P9RVR-844C4"/>
    <n v="1000"/>
    <n v="47"/>
    <n v="1.1200000000000001"/>
    <s v="21"/>
    <s v="0"/>
    <s v="ONLINE"/>
    <s v="ONLINE-2024-12-23 12:28:02"/>
    <s v="10"/>
    <s v="0"/>
    <s v="ONLINE"/>
    <s v="ONLINE-2024-12-23 10:26:33"/>
    <s v="Dihitung"/>
    <s v="Dihitung"/>
    <s v="Dihitung"/>
    <n v="1000"/>
    <n v="26"/>
    <n v="47"/>
    <n v="1.1200000000000001"/>
    <s v="Sesuai"/>
    <s v="OK"/>
    <n v="1"/>
    <n v="1"/>
    <x v="1"/>
    <x v="1"/>
    <x v="1"/>
    <x v="1"/>
    <x v="1"/>
    <x v="1"/>
    <x v="2"/>
    <x v="1"/>
    <x v="1"/>
    <s v="OK"/>
    <s v="OK"/>
    <x v="14"/>
  </r>
  <r>
    <s v="T3EN"/>
    <s v="SPBU CILENDEK"/>
    <s v="02"/>
    <s v="10.42.17.227"/>
    <s v="Microsoft Windows 10 Pro"/>
    <s v="64-bit"/>
    <s v="Intel(R) Pentium(R) CPU G4400 @ 3.30GHz"/>
    <n v="7"/>
    <s v="59"/>
    <n v="4"/>
    <s v="Windows(R), Professional edition:_x000d__x000a_    The machine is permanently activated."/>
    <s v="Sesuai"/>
    <s v="NH3HT-82FW9-BTQ38-976H7-B7V24"/>
    <n v="1000"/>
    <n v="33"/>
    <n v="1.07"/>
    <s v="5"/>
    <s v="0"/>
    <s v="ONLINE"/>
    <s v="ONLINE-2024-12-23 11:10:23"/>
    <s v="8"/>
    <s v="0"/>
    <s v="ONLINE"/>
    <s v="ONLINE-2024-12-23 10:19:58"/>
    <s v="Dihitung"/>
    <s v="Dihitung"/>
    <s v="Tidak Dihitung"/>
    <n v="1000"/>
    <n v="7"/>
    <n v="33"/>
    <n v="1.07"/>
    <s v="Sesuai"/>
    <s v="OK"/>
    <n v="1"/>
    <n v="1"/>
    <x v="0"/>
    <x v="1"/>
    <x v="1"/>
    <x v="1"/>
    <x v="1"/>
    <x v="1"/>
    <x v="2"/>
    <x v="1"/>
    <x v="1"/>
    <s v="OK"/>
    <s v="OK"/>
    <x v="0"/>
  </r>
  <r>
    <s v="FNL7"/>
    <s v="PERMATA BOGOR RESIDENCE"/>
    <s v="02"/>
    <s v="10.42.144.3"/>
    <s v="Microsoft Windows 10 Pro"/>
    <s v="64-bit"/>
    <s v="Intel(R) Pentium(R) Gold G6405 CPU @ 4.10GHz"/>
    <n v="6"/>
    <s v="38"/>
    <n v="8"/>
    <s v="Windows(R), Professional edition:_x000d__x000a_    The machine is permanently activated."/>
    <s v="Sesuai"/>
    <s v="FCNXG-MRPF4-XWVJC-JJDBT-3V3H2:KRNQR-Q2QHD-7PRM9-V68P3-4GDW6"/>
    <n v="1000"/>
    <n v="45"/>
    <n v="0.53"/>
    <s v="8"/>
    <s v="0"/>
    <s v="ONLINE"/>
    <s v="ONLINE-2024-12-23 10:21:36"/>
    <s v="0"/>
    <s v="0"/>
    <s v="NOEDC"/>
    <s v="NOEDC-0000-00-00 00:00:00"/>
    <s v="Dihitung"/>
    <s v="Dihitung"/>
    <s v="Dihitung"/>
    <n v="1000"/>
    <n v="6"/>
    <n v="45"/>
    <n v="0.53"/>
    <s v="Sesuai"/>
    <s v="OK"/>
    <n v="1"/>
    <n v="0"/>
    <x v="1"/>
    <x v="1"/>
    <x v="1"/>
    <x v="1"/>
    <x v="1"/>
    <x v="1"/>
    <x v="2"/>
    <x v="1"/>
    <x v="2"/>
    <s v="OK"/>
    <s v="NOK"/>
    <x v="0"/>
  </r>
  <r>
    <s v="T65Y"/>
    <s v="H. ABAS DRAMAGA"/>
    <s v="02"/>
    <s v="10.42.112.4"/>
    <s v="Microsoft Windows 10 Pro"/>
    <s v="64-bit"/>
    <s v="Intel(R) Pentium(R) Gold G6400 CPU @ 4.00GHz"/>
    <n v="25"/>
    <s v="45"/>
    <n v="8"/>
    <s v="Windows(R), Professional edition:_x000d__x000a_    The machine is permanently activated."/>
    <s v="Sesuai"/>
    <s v="BQ29X-7NDW2-F4J78-8V8GJ-6MT6R"/>
    <n v="1000"/>
    <n v="46"/>
    <n v="0.85"/>
    <s v="16"/>
    <s v="0"/>
    <s v="ONLINE"/>
    <s v="ONLINE-2024-12-23 12:36:17"/>
    <s v="23"/>
    <s v="0"/>
    <s v="ONLINE"/>
    <s v="ONLINE-2024-12-23 12:17:27-(ACT VIRTUAL)CRC SALAH HARAP RESTART EDC"/>
    <s v="Dihitung"/>
    <s v="Dihitung"/>
    <s v="Dihitung"/>
    <n v="1000"/>
    <n v="25"/>
    <n v="46"/>
    <n v="0.85"/>
    <s v="Sesuai"/>
    <s v="OK"/>
    <n v="1"/>
    <n v="1"/>
    <x v="1"/>
    <x v="1"/>
    <x v="1"/>
    <x v="1"/>
    <x v="1"/>
    <x v="1"/>
    <x v="2"/>
    <x v="1"/>
    <x v="1"/>
    <s v="OK"/>
    <s v="OK"/>
    <x v="7"/>
  </r>
  <r>
    <s v="TM59"/>
    <s v="KARANG TENGAH"/>
    <s v="02"/>
    <s v="10.42.32.99"/>
    <s v="Microsoft Windows 10 Pro"/>
    <s v="64-bit"/>
    <s v="Intel(R) Pentium(R) CPU G4400 @ 3.30GHz"/>
    <n v="22"/>
    <s v="57"/>
    <n v="4"/>
    <s v="Windows(R), Professional edition:_x000d__x000a_    The machine is permanently activated."/>
    <s v="Double"/>
    <s v="2G66Q-GNKBX-42RRF-TMDVB-HT9TR"/>
    <n v="1000"/>
    <n v="41"/>
    <n v="0.7"/>
    <s v="2"/>
    <s v="0"/>
    <s v="ONLINE"/>
    <s v="ONLINE-2024-12-23 11:07:22"/>
    <s v="3"/>
    <s v="0"/>
    <s v="ONLINE"/>
    <s v="ONLINE-2024-12-23 12:25:31"/>
    <s v="Dihitung"/>
    <s v="Dihitung"/>
    <s v="Tidak Dihitung"/>
    <n v="1000"/>
    <n v="22"/>
    <n v="41"/>
    <n v="0.7"/>
    <s v="Double"/>
    <s v="OK"/>
    <n v="1"/>
    <n v="1"/>
    <x v="0"/>
    <x v="1"/>
    <x v="1"/>
    <x v="1"/>
    <x v="1"/>
    <x v="2"/>
    <x v="2"/>
    <x v="1"/>
    <x v="1"/>
    <s v="OK"/>
    <s v="OK"/>
    <x v="13"/>
  </r>
  <r>
    <s v="TD32"/>
    <s v="CIGUNUNG"/>
    <s v="01"/>
    <s v="10.42.19.2"/>
    <s v="Microsoft Windows 10 Pro"/>
    <s v="64-bit"/>
    <s v="Intel(R) Pentium(R) Gold G6400 CPU @ 4.00GHz"/>
    <n v="21"/>
    <s v="52"/>
    <n v="8"/>
    <s v="Windows(R), Professional edition:_x000d__x000a_    The machine is permanently activated."/>
    <s v="Sesuai"/>
    <s v="WNRPB-TRJY4-YMMW2-QWT3Q-977J6"/>
    <n v="1000"/>
    <n v="64"/>
    <n v="0.79"/>
    <s v="2"/>
    <s v="0"/>
    <s v="ONLINE"/>
    <s v="ONLINE-2024-12-23 09:22:48"/>
    <s v="3"/>
    <s v="0"/>
    <s v="ONLINE"/>
    <s v="ONLINE-2024-12-23 11:33:00"/>
    <s v="Dihitung"/>
    <s v="Dihitung"/>
    <s v="Dihitung"/>
    <n v="1000"/>
    <n v="21"/>
    <n v="64"/>
    <n v="0.79"/>
    <s v="Sesuai"/>
    <s v="OK"/>
    <n v="1"/>
    <n v="1"/>
    <x v="1"/>
    <x v="1"/>
    <x v="1"/>
    <x v="1"/>
    <x v="1"/>
    <x v="1"/>
    <x v="2"/>
    <x v="1"/>
    <x v="1"/>
    <s v="OK"/>
    <s v="OK"/>
    <x v="4"/>
  </r>
  <r>
    <s v="T9LT"/>
    <s v="RAYA SIRKUIT SENTUL"/>
    <s v="02"/>
    <s v="10.42.46.195"/>
    <s v="Microsoft Windows 10 Pro"/>
    <s v="64-bit"/>
    <s v="Intel(R) Pentium(R) Gold G6405 CPU @ 4.10GHz"/>
    <n v="17"/>
    <s v="45"/>
    <n v="8"/>
    <s v="Windows(R), Professional edition:_x000d__x000a_    The machine is permanently activated."/>
    <s v="Sesuai"/>
    <s v="M47VV-PJNJH-XDPD8-M3DWD-KKX86:48FNM-MP4P9-BHH7B-QV8R4-PPQGR"/>
    <n v="1000"/>
    <n v="44"/>
    <n v="0.99"/>
    <s v="15"/>
    <s v="0"/>
    <s v="ONLINE"/>
    <s v="ONLINE-2024-12-23 12:00:55"/>
    <s v="30"/>
    <s v="0"/>
    <s v="ONLINE"/>
    <s v="ONLINE-2024-12-23 12:10:56"/>
    <s v="Dihitung"/>
    <s v="Dihitung"/>
    <s v="Dihitung"/>
    <n v="1000"/>
    <n v="17"/>
    <n v="44"/>
    <n v="0.99"/>
    <s v="Sesuai"/>
    <s v="OK"/>
    <n v="1"/>
    <n v="1"/>
    <x v="1"/>
    <x v="1"/>
    <x v="1"/>
    <x v="1"/>
    <x v="1"/>
    <x v="1"/>
    <x v="2"/>
    <x v="1"/>
    <x v="1"/>
    <s v="OK"/>
    <s v="OK"/>
    <x v="2"/>
  </r>
  <r>
    <s v="TUGQ"/>
    <s v="RAYA SUKABUMI KM 22"/>
    <s v="02"/>
    <s v="10.42.84.131"/>
    <s v="Microsoft Windows 10 Pro"/>
    <s v="64-bit"/>
    <s v="Intel(R) Pentium(R) CPU G4400 @ 3.30GHz"/>
    <n v="18"/>
    <s v="70"/>
    <n v="4"/>
    <s v="Windows(R), Professional edition:_x000d__x000a_    The machine is permanently activated."/>
    <s v="Sesuai"/>
    <s v="QW93F-QNWPH-2VGM8-C9GWT-GMVCP"/>
    <n v="1000"/>
    <n v="39"/>
    <n v="1.05"/>
    <s v="2"/>
    <s v="0"/>
    <s v="ONLINE"/>
    <s v="ONLINE-2024-12-23 12:35:58"/>
    <s v="3"/>
    <s v="0"/>
    <s v="ONLINE"/>
    <s v="ONLINE-2024-12-23 11:17:26"/>
    <s v="Dihitung"/>
    <s v="Dihitung"/>
    <s v="Tidak Dihitung"/>
    <n v="1000"/>
    <n v="18"/>
    <n v="39"/>
    <n v="1.05"/>
    <s v="Sesuai"/>
    <s v="OK"/>
    <n v="1"/>
    <n v="1"/>
    <x v="0"/>
    <x v="1"/>
    <x v="1"/>
    <x v="1"/>
    <x v="1"/>
    <x v="1"/>
    <x v="2"/>
    <x v="1"/>
    <x v="1"/>
    <s v="OK"/>
    <s v="OK"/>
    <x v="14"/>
  </r>
  <r>
    <s v="TXCJ"/>
    <s v="RAYA CIPANAS 25"/>
    <s v="01"/>
    <s v="10.42.139.194"/>
    <s v="Microsoft Windows 10 Pro"/>
    <s v="64-bit"/>
    <s v="Intel(R) Pentium(R) Gold G6400 CPU @ 4.00GHz"/>
    <n v="6"/>
    <s v="43"/>
    <n v="8"/>
    <s v="Windows(R), Professional edition:_x000d__x000a_    The machine is permanently activated."/>
    <s v="Sesuai"/>
    <s v="NDT43-D8QGK-X9Y3H-8DGPY-88F9F"/>
    <n v="1000"/>
    <n v="44"/>
    <n v="1.01"/>
    <s v="2"/>
    <s v="0"/>
    <s v="ONLINE"/>
    <s v="ONLINE-2024-12-23 07:42:19"/>
    <s v="0"/>
    <s v="0"/>
    <s v="NOEDC"/>
    <s v="NOEDC-0000-00-00 00:00:00"/>
    <s v="Dihitung"/>
    <s v="Dihitung"/>
    <s v="Dihitung"/>
    <n v="1000"/>
    <n v="6"/>
    <n v="44"/>
    <n v="1.01"/>
    <s v="Sesuai"/>
    <s v="OK"/>
    <n v="1"/>
    <n v="0"/>
    <x v="1"/>
    <x v="1"/>
    <x v="1"/>
    <x v="1"/>
    <x v="1"/>
    <x v="1"/>
    <x v="2"/>
    <x v="1"/>
    <x v="2"/>
    <s v="OK"/>
    <s v="NOK"/>
    <x v="1"/>
  </r>
  <r>
    <s v="TQ9I"/>
    <s v="CENGKEH TAMAN CIMANGGU"/>
    <s v="02"/>
    <s v="10.42.191.35"/>
    <s v="Microsoft Windows 10 Pro"/>
    <s v="64-bit"/>
    <s v="Intel(R) Pentium(R) CPU G4400 @ 3.30GHz"/>
    <n v="0"/>
    <s v="65"/>
    <n v="4"/>
    <s v="Windows(R), Professional edition:_x000d__x000a_    The machine is permanently activated."/>
    <s v="Sesuai"/>
    <s v="KNK7T-Y6R8W-QVBH4-7KCT7-RGDGR"/>
    <n v="1000"/>
    <n v="35"/>
    <n v="0.95"/>
    <s v="12"/>
    <s v="0"/>
    <s v="ONLINE"/>
    <s v="ONLINE-2024-12-23 12:02:39"/>
    <s v="9"/>
    <s v="0"/>
    <s v="ONLINE"/>
    <s v="ONLINE-2024-12-23 11:28:40"/>
    <s v="Dihitung"/>
    <s v="Dihitung"/>
    <s v="Tidak Dihitung"/>
    <n v="1000"/>
    <n v="0"/>
    <n v="35"/>
    <n v="0.95"/>
    <s v="Sesuai"/>
    <s v="OK"/>
    <n v="1"/>
    <n v="1"/>
    <x v="0"/>
    <x v="1"/>
    <x v="1"/>
    <x v="1"/>
    <x v="1"/>
    <x v="1"/>
    <x v="2"/>
    <x v="1"/>
    <x v="1"/>
    <s v="OK"/>
    <s v="OK"/>
    <x v="0"/>
  </r>
  <r>
    <s v="FIR1"/>
    <s v="SPBU BRIGHT BY IDF GUNUNG JAYA"/>
    <s v="02"/>
    <s v="10.42.144.35"/>
    <s v="Microsoft Windows 10 Pro"/>
    <s v="64-bit"/>
    <s v="Intel(R) Pentium(R) Gold G6405 CPU @ 4.10GHz"/>
    <n v="28"/>
    <s v="41"/>
    <n v="8"/>
    <s v="Windows(R), Professional edition:_x000d__x000a_    The machine is permanently activated."/>
    <s v="Sesuai"/>
    <s v="22TXN-RJVCW-W83W9-WVHTX-P38GG"/>
    <n v="1000"/>
    <n v="42"/>
    <n v="0.55000000000000004"/>
    <s v="2"/>
    <s v="0"/>
    <s v="ONLINE"/>
    <s v="ONLINE-2024-12-23 07:21:05"/>
    <s v="5"/>
    <s v="0"/>
    <s v="ONLINE"/>
    <s v="ONLINE-2024-12-23 09:05:29"/>
    <s v="Dihitung"/>
    <s v="Dihitung"/>
    <s v="Dihitung"/>
    <n v="1000"/>
    <n v="28"/>
    <n v="42"/>
    <n v="0.55000000000000004"/>
    <s v="Sesuai"/>
    <s v="OK"/>
    <n v="1"/>
    <n v="1"/>
    <x v="1"/>
    <x v="1"/>
    <x v="1"/>
    <x v="1"/>
    <x v="1"/>
    <x v="1"/>
    <x v="2"/>
    <x v="1"/>
    <x v="1"/>
    <s v="OK"/>
    <s v="OK"/>
    <x v="3"/>
  </r>
  <r>
    <s v="TSCZ"/>
    <s v="PALASARI"/>
    <s v="02"/>
    <s v="10.42.139.67"/>
    <s v="Microsoft Windows 10 Pro"/>
    <s v="64-bit"/>
    <s v="Intel(R) Pentium(R) Gold G6400 CPU @ 4.00GHz"/>
    <n v="26"/>
    <s v="32"/>
    <n v="8"/>
    <s v="Windows(R), Professional edition:_x000d__x000a_    The machine is permanently activated."/>
    <s v="Sesuai"/>
    <s v="VK7JG-NPHTM-C97JM-9MPGT-3V66T"/>
    <n v="1000"/>
    <n v="49"/>
    <n v="0.65"/>
    <s v="10"/>
    <s v="0"/>
    <s v="ONLINE"/>
    <s v="ONLINE-2024-12-23 08:42:40"/>
    <s v="0"/>
    <s v="0"/>
    <s v="NOEDC"/>
    <s v="NOEDC-0000-00-00 00:00:00"/>
    <s v="Dihitung"/>
    <s v="Dihitung"/>
    <s v="Dihitung"/>
    <n v="1000"/>
    <n v="26"/>
    <n v="49"/>
    <n v="0.65"/>
    <s v="Sesuai"/>
    <s v="OK"/>
    <n v="1"/>
    <n v="0"/>
    <x v="1"/>
    <x v="1"/>
    <x v="1"/>
    <x v="1"/>
    <x v="1"/>
    <x v="1"/>
    <x v="2"/>
    <x v="1"/>
    <x v="2"/>
    <s v="OK"/>
    <s v="NOK"/>
    <x v="11"/>
  </r>
  <r>
    <s v="T9O4"/>
    <s v="CIMANDALA"/>
    <s v="02"/>
    <s v="10.42.82.35"/>
    <s v="Microsoft Windows 10 Pro"/>
    <s v="64-bit"/>
    <s v="Intel(R) Pentium(R) CPU G4400 @ 3.30GHz"/>
    <n v="25"/>
    <s v="75"/>
    <n v="4"/>
    <s v="Windows(R), Professional edition:_x000d__x000a_    The machine is permanently activated."/>
    <s v="Sesuai"/>
    <s v="MR47Y-6NTR7-3DJYM-FYYTG-WXCKF"/>
    <n v="1000"/>
    <n v="38"/>
    <n v="1.04"/>
    <s v="2"/>
    <s v="0"/>
    <s v="ONLINE"/>
    <s v="ONLINE-2024-12-23 12:03:33"/>
    <s v="4"/>
    <s v="0"/>
    <s v="ONLINE"/>
    <s v="ONLINE-2024-12-23 11:13:17"/>
    <s v="Dihitung"/>
    <s v="Dihitung"/>
    <s v="Tidak Dihitung"/>
    <n v="1000"/>
    <n v="25"/>
    <n v="38"/>
    <n v="1.04"/>
    <s v="Sesuai"/>
    <s v="OK"/>
    <n v="1"/>
    <n v="1"/>
    <x v="0"/>
    <x v="1"/>
    <x v="1"/>
    <x v="1"/>
    <x v="1"/>
    <x v="1"/>
    <x v="2"/>
    <x v="1"/>
    <x v="1"/>
    <s v="OK"/>
    <s v="OK"/>
    <x v="2"/>
  </r>
  <r>
    <s v="TSJT"/>
    <s v="ABDULLAH BIN NUH NAGRAK"/>
    <s v="03"/>
    <s v="10.42.26.201"/>
    <s v="Microsoft Windows 10 Pro"/>
    <s v="64-bit"/>
    <s v="Intel(R) Pentium(R) CPU G4400 @ 3.30GHz"/>
    <n v="31"/>
    <s v="64"/>
    <n v="4"/>
    <s v="Windows(R), Professional edition:_x000d__x000a_    The machine is permanently activated."/>
    <s v="Double"/>
    <s v="2G66Q-GNKBX-42RRF-TMDVB-HT9TR"/>
    <n v="1000"/>
    <n v="37"/>
    <n v="0.87"/>
    <s v="1"/>
    <s v="0"/>
    <s v="ONLINE"/>
    <s v="ONLINE-2024-12-23 08:43:54"/>
    <s v="1"/>
    <s v="3"/>
    <s v="OFFLINE"/>
    <s v="OFFLINE-2024-12-22 22:05:19-RESPONSE DARI EDC BLANK"/>
    <s v="Dihitung"/>
    <s v="Dihitung"/>
    <s v="Tidak Dihitung"/>
    <n v="1000"/>
    <n v="31"/>
    <n v="37"/>
    <n v="0.87"/>
    <s v="Double"/>
    <s v="OK"/>
    <n v="1"/>
    <n v="0.25"/>
    <x v="0"/>
    <x v="1"/>
    <x v="1"/>
    <x v="1"/>
    <x v="1"/>
    <x v="2"/>
    <x v="2"/>
    <x v="1"/>
    <x v="0"/>
    <s v="OK"/>
    <s v="NOK"/>
    <x v="1"/>
  </r>
  <r>
    <s v="T0H8"/>
    <s v="JALUR SUKARAJA"/>
    <s v="01"/>
    <s v="10.42.23.98"/>
    <s v="Microsoft Windows 10 Pro"/>
    <s v="64-bit"/>
    <s v="Intel(R) Pentium(R) Gold G6405 CPU @ 4.10GHz"/>
    <n v="0"/>
    <s v="51"/>
    <n v="8"/>
    <s v="Windows(R), Professional edition:_x000d__x000a_    The machine is permanently activated."/>
    <s v="Sesuai"/>
    <s v="KYBDK-CNCTJ-VXB2C-BWBGF-844C2"/>
    <n v="1000"/>
    <n v="44"/>
    <n v="0.62"/>
    <s v="4"/>
    <s v="0"/>
    <s v="ONLINE"/>
    <s v="ONLINE-2024-12-23 10:02:18"/>
    <s v="2"/>
    <s v="1"/>
    <s v="OFFLINE"/>
    <s v="OFFLINE-2024-12-23 11:53:03-RESPONSE DARI EDC BLANK"/>
    <s v="Dihitung"/>
    <s v="Dihitung"/>
    <s v="Dihitung"/>
    <n v="1000"/>
    <n v="0"/>
    <n v="44"/>
    <n v="0.62"/>
    <s v="Sesuai"/>
    <s v="OK"/>
    <n v="1"/>
    <n v="0.66666666666666663"/>
    <x v="1"/>
    <x v="1"/>
    <x v="1"/>
    <x v="1"/>
    <x v="1"/>
    <x v="1"/>
    <x v="2"/>
    <x v="1"/>
    <x v="1"/>
    <s v="OK"/>
    <s v="OK"/>
    <x v="12"/>
  </r>
  <r>
    <s v="TB40"/>
    <s v="REST AREA KM 10A"/>
    <s v="02"/>
    <s v="10.42.117.68"/>
    <s v="Microsoft Windows 10 Pro"/>
    <s v="64-bit"/>
    <s v="Intel(R) Core(TM) i3-10100 CPU @ 3.60GHz"/>
    <n v="5"/>
    <s v="23"/>
    <n v="16"/>
    <s v="Windows(R), Professional edition:_x000d__x000a_    The machine is permanently activated."/>
    <s v="Sesuai"/>
    <s v="NMXXC-VH94J-WH4X3-GCW98-4VV22"/>
    <n v="1000"/>
    <n v="51"/>
    <n v="1.91"/>
    <s v="38"/>
    <s v="0"/>
    <s v="ONLINE"/>
    <s v="ONLINE-2024-12-23 12:28:08"/>
    <s v="103"/>
    <s v="0"/>
    <s v="ONLINE"/>
    <s v="ONLINE-2024-12-23 12:33:19"/>
    <s v="Dihitung"/>
    <s v="Dihitung"/>
    <s v="Dihitung"/>
    <n v="1000"/>
    <n v="5"/>
    <n v="51"/>
    <n v="1.91"/>
    <s v="Sesuai"/>
    <s v="OK"/>
    <n v="1"/>
    <n v="1"/>
    <x v="1"/>
    <x v="1"/>
    <x v="1"/>
    <x v="1"/>
    <x v="1"/>
    <x v="1"/>
    <x v="2"/>
    <x v="1"/>
    <x v="1"/>
    <s v="OK"/>
    <s v="OK"/>
    <x v="10"/>
  </r>
  <r>
    <s v="TTHJ"/>
    <s v="KATULAMPA"/>
    <s v="01"/>
    <s v="10.42.106.66"/>
    <s v="Microsoft Windows 10 Pro"/>
    <s v="64-bit"/>
    <s v="Intel(R) Core(TM) i3-10105 CPU @ 3.70GHz"/>
    <n v="3"/>
    <s v="50"/>
    <n v="8"/>
    <s v="Windows(R), Professional edition:_x000d__x000a_    The machine is permanently activated."/>
    <s v="Sesuai"/>
    <s v="NKHP2-XRDM4-MXTC3-M697C-VFTPT"/>
    <n v="1000"/>
    <n v="51"/>
    <n v="0.45"/>
    <s v="24"/>
    <s v="0"/>
    <s v="ONLINE"/>
    <s v="ONLINE-2024-12-23 11:33:57"/>
    <s v="9"/>
    <s v="0"/>
    <s v="ONLINE"/>
    <s v="ONLINE-2024-12-23 11:44:33"/>
    <s v="Dihitung"/>
    <s v="Dihitung"/>
    <s v="Dihitung"/>
    <n v="1000"/>
    <n v="3"/>
    <n v="51"/>
    <n v="0.45"/>
    <s v="Sesuai"/>
    <s v="OK"/>
    <n v="1"/>
    <n v="1"/>
    <x v="1"/>
    <x v="1"/>
    <x v="1"/>
    <x v="1"/>
    <x v="1"/>
    <x v="1"/>
    <x v="2"/>
    <x v="1"/>
    <x v="1"/>
    <s v="OK"/>
    <s v="OK"/>
    <x v="8"/>
  </r>
  <r>
    <s v="T6ZE"/>
    <s v="SPBU TUGU"/>
    <s v="02"/>
    <s v="10.42.52.130"/>
    <s v="Microsoft Windows 10 Pro"/>
    <s v="64-bit"/>
    <s v="Intel(R) Core(TM) i3-10105 CPU @ 3.70GHz"/>
    <n v="2"/>
    <s v="50"/>
    <n v="8"/>
    <s v="Windows(R), Professional edition:_x000d__x000a_    The machine is permanently activated."/>
    <s v="Sesuai"/>
    <s v="69GYX-NXKK9-W7K6T-WKKFC-MP22T"/>
    <n v="1000"/>
    <n v="64"/>
    <n v="0.37"/>
    <s v="8"/>
    <s v="0"/>
    <s v="ONLINE"/>
    <s v="ONLINE-2024-12-22 15:23:54"/>
    <s v="7"/>
    <s v="0"/>
    <s v="ONLINE"/>
    <s v="ONLINE-2024-12-22 19:34:26"/>
    <s v="Dihitung"/>
    <s v="Dihitung"/>
    <s v="Dihitung"/>
    <n v="1000"/>
    <n v="2"/>
    <n v="64"/>
    <n v="0.37"/>
    <s v="Sesuai"/>
    <s v="OK"/>
    <n v="1"/>
    <n v="1"/>
    <x v="1"/>
    <x v="1"/>
    <x v="1"/>
    <x v="1"/>
    <x v="1"/>
    <x v="1"/>
    <x v="2"/>
    <x v="1"/>
    <x v="1"/>
    <s v="OK"/>
    <s v="OK"/>
    <x v="11"/>
  </r>
  <r>
    <s v="TSJT"/>
    <s v="ABDULLAH BIN NUH NAGRAK"/>
    <s v="02"/>
    <s v="10.42.26.195"/>
    <s v="Microsoft Windows 10 Pro"/>
    <s v="64-bit"/>
    <s v="Intel(R) Pentium(R) Gold G6400 CPU @ 4.00GHz"/>
    <n v="30"/>
    <s v="17"/>
    <n v="16"/>
    <s v="Windows(R), Professional edition:_x000d__x000a_    The machine is permanently activated."/>
    <s v="Sesuai"/>
    <s v="NV3DD-9WC4M-3D77R-C3TRY-3GPKF"/>
    <n v="1000"/>
    <n v="61"/>
    <n v="0.45"/>
    <s v="2"/>
    <s v="13"/>
    <s v="OFFLINE"/>
    <s v="OFFLINE-2024-12-23 10:50:07-[ERROR] TIDAK DAPAT RESPONSE DARI EDC"/>
    <s v="6"/>
    <s v="0"/>
    <s v="ONLINE"/>
    <s v="ONLINE-2024-12-23 06:24:11"/>
    <s v="Dihitung"/>
    <s v="Dihitung"/>
    <s v="Dihitung"/>
    <n v="1000"/>
    <n v="30"/>
    <n v="61"/>
    <n v="0.45"/>
    <s v="Sesuai"/>
    <s v="OK"/>
    <n v="0.13333333333333333"/>
    <n v="1"/>
    <x v="1"/>
    <x v="1"/>
    <x v="1"/>
    <x v="1"/>
    <x v="1"/>
    <x v="1"/>
    <x v="2"/>
    <x v="0"/>
    <x v="1"/>
    <s v="NOK"/>
    <s v="OK"/>
    <x v="1"/>
  </r>
  <r>
    <s v="TQ9I"/>
    <s v="CENGKEH TAMAN CIMANGGU"/>
    <s v="01"/>
    <s v="10.42.191.34"/>
    <s v="Microsoft Windows 10 Pro"/>
    <s v="64-bit"/>
    <s v="Intel(R) Pentium(R) CPU G4400 @ 3.30GHz"/>
    <n v="9"/>
    <s v="74"/>
    <n v="4"/>
    <s v="Windows(R), Professional edition:_x000d__x000a_    The machine is permanently activated."/>
    <s v="Sesuai"/>
    <s v="GHNHV-3DYX4-C7BB9-3QX8P-BTDGR"/>
    <n v="1000"/>
    <n v="47"/>
    <n v="0.99"/>
    <s v="6"/>
    <s v="0"/>
    <s v="ONLINE"/>
    <s v="ONLINE-2024-12-23 12:25:47"/>
    <s v="4"/>
    <s v="0"/>
    <s v="ONLINE"/>
    <s v="ONLINE-2024-12-23 12:20:20"/>
    <s v="Dihitung"/>
    <s v="Dihitung"/>
    <s v="Tidak Dihitung"/>
    <n v="1000"/>
    <n v="9"/>
    <n v="47"/>
    <n v="0.99"/>
    <s v="Sesuai"/>
    <s v="OK"/>
    <n v="1"/>
    <n v="1"/>
    <x v="0"/>
    <x v="1"/>
    <x v="1"/>
    <x v="1"/>
    <x v="1"/>
    <x v="1"/>
    <x v="2"/>
    <x v="1"/>
    <x v="1"/>
    <s v="OK"/>
    <s v="OK"/>
    <x v="0"/>
  </r>
  <r>
    <s v="FDAY"/>
    <s v="GRIYA BENDA ASR"/>
    <s v="01"/>
    <s v="10.42.51.2"/>
    <s v="Microsoft Windows 10 Pro"/>
    <s v="64-bit"/>
    <s v="Intel(R) Pentium(R) Gold G6405 CPU @ 4.10GHz"/>
    <n v="7"/>
    <s v="57"/>
    <n v="8"/>
    <s v="Windows(R), Professional edition:_x000d__x000a_    The machine is permanently activated."/>
    <s v="Sesuai"/>
    <s v="HF389-NC783-T6TBD-WY9WB-RC22T:NF6HC-QH89W-F8WYV-WWXV4-WFG6P"/>
    <n v="1000"/>
    <n v="59"/>
    <n v="0.65"/>
    <s v="3"/>
    <s v="0"/>
    <s v="ONLINE"/>
    <s v="ONLINE-2024-12-23 10:40:51"/>
    <s v="2"/>
    <s v="0"/>
    <s v="ONLINE"/>
    <s v="ONLINE-2024-12-23 10:18:19"/>
    <s v="Dihitung"/>
    <s v="Dihitung"/>
    <s v="Dihitung"/>
    <n v="1000"/>
    <n v="7"/>
    <n v="59"/>
    <n v="0.65"/>
    <s v="Sesuai"/>
    <s v="OK"/>
    <n v="1"/>
    <n v="1"/>
    <x v="1"/>
    <x v="1"/>
    <x v="1"/>
    <x v="1"/>
    <x v="1"/>
    <x v="1"/>
    <x v="2"/>
    <x v="1"/>
    <x v="1"/>
    <s v="OK"/>
    <s v="OK"/>
    <x v="14"/>
  </r>
  <r>
    <s v="FAT3"/>
    <s v="ARIA CIKONDANG"/>
    <s v="01"/>
    <s v="10.42.13.194"/>
    <s v="Microsoft Windows 10 Pro"/>
    <s v="64-bit"/>
    <s v="Intel(R) Pentium(R) Gold G6405 CPU @ 4.10GHz"/>
    <n v="10"/>
    <s v="49"/>
    <n v="8"/>
    <s v="Windows(R), Professional edition:_x000d__x000a_    The machine is permanently activated."/>
    <s v="Sesuai"/>
    <s v="834CK-NRW7G-TDRB3-YV927-QPFTG"/>
    <n v="1000"/>
    <n v="49"/>
    <n v="0.56999999999999995"/>
    <s v="8"/>
    <s v="0"/>
    <s v="ONLINE"/>
    <s v="ONLINE-2024-12-22 20:06:20"/>
    <s v="6"/>
    <s v="0"/>
    <s v="ONLINE"/>
    <s v="ONLINE-2024-12-22 20:39:34"/>
    <s v="Dihitung"/>
    <s v="Dihitung"/>
    <s v="Dihitung"/>
    <n v="1000"/>
    <n v="10"/>
    <n v="49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13"/>
  </r>
  <r>
    <s v="TZG6"/>
    <s v="SUKAJAYA"/>
    <s v="02"/>
    <s v="10.42.23.67"/>
    <s v="Microsoft Windows 10 Pro"/>
    <s v="64-bit"/>
    <s v="Intel(R) Pentium(R) CPU G4400 @ 3.30GHz"/>
    <n v="0"/>
    <s v="32"/>
    <n v="8"/>
    <s v="Windows(R), Professional edition:_x000d__x000a_    The machine is permanently activated."/>
    <s v="Sesuai"/>
    <s v="VNKGQ-FP7FY-6YCRM-T7WXX-V22KF"/>
    <n v="1000"/>
    <n v="36"/>
    <n v="0.6"/>
    <s v="16"/>
    <s v="0"/>
    <s v="ONLINE"/>
    <s v="ONLINE-2024-12-22 15:36:07"/>
    <s v="0"/>
    <s v="2"/>
    <s v="OFFLINE"/>
    <s v="OFFLINE-2024-12-07 19:57:51-TIDAK TERIMA RESPONSE DARI EDC"/>
    <s v="Dihitung"/>
    <s v="Dihitung"/>
    <s v="Dihitung"/>
    <n v="1000"/>
    <n v="0"/>
    <n v="36"/>
    <n v="0.6"/>
    <s v="Sesuai"/>
    <s v="OK"/>
    <n v="1"/>
    <n v="0"/>
    <x v="1"/>
    <x v="1"/>
    <x v="1"/>
    <x v="1"/>
    <x v="1"/>
    <x v="1"/>
    <x v="2"/>
    <x v="1"/>
    <x v="0"/>
    <s v="OK"/>
    <s v="NOK"/>
    <x v="12"/>
  </r>
  <r>
    <s v="FOVV"/>
    <s v="RUKO THE PROMINENT"/>
    <s v="01"/>
    <s v="10.42.143.66"/>
    <s v="Microsoft Windows 10 Pro"/>
    <s v="64-bit"/>
    <s v="Intel(R) Pentium(R) Gold G6400 CPU @ 4.00GHz"/>
    <n v="21"/>
    <s v="50"/>
    <n v="8"/>
    <s v="Windows(R), Professional edition:_x000d__x000a_    The machine is permanently activated."/>
    <s v="Sesuai"/>
    <s v="Y8QPP-4KNVH-98C32-G7XQD-QRTPT"/>
    <n v="1000"/>
    <n v="61"/>
    <n v="0.57999999999999996"/>
    <s v="2"/>
    <s v="0"/>
    <s v="ONLINE"/>
    <s v="ONLINE-2024-12-23 07:46:03"/>
    <s v="2"/>
    <s v="0"/>
    <s v="ONLINE"/>
    <s v="ONLINE-2024-12-23 12:01:58"/>
    <s v="Dihitung"/>
    <s v="Dihitung"/>
    <s v="Dihitung"/>
    <n v="1000"/>
    <n v="21"/>
    <n v="61"/>
    <n v="0.57999999999999996"/>
    <s v="Sesuai"/>
    <s v="OK"/>
    <n v="1"/>
    <n v="1"/>
    <x v="1"/>
    <x v="1"/>
    <x v="1"/>
    <x v="1"/>
    <x v="1"/>
    <x v="1"/>
    <x v="2"/>
    <x v="1"/>
    <x v="1"/>
    <s v="OK"/>
    <s v="OK"/>
    <x v="0"/>
  </r>
  <r>
    <s v="T5X8"/>
    <s v="CIAWI BENDUNGAN"/>
    <s v="01"/>
    <s v="10.42.73.162"/>
    <s v="Microsoft Windows 10 Pro"/>
    <s v="64-bit"/>
    <s v="Intel(R) Core(TM) i5-10400 CPU @ 2.90GHz"/>
    <n v="1"/>
    <s v="31"/>
    <n v="16"/>
    <s v="Windows(R), Professional edition:_x000d__x000a_    The machine is permanently activated."/>
    <s v="Sesuai"/>
    <s v="NW299-BFHMQ-PMC3W-2BCT6-4M6PT"/>
    <n v="1000"/>
    <n v="43"/>
    <n v="0.54"/>
    <s v="0"/>
    <s v="0"/>
    <s v="NOEDC"/>
    <s v="NOEDC-0000-00-00 00:00:00"/>
    <s v="0"/>
    <s v="0"/>
    <s v="NOEDC"/>
    <s v="NOEDC-0000-00-00 00:00:00"/>
    <s v="Dihitung"/>
    <s v="Dihitung"/>
    <s v="Dihitung"/>
    <n v="1000"/>
    <n v="1"/>
    <n v="43"/>
    <n v="0.54"/>
    <s v="Sesuai"/>
    <s v="OK"/>
    <n v="0"/>
    <n v="0"/>
    <x v="1"/>
    <x v="1"/>
    <x v="1"/>
    <x v="1"/>
    <x v="1"/>
    <x v="1"/>
    <x v="2"/>
    <x v="2"/>
    <x v="2"/>
    <s v="NOK"/>
    <s v="NOK"/>
    <x v="14"/>
  </r>
  <r>
    <s v="T81T"/>
    <s v="CIBEDUG"/>
    <s v="02"/>
    <s v="10.42.114.195"/>
    <s v="Microsoft Windows 10 Pro"/>
    <s v="64-bit"/>
    <s v="Intel(R) Pentium(R) Gold G6400 CPU @ 4.00GHz"/>
    <n v="4"/>
    <s v="36"/>
    <n v="8"/>
    <s v="Windows(R), Professional edition:_x000d__x000a_    The machine is permanently activated."/>
    <s v="Sesuai"/>
    <s v="MGV6C-K7NCK-QGY7R-HWT72-7CFTG"/>
    <n v="1000"/>
    <n v="40"/>
    <n v="0.75"/>
    <s v="4"/>
    <s v="0"/>
    <s v="ONLINE"/>
    <s v="ONLINE-2024-11-30 14:52:59"/>
    <s v="1"/>
    <s v="0"/>
    <s v="ONLINE"/>
    <s v="ONLINE-2024-12-04 14:48:21-(ACT VIRTUAL)TIDAK TERIMA RESPONSE DARI HOST|ERBANK MANDIRI|72100533|000070407336319|||||000081|000000|04 DEC 24|14:48:17|||0000000000000000000000||0|0|0|0"/>
    <s v="Dihitung"/>
    <s v="Dihitung"/>
    <s v="Dihitung"/>
    <n v="1000"/>
    <n v="4"/>
    <n v="40"/>
    <n v="0.75"/>
    <s v="Sesuai"/>
    <s v="OK"/>
    <n v="1"/>
    <n v="1"/>
    <x v="1"/>
    <x v="1"/>
    <x v="1"/>
    <x v="1"/>
    <x v="1"/>
    <x v="1"/>
    <x v="2"/>
    <x v="1"/>
    <x v="1"/>
    <s v="OK"/>
    <s v="OK"/>
    <x v="14"/>
  </r>
  <r>
    <s v="TZ7W"/>
    <s v="MARIWATI"/>
    <s v="01"/>
    <s v="10.42.11.162"/>
    <s v="Microsoft Windows 10 Pro"/>
    <s v="64-bit"/>
    <s v="Intel(R) Pentium(R) CPU G4400 @ 3.30GHz"/>
    <n v="34"/>
    <s v="67"/>
    <n v="4"/>
    <s v="Windows(R), Professional edition:_x000d__x000a_    The machine is permanently activated."/>
    <s v="Sesuai"/>
    <s v="WN2KQ-94YKG-HW66F-KFQW6-23724"/>
    <n v="1000"/>
    <n v="67"/>
    <n v="0.85"/>
    <s v="6"/>
    <s v="3"/>
    <s v="ONLINE"/>
    <s v="ONLINE-2024-12-23 11:52:12"/>
    <s v="4"/>
    <s v="0"/>
    <s v="ONLINE"/>
    <s v="ONLINE-2024-12-22 13:09:36-(ACT VIRTUAL)TIDAK TERIMA RESPONSE DARI HOST|ERBANK MANDIRI||0|"/>
    <s v="Dihitung"/>
    <s v="Dihitung"/>
    <s v="Tidak Dihitung"/>
    <n v="1000"/>
    <n v="34"/>
    <n v="67"/>
    <n v="0.85"/>
    <s v="Sesuai"/>
    <s v="OK"/>
    <n v="0.66666666666666663"/>
    <n v="1"/>
    <x v="0"/>
    <x v="1"/>
    <x v="1"/>
    <x v="1"/>
    <x v="1"/>
    <x v="1"/>
    <x v="2"/>
    <x v="1"/>
    <x v="1"/>
    <s v="OK"/>
    <s v="OK"/>
    <x v="11"/>
  </r>
  <r>
    <s v="TR98"/>
    <s v="RAYA CILEBUT"/>
    <s v="02"/>
    <s v="10.42.30.67"/>
    <s v="Microsoft Windows 10 Pro"/>
    <s v="64-bit"/>
    <s v="Intel(R) Pentium(R) CPU G4400 @ 3.30GHz"/>
    <n v="12"/>
    <s v="56"/>
    <n v="4"/>
    <s v="Windows(R), Professional edition:_x000d__x000a_    The machine is permanently activated."/>
    <s v="Sesuai"/>
    <s v="TJYXF-3N3HJ-GX2MP-PD8VP-6JF9F"/>
    <n v="1000"/>
    <n v="35"/>
    <n v="0.98"/>
    <s v="2"/>
    <s v="0"/>
    <s v="ONLINE"/>
    <s v="ONLINE-2024-12-23 12:34:18"/>
    <s v="1"/>
    <s v="0"/>
    <s v="ONLINE"/>
    <s v="ONLINE-2024-12-23 08:28:03"/>
    <s v="Dihitung"/>
    <s v="Dihitung"/>
    <s v="Tidak Dihitung"/>
    <n v="1000"/>
    <n v="12"/>
    <n v="35"/>
    <n v="0.98"/>
    <s v="Sesuai"/>
    <s v="OK"/>
    <n v="1"/>
    <n v="1"/>
    <x v="0"/>
    <x v="1"/>
    <x v="1"/>
    <x v="1"/>
    <x v="1"/>
    <x v="1"/>
    <x v="2"/>
    <x v="1"/>
    <x v="1"/>
    <s v="OK"/>
    <s v="OK"/>
    <x v="0"/>
  </r>
  <r>
    <s v="TNS2"/>
    <s v="ABDUL FATAH CINANGKA"/>
    <s v="01"/>
    <s v="10.42.42.194"/>
    <s v="Microsoft Windows 10 Pro"/>
    <s v="64-bit"/>
    <s v="Intel(R) Pentium(R) Gold G6400 CPU @ 4.00GHz"/>
    <n v="16"/>
    <s v="49"/>
    <n v="8"/>
    <s v="Windows(R), Professional edition:_x000d__x000a_    The machine is permanently activated."/>
    <s v="Sesuai"/>
    <s v="NBQC3-632F8-DWY8K-84RDP-YKM6G"/>
    <n v="1000"/>
    <n v="45"/>
    <n v="0.7"/>
    <s v="12"/>
    <s v="0"/>
    <s v="ONLINE"/>
    <s v="ONLINE-2024-12-22 16:22:37"/>
    <s v="0"/>
    <s v="1"/>
    <s v="OFFLINE"/>
    <s v="OFFLINE-2024-12-23 08:33:39-TIDAK TERIMA RESPONSE DARI EDC"/>
    <s v="Dihitung"/>
    <s v="Dihitung"/>
    <s v="Dihitung"/>
    <n v="1000"/>
    <n v="16"/>
    <n v="45"/>
    <n v="0.7"/>
    <s v="Sesuai"/>
    <s v="OK"/>
    <n v="1"/>
    <n v="0"/>
    <x v="1"/>
    <x v="1"/>
    <x v="1"/>
    <x v="1"/>
    <x v="1"/>
    <x v="1"/>
    <x v="2"/>
    <x v="1"/>
    <x v="0"/>
    <s v="OK"/>
    <s v="NOK"/>
    <x v="7"/>
  </r>
  <r>
    <s v="TJSS"/>
    <s v="BABAKAN DRAMAGA"/>
    <s v="02"/>
    <s v="10.42.39.35"/>
    <s v="Microsoft Windows 10 Pro"/>
    <s v="64-bit"/>
    <s v="Intel(R) Pentium(R) CPU G4400 @ 3.30GHz"/>
    <n v="17"/>
    <s v="60"/>
    <n v="4"/>
    <s v="Windows(R), Professional edition:_x000d__x000a_    The machine is permanently activated."/>
    <s v="Sesuai"/>
    <s v="RDMMC-NMM2K-JJ29G-YKMB4-3DBP4"/>
    <n v="1000"/>
    <n v="35"/>
    <n v="1"/>
    <s v="6"/>
    <s v="0"/>
    <s v="ONLINE"/>
    <s v="ONLINE-2024-12-23 10:10:31"/>
    <s v="2"/>
    <s v="0"/>
    <s v="ONLINE"/>
    <s v="ONLINE-2024-12-23 12:32:33"/>
    <s v="Dihitung"/>
    <s v="Dihitung"/>
    <s v="Tidak Dihitung"/>
    <n v="1000"/>
    <n v="17"/>
    <n v="35"/>
    <n v="1"/>
    <s v="Sesuai"/>
    <s v="OK"/>
    <n v="1"/>
    <n v="1"/>
    <x v="0"/>
    <x v="1"/>
    <x v="1"/>
    <x v="1"/>
    <x v="1"/>
    <x v="1"/>
    <x v="2"/>
    <x v="1"/>
    <x v="1"/>
    <s v="OK"/>
    <s v="OK"/>
    <x v="7"/>
  </r>
  <r>
    <s v="TB40"/>
    <s v="REST AREA KM 10A"/>
    <s v="01"/>
    <s v="10.42.117.67"/>
    <s v="Microsoft Windows 10 Pro"/>
    <s v="64-bit"/>
    <s v="Intel(R) Core(TM) i3-10100 CPU @ 3.60GHz"/>
    <n v="1"/>
    <s v="22"/>
    <n v="16"/>
    <s v="Windows(R), Professional edition:_x000d__x000a_    The machine is permanently activated."/>
    <s v="Sesuai"/>
    <s v="WFVNH-D93GC-3D28K-86YGQ-BG9TP:6NG97-3J7YH-2XG74-JRBXT-4M49F"/>
    <n v="1000"/>
    <n v="39"/>
    <n v="0.41"/>
    <s v="18"/>
    <s v="0"/>
    <s v="ONLINE"/>
    <s v="ONLINE-2024-12-23 11:48:45"/>
    <s v="89"/>
    <s v="0"/>
    <s v="ONLINE"/>
    <s v="ONLINE-2024-12-23 12:30:21"/>
    <s v="Dihitung"/>
    <s v="Dihitung"/>
    <s v="Dihitung"/>
    <n v="1000"/>
    <n v="1"/>
    <n v="39"/>
    <n v="0.41"/>
    <s v="Sesuai"/>
    <s v="OK"/>
    <n v="1"/>
    <n v="1"/>
    <x v="1"/>
    <x v="1"/>
    <x v="1"/>
    <x v="1"/>
    <x v="1"/>
    <x v="1"/>
    <x v="2"/>
    <x v="1"/>
    <x v="1"/>
    <s v="OK"/>
    <s v="OK"/>
    <x v="10"/>
  </r>
  <r>
    <s v="T9PI"/>
    <s v="WATERPARK CITEPUS"/>
    <s v="02"/>
    <s v="10.42.65.195"/>
    <s v="Microsoft Windows 10 Pro"/>
    <s v="64-bit"/>
    <s v="Intel(R) Pentium(R) CPU G4400 @ 3.30GHz"/>
    <n v="19"/>
    <s v="37"/>
    <n v="8"/>
    <s v="Windows(R), Professional edition:_x000d__x000a_    The machine is permanently activated."/>
    <s v="Sesuai"/>
    <s v="RKBPF-BVN96-37C2P-YYMCW-6MT6R"/>
    <n v="1000"/>
    <n v="42"/>
    <n v="0.6"/>
    <s v="6"/>
    <s v="0"/>
    <s v="ONLINE"/>
    <s v="ONLINE-2024-12-22 20:34:38"/>
    <s v="3"/>
    <s v="0"/>
    <s v="ONLINE"/>
    <s v="ONLINE-2024-12-23 09:46:04"/>
    <s v="Dihitung"/>
    <s v="Dihitung"/>
    <s v="Dihitung"/>
    <n v="1000"/>
    <n v="19"/>
    <n v="42"/>
    <n v="0.6"/>
    <s v="Sesuai"/>
    <s v="OK"/>
    <n v="1"/>
    <n v="1"/>
    <x v="1"/>
    <x v="1"/>
    <x v="1"/>
    <x v="1"/>
    <x v="1"/>
    <x v="1"/>
    <x v="2"/>
    <x v="1"/>
    <x v="1"/>
    <s v="OK"/>
    <s v="OK"/>
    <x v="9"/>
  </r>
  <r>
    <s v="TK62"/>
    <s v="PONDOK GEDE 3"/>
    <s v="01"/>
    <s v="10.42.81.163"/>
    <s v="Microsoft Windows 10 Pro"/>
    <s v="64-bit"/>
    <s v="Intel(R) Pentium(R) CPU G4400 @ 3.30GHz"/>
    <n v="11"/>
    <s v="69"/>
    <n v="4"/>
    <s v="Windows(R), Professional edition:_x000d__x000a_    The machine is permanently activated."/>
    <s v="Sesuai"/>
    <s v="WFVNH-D93GC-3D28K-86YGQ-BG9TP"/>
    <n v="1000"/>
    <n v="44"/>
    <n v="1.17"/>
    <s v="14"/>
    <s v="0"/>
    <s v="ONLINE"/>
    <s v="ONLINE-2024-12-23 11:01:55"/>
    <s v="39"/>
    <s v="0"/>
    <s v="ONLINE"/>
    <s v="ONLINE-2024-12-23 10:34:37"/>
    <s v="Dihitung"/>
    <s v="Dihitung"/>
    <s v="Tidak Dihitung"/>
    <n v="1000"/>
    <n v="11"/>
    <n v="44"/>
    <n v="1.17"/>
    <s v="Sesuai"/>
    <s v="OK"/>
    <n v="1"/>
    <n v="1"/>
    <x v="0"/>
    <x v="1"/>
    <x v="1"/>
    <x v="1"/>
    <x v="1"/>
    <x v="1"/>
    <x v="2"/>
    <x v="1"/>
    <x v="1"/>
    <s v="OK"/>
    <s v="OK"/>
    <x v="10"/>
  </r>
  <r>
    <s v="FA42"/>
    <s v="IDF GRAHA METROPOLIS"/>
    <s v="02"/>
    <s v="10.42.134.227"/>
    <s v="Microsoft Windows 10 Pro"/>
    <s v="64-bit"/>
    <s v="Intel(R) Pentium(R) CPU G4400 @ 3.30GHz"/>
    <n v="2"/>
    <s v="48"/>
    <n v="4"/>
    <s v="Windows(R), Professional edition:_x000d__x000a_    The machine is permanently activated."/>
    <s v="Sesuai"/>
    <s v="GPTJF-8YNVY-C3CD6-3M4F2-P9XTR"/>
    <n v="1000"/>
    <n v="36"/>
    <n v="0.84"/>
    <s v="4"/>
    <s v="0"/>
    <s v="ONLINE"/>
    <s v="ONLINE-2024-12-23 11:24:54"/>
    <s v="0"/>
    <s v="0"/>
    <s v="NOEDC"/>
    <s v="NOEDC-0000-00-00 00:00:00"/>
    <s v="Dihitung"/>
    <s v="Dihitung"/>
    <s v="Tidak Dihitung"/>
    <n v="1000"/>
    <n v="2"/>
    <n v="36"/>
    <n v="0.84"/>
    <s v="Sesuai"/>
    <s v="OK"/>
    <n v="1"/>
    <n v="0"/>
    <x v="0"/>
    <x v="1"/>
    <x v="1"/>
    <x v="1"/>
    <x v="1"/>
    <x v="1"/>
    <x v="2"/>
    <x v="1"/>
    <x v="2"/>
    <s v="OK"/>
    <s v="NOK"/>
    <x v="1"/>
  </r>
  <r>
    <s v="FDAY"/>
    <s v="GRIYA BENDA ASR"/>
    <s v="02"/>
    <s v="10.42.51.3"/>
    <s v="Microsoft Windows 10 Pro"/>
    <s v="64-bit"/>
    <s v="Intel(R) Pentium(R) Gold G6405 CPU @ 4.10GHz"/>
    <n v="4"/>
    <s v="37"/>
    <n v="8"/>
    <s v="Windows(R), Professional edition:_x000d__x000a_    The machine is permanently activated."/>
    <s v="Sesuai"/>
    <s v="DKXYX-2GNWW-4D9GQ-43K8C-76DW6:NF6HC-QH89W-F8WYV-WWXV4-WFG6P"/>
    <n v="1000"/>
    <n v="47"/>
    <n v="0.57999999999999996"/>
    <s v="10"/>
    <s v="0"/>
    <s v="ONLINE"/>
    <s v="ONLINE-2024-12-23 11:09:27"/>
    <s v="14"/>
    <s v="0"/>
    <s v="ONLINE"/>
    <s v="ONLINE-2024-12-22 19:45:48"/>
    <s v="Dihitung"/>
    <s v="Dihitung"/>
    <s v="Dihitung"/>
    <n v="1000"/>
    <n v="4"/>
    <n v="47"/>
    <n v="0.57999999999999996"/>
    <s v="Sesuai"/>
    <s v="OK"/>
    <n v="1"/>
    <n v="1"/>
    <x v="1"/>
    <x v="1"/>
    <x v="1"/>
    <x v="1"/>
    <x v="1"/>
    <x v="1"/>
    <x v="2"/>
    <x v="1"/>
    <x v="1"/>
    <s v="OK"/>
    <s v="OK"/>
    <x v="14"/>
  </r>
  <r>
    <s v="FY8V"/>
    <s v="RAYA CIANJUR SUKIABUMI KM 5"/>
    <s v="01"/>
    <s v="10.42.140.34"/>
    <s v="Microsoft Windows 10 Pro"/>
    <s v="64-bit"/>
    <s v="Intel(R) Pentium(R) Gold G6400 CPU @ 4.00GHz"/>
    <n v="36"/>
    <s v="47"/>
    <n v="8"/>
    <s v="Windows(R), Professional edition:_x000d__x000a_    The machine is permanently activated."/>
    <s v="Sesuai"/>
    <s v="D9THN-6J899-K96JH-944XH-GCQGR"/>
    <n v="1000"/>
    <n v="57"/>
    <n v="0.52"/>
    <s v="14"/>
    <s v="0"/>
    <s v="ONLINE"/>
    <s v="ONLINE-2024-12-22 22:18:55"/>
    <s v="0"/>
    <s v="0"/>
    <s v="NOEDC"/>
    <s v="NOEDC-0000-00-00 00:00:00"/>
    <s v="Dihitung"/>
    <s v="Dihitung"/>
    <s v="Dihitung"/>
    <n v="1000"/>
    <n v="36"/>
    <n v="57"/>
    <n v="0.52"/>
    <s v="Sesuai"/>
    <s v="OK"/>
    <n v="1"/>
    <n v="0"/>
    <x v="1"/>
    <x v="1"/>
    <x v="1"/>
    <x v="1"/>
    <x v="1"/>
    <x v="1"/>
    <x v="2"/>
    <x v="1"/>
    <x v="2"/>
    <s v="OK"/>
    <s v="NOK"/>
    <x v="1"/>
  </r>
  <r>
    <s v="FC54"/>
    <s v="CIPEYEUM"/>
    <s v="02"/>
    <s v="10.42.8.195"/>
    <s v="Microsoft Windows 10 Pro"/>
    <s v="64-bit"/>
    <s v="Intel(R) Pentium(R) Gold G6405 CPU @ 4.10GHz"/>
    <n v="19"/>
    <s v="38"/>
    <n v="8"/>
    <s v="Windows(R), Professional edition:_x000d__x000a_    The machine is permanently activated."/>
    <s v="Sesuai"/>
    <s v="CCFVN-MPXQP-P38TW-36RX7-XD8GG"/>
    <n v="1000"/>
    <n v="42"/>
    <n v="0.55000000000000004"/>
    <s v="14"/>
    <s v="0"/>
    <s v="ONLINE"/>
    <s v="ONLINE-2024-12-23 12:00:42"/>
    <s v="2"/>
    <s v="0"/>
    <s v="ONLINE"/>
    <s v="ONLINE-2024-12-23 07:36:38"/>
    <s v="Dihitung"/>
    <s v="Dihitung"/>
    <s v="Dihitung"/>
    <n v="1000"/>
    <n v="19"/>
    <n v="42"/>
    <n v="0.55000000000000004"/>
    <s v="Sesuai"/>
    <s v="OK"/>
    <n v="1"/>
    <n v="1"/>
    <x v="1"/>
    <x v="1"/>
    <x v="1"/>
    <x v="1"/>
    <x v="1"/>
    <x v="1"/>
    <x v="2"/>
    <x v="1"/>
    <x v="1"/>
    <s v="OK"/>
    <s v="OK"/>
    <x v="13"/>
  </r>
  <r>
    <s v="TPE5"/>
    <s v="CILANGKAP BARU"/>
    <s v="02"/>
    <s v="10.42.82.67"/>
    <s v="Microsoft Windows 10 Pro"/>
    <s v="64-bit"/>
    <s v="Intel(R) Pentium(R) CPU G4400 @ 3.30GHz"/>
    <n v="5"/>
    <s v="51"/>
    <n v="4"/>
    <s v="Windows(R), Professional edition:_x000d__x000a_    The machine is permanently activated."/>
    <s v="Sesuai"/>
    <s v="VKHN7-W9FYD-V3X8J-D4XD3-3PFJ2"/>
    <n v="1000"/>
    <n v="42"/>
    <n v="0"/>
    <s v="0"/>
    <s v="6"/>
    <s v="OFFLINE"/>
    <s v="OFFLINE-2024-12-23 09:41:52-THE PORT COM7 DOES NOT EXIST."/>
    <s v="21"/>
    <s v="1"/>
    <s v="ONLINE"/>
    <s v="ONLINE-2024-12-23 10:23:36"/>
    <s v="Dihitung"/>
    <s v="Dihitung"/>
    <s v="Tidak Dihitung"/>
    <n v="1000"/>
    <n v="5"/>
    <n v="42"/>
    <n v="0"/>
    <s v="Sesuai"/>
    <s v="OK"/>
    <n v="0"/>
    <n v="0.95454545454545459"/>
    <x v="0"/>
    <x v="1"/>
    <x v="1"/>
    <x v="1"/>
    <x v="1"/>
    <x v="1"/>
    <x v="2"/>
    <x v="0"/>
    <x v="1"/>
    <s v="NOK"/>
    <s v="OK"/>
    <x v="10"/>
  </r>
  <r>
    <s v="T1OJ"/>
    <s v="KEBON PEDES 2"/>
    <s v="02"/>
    <s v="10.42.28.35"/>
    <s v="Microsoft Windows 10 Pro"/>
    <s v="64-bit"/>
    <s v="Intel(R) Pentium(R) CPU G3260 @ 3.30GHz"/>
    <n v="27"/>
    <s v="56"/>
    <n v="4"/>
    <s v="Windows(R), Professional edition:_x000d__x000a_    The machine is permanently activated."/>
    <s v="Sesuai"/>
    <s v="DTNGK-CGD2K-Q4WBM-4GTDC-D692P"/>
    <n v="1000"/>
    <n v="43"/>
    <n v="1.64"/>
    <s v="6"/>
    <s v="0"/>
    <s v="ONLINE"/>
    <s v="ONLINE-2024-12-22 18:45:07"/>
    <s v="5"/>
    <s v="0"/>
    <s v="ONLINE"/>
    <s v="ONLINE-2024-12-22 19:13:16"/>
    <s v="Dihitung"/>
    <s v="Dihitung"/>
    <s v="Tidak Dihitung"/>
    <n v="1000"/>
    <n v="27"/>
    <n v="43"/>
    <n v="1.64"/>
    <s v="Sesuai"/>
    <s v="OK"/>
    <n v="1"/>
    <n v="1"/>
    <x v="0"/>
    <x v="1"/>
    <x v="1"/>
    <x v="1"/>
    <x v="1"/>
    <x v="1"/>
    <x v="2"/>
    <x v="1"/>
    <x v="1"/>
    <s v="OK"/>
    <s v="OK"/>
    <x v="0"/>
  </r>
  <r>
    <s v="TZFX"/>
    <s v="RAYA PUNCAK KM 86"/>
    <s v="01"/>
    <s v="10.42.37.194"/>
    <s v="Microsoft Windows 10 Pro"/>
    <s v="64-bit"/>
    <s v="Intel(R) Pentium(R) Gold G6400 CPU @ 4.00GHz"/>
    <n v="13"/>
    <s v="54"/>
    <n v="8"/>
    <s v="Windows(R), Professional edition:_x000d__x000a_    The machine is permanently activated."/>
    <s v="Sesuai"/>
    <s v="GNCD8-MYHK2-2JP42-PB3DF-7H7J6"/>
    <n v="1000"/>
    <n v="48"/>
    <n v="1.0900000000000001"/>
    <s v="3"/>
    <s v="13"/>
    <s v="ONLINE"/>
    <s v="ONLINE-2024-12-23 11:35:52-(ACT VIRTUAL)CRC SALAH HARAP RESTART EDC"/>
    <s v="13"/>
    <s v="0"/>
    <s v="ONLINE"/>
    <s v="ONLINE-2024-12-23 11:51:53"/>
    <s v="Dihitung"/>
    <s v="Dihitung"/>
    <s v="Dihitung"/>
    <n v="1000"/>
    <n v="13"/>
    <n v="48"/>
    <n v="1.0900000000000001"/>
    <s v="Sesuai"/>
    <s v="OK"/>
    <n v="0.1875"/>
    <n v="1"/>
    <x v="1"/>
    <x v="1"/>
    <x v="1"/>
    <x v="1"/>
    <x v="1"/>
    <x v="1"/>
    <x v="2"/>
    <x v="1"/>
    <x v="1"/>
    <s v="NOK"/>
    <s v="OK"/>
    <x v="11"/>
  </r>
  <r>
    <s v="TJ1I"/>
    <s v="SPBU PASIR KUDA"/>
    <s v="02"/>
    <s v="10.42.94.35"/>
    <s v="Microsoft Windows 7 Professional "/>
    <s v="32-bit"/>
    <s v="Intel(R) Pentium(R) CPU G3250 @ 3.20GHz"/>
    <n v="0"/>
    <s v="55"/>
    <n v="4"/>
    <s v="Windows(R) 7, Professional edition:_x000d__x000a_    The machine is permanently activated."/>
    <s v="Sesuai"/>
    <s v="27J98-6CMQT-YRM3T-VWT8B-DVFMM"/>
    <n v="1000"/>
    <n v="45"/>
    <n v="0.32"/>
    <s v="3"/>
    <s v="4"/>
    <s v="OFFLINE"/>
    <s v="OFFLINE-2024-12-23 10:27:11-THE DEVICE IS NOT CONNECTED._x000d__x000a_"/>
    <s v="13"/>
    <s v="0"/>
    <s v="ONLINE"/>
    <s v="ONLINE-2024-12-23 12:30:29"/>
    <s v="Dihitung"/>
    <s v="Dihitung"/>
    <s v="Tidak Dihitung"/>
    <n v="1000"/>
    <n v="0"/>
    <n v="45"/>
    <n v="0.32"/>
    <s v="Sesuai"/>
    <s v="OK"/>
    <n v="0.42857142857142855"/>
    <n v="1"/>
    <x v="0"/>
    <x v="1"/>
    <x v="1"/>
    <x v="1"/>
    <x v="1"/>
    <x v="1"/>
    <x v="2"/>
    <x v="0"/>
    <x v="1"/>
    <s v="NOK"/>
    <s v="OK"/>
    <x v="5"/>
  </r>
  <r>
    <s v="TOC5"/>
    <s v="KOLONEL BUSTOMI"/>
    <s v="03"/>
    <s v="10.42.30.4"/>
    <s v="Microsoft Windows 10 Pro"/>
    <s v="64-bit"/>
    <s v="Intel(R) Pentium(R) CPU G4400 @ 3.30GHz"/>
    <n v="0"/>
    <s v="67"/>
    <n v="4"/>
    <s v="Windows(R), Professional edition:_x000d__x000a_    The machine is permanently activated."/>
    <s v="Sesuai"/>
    <s v="Q2FNB-7BDXF-YXMF4-CWP6X-JXCKF"/>
    <n v="1000"/>
    <n v="39"/>
    <n v="1.35"/>
    <s v="20"/>
    <s v="0"/>
    <s v="ONLINE"/>
    <s v="ONLINE-2024-12-23 12:21:36"/>
    <s v="8"/>
    <s v="0"/>
    <s v="ONLINE"/>
    <s v="ONLINE-2024-12-23 12:37:51"/>
    <s v="Dihitung"/>
    <s v="Dihitung"/>
    <s v="Tidak Dihitung"/>
    <n v="1000"/>
    <n v="0"/>
    <n v="39"/>
    <n v="1.35"/>
    <s v="Sesuai"/>
    <s v="OK"/>
    <n v="1"/>
    <n v="1"/>
    <x v="0"/>
    <x v="1"/>
    <x v="1"/>
    <x v="1"/>
    <x v="1"/>
    <x v="1"/>
    <x v="2"/>
    <x v="1"/>
    <x v="1"/>
    <s v="OK"/>
    <s v="OK"/>
    <x v="14"/>
  </r>
  <r>
    <s v="TJI8"/>
    <s v="PAMOYANAN HIJAU"/>
    <s v="01"/>
    <s v="10.42.37.66"/>
    <s v="Microsoft Windows 7 Professional "/>
    <s v="32-bit"/>
    <s v="Intel(R) Pentium(R) CPU G4500 @ 3.50GHz"/>
    <n v="12"/>
    <s v="59"/>
    <n v="4"/>
    <s v="Windows(R) 7, Professional edition:_x000d__x000a_    The machine is permanently activated."/>
    <s v="Sesuai"/>
    <s v="FB2XX-9HVTX-G7RJD-FH8HC-82439"/>
    <n v="1000"/>
    <n v="39"/>
    <n v="0.32"/>
    <s v="2"/>
    <s v="0"/>
    <s v="ONLINE"/>
    <s v="ONLINE-2024-12-23 11:27:11"/>
    <s v="2"/>
    <s v="0"/>
    <s v="ONLINE"/>
    <s v="ONLINE-2024-12-23 09:35:03"/>
    <s v="Dihitung"/>
    <s v="Dihitung"/>
    <s v="Tidak Dihitung"/>
    <n v="1000"/>
    <n v="12"/>
    <n v="39"/>
    <n v="0.32"/>
    <s v="Sesuai"/>
    <s v="OK"/>
    <n v="1"/>
    <n v="1"/>
    <x v="0"/>
    <x v="1"/>
    <x v="1"/>
    <x v="1"/>
    <x v="1"/>
    <x v="1"/>
    <x v="2"/>
    <x v="1"/>
    <x v="1"/>
    <s v="OK"/>
    <s v="OK"/>
    <x v="6"/>
  </r>
  <r>
    <s v="FRDH"/>
    <s v="KAPTEN YUSUF 3"/>
    <s v="02"/>
    <s v="10.42.43.227"/>
    <s v="Microsoft Windows 7 Professional "/>
    <s v="32-bit"/>
    <s v="Intel(R) Pentium(R) CPU G3240 @ 3.10GHz"/>
    <n v="18"/>
    <s v="56"/>
    <n v="4"/>
    <s v="Windows(R) 7, Professional edition:_x000d__x000a_    The machine is permanently activated."/>
    <s v="Sesuai"/>
    <s v="V697M-GCC7P-VCX7B-J2YQP-3VG93"/>
    <n v="1000"/>
    <n v="48"/>
    <n v="1.8"/>
    <s v="8"/>
    <s v="0"/>
    <s v="ONLINE"/>
    <s v="ONLINE-2024-12-23 11:46:54"/>
    <s v="3"/>
    <s v="0"/>
    <s v="ONLINE"/>
    <s v="ONLINE-2024-12-23 10:01:27"/>
    <s v="Dihitung"/>
    <s v="Dihitung"/>
    <s v="Tidak Dihitung"/>
    <n v="1000"/>
    <n v="18"/>
    <n v="48"/>
    <n v="1.8"/>
    <s v="Sesuai"/>
    <s v="OK"/>
    <n v="1"/>
    <n v="1"/>
    <x v="0"/>
    <x v="1"/>
    <x v="1"/>
    <x v="1"/>
    <x v="1"/>
    <x v="1"/>
    <x v="2"/>
    <x v="1"/>
    <x v="1"/>
    <s v="OK"/>
    <s v="OK"/>
    <x v="5"/>
  </r>
  <r>
    <s v="T2Y7"/>
    <s v="CILAKU MAYAK/005"/>
    <s v="01"/>
    <s v="10.42.135.98"/>
    <s v="Microsoft Windows 10 Pro"/>
    <s v="64-bit"/>
    <s v="Intel(R) Pentium(R) CPU G4400 @ 3.30GHz"/>
    <n v="8"/>
    <s v="72"/>
    <n v="4"/>
    <s v="Windows(R), Professional edition:_x000d__x000a_    The machine is permanently activated."/>
    <s v="Sesuai"/>
    <s v="PR6TN-8PBCB-7XKCJ-38298-VH66R"/>
    <n v="1000"/>
    <n v="40"/>
    <s v="-"/>
    <s v="8"/>
    <s v="0"/>
    <s v="ONLINE"/>
    <s v="ONLINE-2024-12-23 11:49:09"/>
    <s v="0"/>
    <s v="0"/>
    <s v="NOEDC"/>
    <s v="NOEDC-0000-00-00 00:00:00"/>
    <s v="Dihitung"/>
    <s v="Dihitung"/>
    <s v="Tidak Dihitung"/>
    <n v="1000"/>
    <n v="8"/>
    <n v="40"/>
    <s v="-"/>
    <s v="Sesuai"/>
    <s v="OK"/>
    <n v="1"/>
    <n v="0"/>
    <x v="0"/>
    <x v="1"/>
    <x v="1"/>
    <x v="1"/>
    <x v="2"/>
    <x v="1"/>
    <x v="2"/>
    <x v="1"/>
    <x v="2"/>
    <s v="OK"/>
    <s v="NOK"/>
    <x v="1"/>
  </r>
  <r>
    <s v="TFHD"/>
    <s v="SAWO JAJAR"/>
    <s v="01"/>
    <s v="10.42.44.34"/>
    <s v="Microsoft Windows 10 Pro"/>
    <s v="64-bit"/>
    <s v="Intel(R) Pentium(R) Gold G6400 CPU @ 4.00GHz"/>
    <n v="14"/>
    <s v="49"/>
    <n v="8"/>
    <s v="Windows(R), Professional edition:_x000d__x000a_    The machine is permanently activated."/>
    <s v="Sesuai"/>
    <s v="TYNTF-FMXF6-YY3WM-HHC3B-WHWGG"/>
    <n v="1000"/>
    <n v="47"/>
    <n v="0"/>
    <s v="2"/>
    <s v="0"/>
    <s v="ONLINE"/>
    <s v="ONLINE-2024-12-23 12:33:36"/>
    <s v="1"/>
    <s v="0"/>
    <s v="ONLINE"/>
    <s v="ONLINE-2024-12-22 08:14:57"/>
    <s v="Dihitung"/>
    <s v="Dihitung"/>
    <s v="Dihitung"/>
    <n v="1000"/>
    <n v="14"/>
    <n v="47"/>
    <n v="0"/>
    <s v="Sesuai"/>
    <s v="OK"/>
    <n v="1"/>
    <n v="1"/>
    <x v="1"/>
    <x v="1"/>
    <x v="1"/>
    <x v="1"/>
    <x v="1"/>
    <x v="1"/>
    <x v="2"/>
    <x v="1"/>
    <x v="1"/>
    <s v="OK"/>
    <s v="OK"/>
    <x v="8"/>
  </r>
  <r>
    <s v="TP8F"/>
    <s v="AIR MANCUR"/>
    <s v="02"/>
    <s v="10.42.114.3"/>
    <s v="Microsoft Windows 10 Pro"/>
    <s v="64-bit"/>
    <s v="Intel(R) Pentium(R) CPU G4400 @ 3.30GHz"/>
    <n v="16"/>
    <s v="63"/>
    <n v="4"/>
    <s v="Windows(R), Professional edition:_x000d__x000a_    The machine is permanently activated."/>
    <s v="Sesuai"/>
    <s v="MGN74-JJBCG-9VDG4-H2TY9-QV7CP"/>
    <n v="1000"/>
    <n v="37"/>
    <n v="0.92"/>
    <s v="8"/>
    <s v="0"/>
    <s v="ONLINE"/>
    <s v="ONLINE-2024-12-23 11:41:41"/>
    <s v="12"/>
    <s v="0"/>
    <s v="ONLINE"/>
    <s v="ONLINE-2024-12-22 22:43:40"/>
    <s v="Dihitung"/>
    <s v="Dihitung"/>
    <s v="Tidak Dihitung"/>
    <n v="1000"/>
    <n v="16"/>
    <n v="37"/>
    <n v="0.92"/>
    <s v="Sesuai"/>
    <s v="OK"/>
    <n v="1"/>
    <n v="1"/>
    <x v="0"/>
    <x v="1"/>
    <x v="1"/>
    <x v="1"/>
    <x v="1"/>
    <x v="1"/>
    <x v="2"/>
    <x v="1"/>
    <x v="1"/>
    <s v="OK"/>
    <s v="OK"/>
    <x v="8"/>
  </r>
  <r>
    <s v="FR24"/>
    <s v="PESONA PANGRANGO"/>
    <s v="01"/>
    <s v="10.42.18.66"/>
    <s v="Microsoft Windows 10 Pro"/>
    <s v="64-bit"/>
    <s v="Intel(R) Core(TM) i3-10105 CPU @ 3.70GHz"/>
    <n v="9"/>
    <s v="49"/>
    <n v="8"/>
    <s v="Windows(R), Professional edition:_x000d__x000a_    The machine is permanently activated."/>
    <s v="Sesuai"/>
    <s v="9CTMB-MNPPH-2MVBV-GFKY7-RGDGP"/>
    <n v="1000"/>
    <n v="43"/>
    <n v="0.3"/>
    <s v="4"/>
    <s v="0"/>
    <s v="ONLINE"/>
    <s v="ONLINE-2024-12-23 10:18:47"/>
    <s v="4"/>
    <s v="0"/>
    <s v="ONLINE"/>
    <s v="ONLINE-2024-12-22 19:04:39"/>
    <s v="Dihitung"/>
    <s v="Dihitung"/>
    <s v="Dihitung"/>
    <n v="1000"/>
    <n v="9"/>
    <n v="43"/>
    <n v="0.3"/>
    <s v="Sesuai"/>
    <s v="OK"/>
    <n v="1"/>
    <n v="1"/>
    <x v="1"/>
    <x v="1"/>
    <x v="1"/>
    <x v="1"/>
    <x v="1"/>
    <x v="1"/>
    <x v="2"/>
    <x v="1"/>
    <x v="1"/>
    <s v="OK"/>
    <s v="OK"/>
    <x v="12"/>
  </r>
  <r>
    <s v="TZRA"/>
    <s v="CIMAHI CICANTAYAN"/>
    <s v="02"/>
    <s v="10.42.40.227"/>
    <s v="Microsoft Windows 7 Professional "/>
    <s v="32-bit"/>
    <s v="Intel(R) Pentium(R) CPU G3250 @ 3.20GHz"/>
    <n v="26"/>
    <s v="57"/>
    <n v="4"/>
    <s v="Windows(R) 7, Professional edition:_x000d__x000a_    The machine is permanently activated."/>
    <s v="Sesuai"/>
    <s v="YQDJV-6C78V-TQRPC-7DFVC-72WBQ"/>
    <n v="1000"/>
    <n v="50"/>
    <n v="2.14"/>
    <s v="20"/>
    <s v="0"/>
    <s v="ONLINE"/>
    <s v="ONLINE-2024-12-22 19:56:44"/>
    <s v="0"/>
    <s v="2"/>
    <s v="OFFLINE"/>
    <s v="OFFLINE-2024-12-22 20:24:31-TIDAK TERIMA RESPONSE DARI EDC"/>
    <s v="Dihitung"/>
    <s v="Dihitung"/>
    <s v="Tidak Dihitung"/>
    <n v="1000"/>
    <n v="26"/>
    <n v="50"/>
    <n v="2.14"/>
    <s v="Sesuai"/>
    <s v="OK"/>
    <n v="1"/>
    <n v="0"/>
    <x v="0"/>
    <x v="1"/>
    <x v="1"/>
    <x v="1"/>
    <x v="1"/>
    <x v="1"/>
    <x v="2"/>
    <x v="1"/>
    <x v="0"/>
    <s v="OK"/>
    <s v="NOK"/>
    <x v="4"/>
  </r>
  <r>
    <s v="TTB4"/>
    <s v="SITI JENAB"/>
    <s v="02"/>
    <s v="10.42.13.3"/>
    <s v="Microsoft Windows 10 Pro"/>
    <s v="64-bit"/>
    <s v="Intel(R) Pentium(R) CPU G4400 @ 3.30GHz"/>
    <n v="69"/>
    <s v="57"/>
    <n v="4"/>
    <s v="Windows(R), Professional edition:_x000d__x000a_    The machine is permanently activated."/>
    <s v="Sesuai"/>
    <s v="63MJR-VN6WG-XQ32M-4BJPB-MY6GC:V6H86-NRHCH-MYG48-DMG73-BG92P"/>
    <n v="1000"/>
    <n v="34"/>
    <n v="0.73"/>
    <s v="12"/>
    <s v="0"/>
    <s v="ONLINE"/>
    <s v="ONLINE-2024-12-23 09:57:02"/>
    <s v="0"/>
    <s v="3"/>
    <s v="OFFLINE"/>
    <s v="OFFLINE-2024-12-23 09:55:48-TIDAK TERIMA RESPONSE DARI EDC"/>
    <s v="Dihitung"/>
    <s v="Dihitung"/>
    <s v="Tidak Dihitung"/>
    <n v="1000"/>
    <n v="69"/>
    <n v="34"/>
    <n v="0.73"/>
    <s v="Sesuai"/>
    <s v="OK"/>
    <n v="1"/>
    <n v="0"/>
    <x v="0"/>
    <x v="1"/>
    <x v="1"/>
    <x v="1"/>
    <x v="1"/>
    <x v="1"/>
    <x v="2"/>
    <x v="1"/>
    <x v="0"/>
    <s v="OK"/>
    <s v="NOK"/>
    <x v="13"/>
  </r>
  <r>
    <s v="TZAT"/>
    <s v="PADASUKA CIOMAS"/>
    <s v="02"/>
    <s v="10.42.85.35"/>
    <s v="Microsoft Windows 10 Pro"/>
    <s v="64-bit"/>
    <s v="Intel(R) Pentium(R) CPU G4400 @ 3.30GHz"/>
    <n v="16"/>
    <s v="45"/>
    <n v="8"/>
    <s v="Windows(R), Professional edition:_x000d__x000a_    The machine is permanently activated."/>
    <s v="Sesuai"/>
    <s v="CNRY4-QH886-8HP4J-M3XB3-49CKF"/>
    <n v="1000"/>
    <n v="72"/>
    <n v="1.1599999999999999"/>
    <s v="10"/>
    <s v="0"/>
    <s v="ONLINE"/>
    <s v="ONLINE-2024-12-23 06:54:34"/>
    <s v="5"/>
    <s v="0"/>
    <s v="ONLINE"/>
    <s v="ONLINE-2024-12-23 06:05:33"/>
    <s v="Dihitung"/>
    <s v="Dihitung"/>
    <s v="Dihitung"/>
    <n v="1000"/>
    <n v="16"/>
    <n v="72"/>
    <n v="1.1599999999999999"/>
    <s v="Sesuai"/>
    <s v="OK"/>
    <n v="1"/>
    <n v="1"/>
    <x v="1"/>
    <x v="1"/>
    <x v="1"/>
    <x v="1"/>
    <x v="1"/>
    <x v="1"/>
    <x v="2"/>
    <x v="1"/>
    <x v="1"/>
    <s v="OK"/>
    <s v="OK"/>
    <x v="5"/>
  </r>
  <r>
    <s v="TZHH"/>
    <s v="HANJAWAR 31"/>
    <s v="01"/>
    <s v="10.42.8.130"/>
    <s v="Microsoft Windows 10 Pro"/>
    <s v="64-bit"/>
    <s v="Intel(R) Pentium(R) CPU G4400 @ 3.30GHz"/>
    <n v="3"/>
    <s v="71"/>
    <n v="4"/>
    <s v="Windows(R), Professional edition:_x000d__x000a_    The machine is permanently activated."/>
    <s v="Sesuai"/>
    <s v="HP7BY-DN8RG-HYQCG-8BCFX-9HJXF"/>
    <n v="1000"/>
    <n v="39"/>
    <n v="0.77"/>
    <s v="2"/>
    <s v="0"/>
    <s v="ONLINE"/>
    <s v="ONLINE-2024-12-23 12:16:16"/>
    <s v="2"/>
    <s v="0"/>
    <s v="ONLINE"/>
    <s v="ONLINE-2024-12-23 08:27:34-(ACT VIRTUAL)TIDAK TERIMA RESPONSE DARI HOST|ERBANK MANDIRI|73096532|000071002459684||||000041|000000|23 DEC 24|08:35:24|||0000000000000000000000||0|0|0|0|0"/>
    <s v="Dihitung"/>
    <s v="Dihitung"/>
    <s v="Tidak Dihitung"/>
    <n v="1000"/>
    <n v="3"/>
    <n v="39"/>
    <n v="0.77"/>
    <s v="Sesuai"/>
    <s v="OK"/>
    <n v="1"/>
    <n v="1"/>
    <x v="0"/>
    <x v="1"/>
    <x v="1"/>
    <x v="1"/>
    <x v="1"/>
    <x v="1"/>
    <x v="2"/>
    <x v="1"/>
    <x v="1"/>
    <s v="OK"/>
    <s v="OK"/>
    <x v="11"/>
  </r>
  <r>
    <s v="T9O4"/>
    <s v="CIMANDALA"/>
    <s v="01"/>
    <s v="10.42.82.34"/>
    <s v="Microsoft Windows 10 Pro"/>
    <s v="64-bit"/>
    <s v="Intel(R) Pentium(R) CPU G4400 @ 3.30GHz"/>
    <n v="6"/>
    <s v="50"/>
    <n v="8"/>
    <s v="Windows(R), Professional edition:_x000d__x000a_    The machine is permanently activated."/>
    <s v="Sesuai"/>
    <s v="HQBYG-NBQRB-F3DK3-KF8P4-Q9MP4"/>
    <n v="1000"/>
    <n v="36"/>
    <n v="1.42"/>
    <s v="2"/>
    <s v="0"/>
    <s v="ONLINE"/>
    <s v="ONLINE-2024-12-22 19:47:37"/>
    <s v="4"/>
    <s v="0"/>
    <s v="ONLINE"/>
    <s v="ONLINE-2024-12-22 16:08:21"/>
    <s v="Dihitung"/>
    <s v="Dihitung"/>
    <s v="Dihitung"/>
    <n v="1000"/>
    <n v="6"/>
    <n v="36"/>
    <n v="1.42"/>
    <s v="Sesuai"/>
    <s v="OK"/>
    <n v="1"/>
    <n v="1"/>
    <x v="1"/>
    <x v="1"/>
    <x v="1"/>
    <x v="1"/>
    <x v="1"/>
    <x v="1"/>
    <x v="2"/>
    <x v="1"/>
    <x v="1"/>
    <s v="OK"/>
    <s v="OK"/>
    <x v="2"/>
  </r>
  <r>
    <s v="TVVN"/>
    <s v="POINT STASIUN BOGOR"/>
    <s v="02"/>
    <s v="10.42.142.3"/>
    <s v="Microsoft Windows 10 Pro"/>
    <s v="64-bit"/>
    <s v="Intel(R) Pentium(R) Gold G6400 CPU @ 4.00GHz"/>
    <n v="21"/>
    <s v="41"/>
    <n v="8"/>
    <s v="Windows(R), Professional edition:_x000d__x000a_    The machine is permanently activated."/>
    <s v="Sesuai"/>
    <s v="2RW2M-N2FX6-P9JH3-TVXJY-FGDW6"/>
    <n v="1000"/>
    <n v="64"/>
    <n v="1"/>
    <s v="12"/>
    <s v="0"/>
    <s v="ONLINE"/>
    <s v="ONLINE-2024-12-23 11:41:02"/>
    <s v="0"/>
    <s v="0"/>
    <s v="NOEDC"/>
    <s v="NOEDC-0000-00-00 00:00:00"/>
    <s v="Dihitung"/>
    <s v="Dihitung"/>
    <s v="Dihitung"/>
    <n v="1000"/>
    <n v="21"/>
    <n v="64"/>
    <n v="1"/>
    <s v="Sesuai"/>
    <s v="OK"/>
    <n v="1"/>
    <n v="0"/>
    <x v="1"/>
    <x v="1"/>
    <x v="1"/>
    <x v="1"/>
    <x v="1"/>
    <x v="1"/>
    <x v="2"/>
    <x v="1"/>
    <x v="2"/>
    <s v="OK"/>
    <s v="NOK"/>
    <x v="5"/>
  </r>
  <r>
    <s v="TDRN"/>
    <s v="TAPOS CIAWI 3"/>
    <s v="01"/>
    <s v="10.42.51.130"/>
    <s v="Microsoft Windows 10 Pro"/>
    <s v="64-bit"/>
    <s v="Intel(R) Pentium(R) CPU G4400 @ 3.30GHz"/>
    <n v="15"/>
    <s v="47"/>
    <n v="8"/>
    <s v="Windows(R), Professional edition:_x000d__x000a_    The machine is permanently activated."/>
    <s v="Sesuai"/>
    <s v="8CB8B-WNPTP-9VJ29-BXKGV-46YW2"/>
    <n v="1000"/>
    <n v="40"/>
    <n v="1.02"/>
    <s v="5"/>
    <s v="0"/>
    <s v="ONLINE"/>
    <s v="ONLINE-2024-12-23 11:53:04"/>
    <s v="12"/>
    <s v="0"/>
    <s v="ONLINE"/>
    <s v="ONLINE-2024-12-23 11:51:53"/>
    <s v="Dihitung"/>
    <s v="Dihitung"/>
    <s v="Dihitung"/>
    <n v="1000"/>
    <n v="15"/>
    <n v="40"/>
    <n v="1.02"/>
    <s v="Sesuai"/>
    <s v="OK"/>
    <n v="1"/>
    <n v="1"/>
    <x v="1"/>
    <x v="1"/>
    <x v="1"/>
    <x v="1"/>
    <x v="1"/>
    <x v="1"/>
    <x v="2"/>
    <x v="1"/>
    <x v="1"/>
    <s v="OK"/>
    <s v="OK"/>
    <x v="8"/>
  </r>
  <r>
    <s v="TXZM"/>
    <s v="PAMOYANAN 2"/>
    <s v="03"/>
    <s v="10.42.114.36"/>
    <s v="Microsoft Windows 10 Pro"/>
    <s v="64-bit"/>
    <s v="Intel(R) Pentium(R) Gold G6400 CPU @ 4.00GHz"/>
    <n v="14"/>
    <s v="39"/>
    <n v="8"/>
    <s v="Windows(R), Professional edition:_x000d__x000a_    The machine is permanently activated."/>
    <s v="Sesuai"/>
    <s v="YYMDM-G7NQW-2DV9C-KHP2K-C7JXF"/>
    <n v="1000"/>
    <n v="35"/>
    <n v="1.85"/>
    <s v="0"/>
    <s v="6"/>
    <s v="OFFLINE"/>
    <s v="OFFLINE-2024-12-23 02:03:13-[ERROR] TIDAK DAPAT RESPONSE DARI EDC"/>
    <s v="0"/>
    <s v="2"/>
    <s v="OFFLINE"/>
    <s v="OFFLINE-2024-12-22 14:54:27-TIDAK TERIMA RESPONSE DARI EDC"/>
    <s v="Dihitung"/>
    <s v="Dihitung"/>
    <s v="Dihitung"/>
    <n v="1000"/>
    <n v="14"/>
    <n v="35"/>
    <n v="1.85"/>
    <s v="Sesuai"/>
    <s v="OK"/>
    <n v="0"/>
    <n v="0"/>
    <x v="1"/>
    <x v="1"/>
    <x v="1"/>
    <x v="1"/>
    <x v="1"/>
    <x v="1"/>
    <x v="2"/>
    <x v="0"/>
    <x v="0"/>
    <s v="NOK"/>
    <s v="NOK"/>
    <x v="6"/>
  </r>
  <r>
    <s v="TU4J"/>
    <s v="MUTIARA LIDO"/>
    <s v="02"/>
    <s v="10.42.74.3"/>
    <s v="Microsoft Windows 10 Pro"/>
    <s v="64-bit"/>
    <s v="Intel(R) Pentium(R) Gold G6400 CPU @ 4.00GHz"/>
    <n v="2"/>
    <s v="41"/>
    <n v="8"/>
    <s v="Windows(R), Professional edition:_x000d__x000a_    The machine is permanently activated."/>
    <s v="Sesuai"/>
    <s v="TDJNJ-M8MPT-RY69B-38HTM-KD8GG"/>
    <n v="1000"/>
    <n v="46"/>
    <n v="0.85"/>
    <s v="11"/>
    <s v="0"/>
    <s v="ONLINE"/>
    <s v="ONLINE-2024-12-23 11:05:22"/>
    <s v="23"/>
    <s v="0"/>
    <s v="ONLINE"/>
    <s v="ONLINE-2024-12-23 12:12:01"/>
    <s v="Dihitung"/>
    <s v="Dihitung"/>
    <s v="Dihitung"/>
    <n v="1000"/>
    <n v="2"/>
    <n v="46"/>
    <n v="0.85"/>
    <s v="Sesuai"/>
    <s v="OK"/>
    <n v="1"/>
    <n v="1"/>
    <x v="1"/>
    <x v="1"/>
    <x v="1"/>
    <x v="1"/>
    <x v="1"/>
    <x v="1"/>
    <x v="2"/>
    <x v="1"/>
    <x v="1"/>
    <s v="OK"/>
    <s v="OK"/>
    <x v="14"/>
  </r>
  <r>
    <s v="TXWA"/>
    <s v="HASYIM ASHARI"/>
    <s v="01"/>
    <s v="10.42.26.226"/>
    <s v="Microsoft Windows 10 Pro"/>
    <s v="64-bit"/>
    <s v="Intel(R) Core(TM) i3-10100 CPU @ 3.60GHz"/>
    <n v="0"/>
    <s v="53"/>
    <n v="8"/>
    <s v="Windows(R), Professional edition:_x000d__x000a_    The machine is permanently activated."/>
    <s v="Sesuai"/>
    <s v="QN9HP-WMBH7-34KBH-JDJ83-XHJXC"/>
    <n v="1000"/>
    <n v="63"/>
    <n v="0.35"/>
    <s v="4"/>
    <s v="0"/>
    <s v="ONLINE"/>
    <s v="ONLINE-2024-12-23 12:09:10"/>
    <s v="2"/>
    <s v="0"/>
    <s v="ONLINE"/>
    <s v="ONLINE-2024-12-23 09:20:45-(ACT VIRTUAL)TIDAK TERIMA RESPONSE DARI HOST|XDBANK||||||SALE|000000|000000|23 DEC 2024|09:20:26|||63,800"/>
    <s v="Dihitung"/>
    <s v="Dihitung"/>
    <s v="Dihitung"/>
    <n v="1000"/>
    <n v="0"/>
    <n v="63"/>
    <n v="0.35"/>
    <s v="Sesuai"/>
    <s v="OK"/>
    <n v="1"/>
    <n v="1"/>
    <x v="1"/>
    <x v="1"/>
    <x v="1"/>
    <x v="1"/>
    <x v="1"/>
    <x v="1"/>
    <x v="2"/>
    <x v="1"/>
    <x v="1"/>
    <s v="OK"/>
    <s v="OK"/>
    <x v="13"/>
  </r>
  <r>
    <s v="T95K"/>
    <s v="PASAR CIKRETEG"/>
    <s v="02"/>
    <s v="10.42.39.195"/>
    <s v="Microsoft Windows 10 Pro"/>
    <s v="64-bit"/>
    <s v="Intel(R) Pentium(R) CPU G4400 @ 3.30GHz"/>
    <n v="40"/>
    <s v="68"/>
    <n v="4"/>
    <s v="Windows(R), Professional edition:_x000d__x000a_    The machine is permanently activated."/>
    <s v="Sesuai"/>
    <s v="9M3KD-NVTGK-RH3WJ-PTVG6-P7JXF"/>
    <n v="1000"/>
    <n v="41"/>
    <n v="1.1399999999999999"/>
    <s v="24"/>
    <s v="0"/>
    <s v="ONLINE"/>
    <s v="ONLINE-2024-12-23 12:11:04"/>
    <s v="4"/>
    <s v="0"/>
    <s v="ONLINE"/>
    <s v="ONLINE-2024-12-23 11:52:50"/>
    <s v="Dihitung"/>
    <s v="Dihitung"/>
    <s v="Tidak Dihitung"/>
    <n v="1000"/>
    <n v="40"/>
    <n v="41"/>
    <n v="1.1399999999999999"/>
    <s v="Sesuai"/>
    <s v="OK"/>
    <n v="1"/>
    <n v="1"/>
    <x v="0"/>
    <x v="1"/>
    <x v="1"/>
    <x v="1"/>
    <x v="1"/>
    <x v="1"/>
    <x v="2"/>
    <x v="1"/>
    <x v="1"/>
    <s v="OK"/>
    <s v="OK"/>
    <x v="14"/>
  </r>
  <r>
    <s v="TL2J"/>
    <s v="FRESH AIR MANCUR NO 3C"/>
    <s v="01"/>
    <s v="10.42.112.66"/>
    <s v="Microsoft Windows 10 Pro"/>
    <s v="64-bit"/>
    <s v="Intel(R) Core(TM) i5-10400 CPU @ 2.90GHz"/>
    <n v="11"/>
    <s v="34"/>
    <n v="16"/>
    <s v="Windows(R), Professional edition:_x000d__x000a_    The machine is permanently activated."/>
    <s v="Sesuai"/>
    <s v="9PTWC-NW9W9-8JV46-DPX7J-J8GPT"/>
    <n v="1000"/>
    <n v="53"/>
    <n v="0.38"/>
    <s v="44"/>
    <s v="0"/>
    <s v="ONLINE"/>
    <s v="ONLINE-2024-12-23 12:26:41"/>
    <s v="10"/>
    <s v="0"/>
    <s v="ONLINE"/>
    <s v="ONLINE-2024-12-23 12:24:27-(ACT VIRTUAL)DO NOT HONOR 01|01BANK MANDIRI|72137531|000070410743333|MDBPL|6032 98** **** 1396|DIP|SALE|000137|028221|23 DEC 24|12:24:22|435812624035||20000"/>
    <s v="Dihitung"/>
    <s v="Dihitung"/>
    <s v="Dihitung"/>
    <n v="1000"/>
    <n v="11"/>
    <n v="53"/>
    <n v="0.38"/>
    <s v="Sesuai"/>
    <s v="OK"/>
    <n v="1"/>
    <n v="1"/>
    <x v="1"/>
    <x v="1"/>
    <x v="1"/>
    <x v="1"/>
    <x v="1"/>
    <x v="1"/>
    <x v="2"/>
    <x v="1"/>
    <x v="1"/>
    <s v="OK"/>
    <s v="OK"/>
    <x v="8"/>
  </r>
  <r>
    <s v="TSEQ"/>
    <s v="BARANANGSIANG INDAH"/>
    <s v="01"/>
    <s v="10.42.44.2"/>
    <s v="Microsoft Windows 10 Pro"/>
    <s v="64-bit"/>
    <s v="Intel(R) Pentium(R) CPU G4500 @ 3.50GHz"/>
    <n v="31"/>
    <s v="69"/>
    <n v="4"/>
    <s v="Windows(R), Professional edition:_x000d__x000a_    The machine is permanently activated."/>
    <s v="Sesuai"/>
    <s v="NHTPJ-BR2MF-J8M2H-62Q39-M98XC"/>
    <n v="1000"/>
    <n v="59"/>
    <n v="0.81"/>
    <s v="3"/>
    <s v="5"/>
    <s v="ONLINE"/>
    <s v="ONLINE-2024-12-23 10:48:18-(ACT VIRTUAL)CRC SALAH HARAP RESTART EDC"/>
    <s v="4"/>
    <s v="0"/>
    <s v="ONLINE"/>
    <s v="ONLINE-2024-12-23 08:03:58-(ACT VIRTUAL)TIDAK TERIMA RESPONSE DARI HOST|ER|72101295|000070407412530|||||000065|000000|23 DEC 24|08:03:55|||0000000000000000000000||0|0|0|0|0"/>
    <s v="Dihitung"/>
    <s v="Dihitung"/>
    <s v="Tidak Dihitung"/>
    <n v="1000"/>
    <n v="31"/>
    <n v="59"/>
    <n v="0.81"/>
    <s v="Sesuai"/>
    <s v="OK"/>
    <n v="0.375"/>
    <n v="1"/>
    <x v="0"/>
    <x v="1"/>
    <x v="1"/>
    <x v="1"/>
    <x v="1"/>
    <x v="1"/>
    <x v="2"/>
    <x v="1"/>
    <x v="1"/>
    <s v="NOK"/>
    <s v="OK"/>
    <x v="8"/>
  </r>
  <r>
    <s v="TR13"/>
    <s v="RA.KOSASIH SUKABUMI"/>
    <s v="03"/>
    <s v="10.42.84.228"/>
    <s v="Microsoft Windows 10 Pro"/>
    <s v="64-bit"/>
    <s v="Intel(R) Pentium(R) Gold G6405 CPU @ 4.10GHz"/>
    <n v="19"/>
    <s v="33"/>
    <n v="8"/>
    <s v="Windows(R), Professional edition:_x000d__x000a_    The machine is permanently activated."/>
    <s v="Sesuai"/>
    <s v="MKV7V-8BN8X-9GG9W-63BG4-R3K86:K2YKV-TFNF8-YWCMH-2CX3P-P9XTR"/>
    <n v="1000"/>
    <n v="45"/>
    <n v="0.77"/>
    <s v="4"/>
    <s v="3"/>
    <s v="ONLINE"/>
    <s v="ONLINE-2024-12-21 09:36:36"/>
    <s v="1"/>
    <s v="0"/>
    <s v="ONLINE"/>
    <s v="ONLINE-2024-12-22 15:55:57"/>
    <s v="Dihitung"/>
    <s v="Dihitung"/>
    <s v="Dihitung"/>
    <n v="1000"/>
    <n v="19"/>
    <n v="45"/>
    <n v="0.77"/>
    <s v="Sesuai"/>
    <s v="OK"/>
    <n v="0.5714285714285714"/>
    <n v="1"/>
    <x v="1"/>
    <x v="1"/>
    <x v="1"/>
    <x v="1"/>
    <x v="1"/>
    <x v="1"/>
    <x v="2"/>
    <x v="1"/>
    <x v="1"/>
    <s v="OK"/>
    <s v="OK"/>
    <x v="12"/>
  </r>
  <r>
    <s v="TDPN"/>
    <s v="PRIMER CIBADAK"/>
    <s v="02"/>
    <s v="10.42.33.3"/>
    <s v="Microsoft Windows 10 Pro"/>
    <s v="64-bit"/>
    <s v="Intel(R) Pentium(R) CPU G4500 @ 3.50GHz"/>
    <n v="42"/>
    <s v="67"/>
    <n v="4"/>
    <s v="Windows(R), Professional edition:_x000d__x000a_    The machine is permanently activated."/>
    <s v="Sesuai"/>
    <s v="3XWNM-MVDGF-6CMKG-37QY3-VXMP2"/>
    <n v="1000"/>
    <n v="76"/>
    <n v="0.65"/>
    <s v="6"/>
    <s v="0"/>
    <s v="ONLINE"/>
    <s v="ONLINE-2024-12-23 12:32:56"/>
    <s v="14"/>
    <s v="0"/>
    <s v="ONLINE"/>
    <s v="ONLINE-2024-12-23 11:54:18"/>
    <s v="Dihitung"/>
    <s v="Dihitung"/>
    <s v="Tidak Dihitung"/>
    <n v="1000"/>
    <n v="42"/>
    <n v="76"/>
    <n v="0.65"/>
    <s v="Sesuai"/>
    <s v="OK"/>
    <n v="1"/>
    <n v="1"/>
    <x v="0"/>
    <x v="1"/>
    <x v="1"/>
    <x v="1"/>
    <x v="1"/>
    <x v="1"/>
    <x v="2"/>
    <x v="1"/>
    <x v="1"/>
    <s v="OK"/>
    <s v="OK"/>
    <x v="3"/>
  </r>
  <r>
    <s v="FB1F"/>
    <s v="GUNUNG GEULIS"/>
    <s v="01"/>
    <s v="10.42.85.2"/>
    <s v="Microsoft Windows 10 Pro"/>
    <s v="64-bit"/>
    <s v="Intel(R) Pentium(R) Gold G6405 CPU @ 4.10GHz"/>
    <n v="13"/>
    <s v="48"/>
    <n v="8"/>
    <s v="Windows(R), Professional edition:_x000d__x000a_    The machine is permanently activated."/>
    <s v="Sesuai"/>
    <s v="KQF8K-NC7KX-GVH3Q-P7KGV-VT986"/>
    <n v="1000"/>
    <n v="54"/>
    <n v="0.76"/>
    <s v="2"/>
    <s v="0"/>
    <s v="ONLINE"/>
    <s v="ONLINE-2024-12-23 09:33:56"/>
    <s v="1"/>
    <s v="0"/>
    <s v="ONLINE"/>
    <s v="ONLINE-2024-12-23 09:22:45"/>
    <s v="Dihitung"/>
    <s v="Dihitung"/>
    <s v="Dihitung"/>
    <n v="1000"/>
    <n v="13"/>
    <n v="54"/>
    <n v="0.76"/>
    <s v="Sesuai"/>
    <s v="OK"/>
    <n v="1"/>
    <n v="1"/>
    <x v="1"/>
    <x v="1"/>
    <x v="1"/>
    <x v="1"/>
    <x v="1"/>
    <x v="1"/>
    <x v="2"/>
    <x v="1"/>
    <x v="1"/>
    <s v="OK"/>
    <s v="OK"/>
    <x v="11"/>
  </r>
  <r>
    <s v="F03L"/>
    <s v="KIDANG KENCANA"/>
    <s v="02"/>
    <s v="10.42.76.227"/>
    <s v="Microsoft Windows 10 Pro"/>
    <s v="64-bit"/>
    <s v="Intel(R) Pentium(R) CPU G3250 @ 3.20GHz"/>
    <n v="16"/>
    <s v="29"/>
    <n v="8"/>
    <s v="Windows(R), Professional edition:_x000d__x000a_    The machine is permanently activated."/>
    <s v="Sesuai"/>
    <s v="7MJJN-G89YK-WF4T6-GV4VY-43K86"/>
    <n v="1000"/>
    <n v="53"/>
    <n v="1.06"/>
    <s v="3"/>
    <s v="1"/>
    <s v="ONLINE"/>
    <s v="ONLINE-2024-12-22 22:41:47"/>
    <s v="2"/>
    <s v="0"/>
    <s v="ONLINE"/>
    <s v="ONLINE-2024-12-22 21:46:12"/>
    <s v="Dihitung"/>
    <s v="Dihitung"/>
    <s v="Dihitung"/>
    <n v="1000"/>
    <n v="16"/>
    <n v="53"/>
    <n v="1.06"/>
    <s v="Sesuai"/>
    <s v="OK"/>
    <n v="0.75"/>
    <n v="1"/>
    <x v="1"/>
    <x v="1"/>
    <x v="1"/>
    <x v="1"/>
    <x v="1"/>
    <x v="1"/>
    <x v="2"/>
    <x v="1"/>
    <x v="1"/>
    <s v="OK"/>
    <s v="OK"/>
    <x v="9"/>
  </r>
  <r>
    <s v="FNL7"/>
    <s v="PERMATA BOGOR RESIDENCE"/>
    <s v="01"/>
    <s v="10.42.144.2"/>
    <s v="Microsoft Windows 10 Pro"/>
    <s v="64-bit"/>
    <s v="Intel(R) Pentium(R) Gold G6405 CPU @ 4.10GHz"/>
    <n v="7"/>
    <s v="61"/>
    <n v="8"/>
    <s v="Windows(R), Professional edition:_x000d__x000a_    The machine is permanently activated."/>
    <s v="Sesuai"/>
    <s v="MNV9C-BKF2V-KX6F4-892B7-RGDW6"/>
    <n v="1000"/>
    <n v="49"/>
    <n v="0.67"/>
    <s v="4"/>
    <s v="0"/>
    <s v="ONLINE"/>
    <s v="ONLINE-2024-12-23 12:10:59"/>
    <s v="0"/>
    <s v="0"/>
    <s v="NOEDC"/>
    <s v="NOEDC-0000-00-00 00:00:00"/>
    <s v="Dihitung"/>
    <s v="Dihitung"/>
    <s v="Dihitung"/>
    <n v="1000"/>
    <n v="7"/>
    <n v="49"/>
    <n v="0.67"/>
    <s v="Sesuai"/>
    <s v="OK"/>
    <n v="1"/>
    <n v="0"/>
    <x v="1"/>
    <x v="1"/>
    <x v="1"/>
    <x v="1"/>
    <x v="1"/>
    <x v="1"/>
    <x v="2"/>
    <x v="1"/>
    <x v="2"/>
    <s v="OK"/>
    <s v="NOK"/>
    <x v="0"/>
  </r>
  <r>
    <s v="TW2C"/>
    <s v="TENJOLAYA"/>
    <s v="02"/>
    <s v="10.42.115.163"/>
    <s v="Microsoft Windows 10 Pro"/>
    <s v="64-bit"/>
    <s v="Intel(R) Pentium(R) CPU G4400 @ 3.30GHz"/>
    <n v="22"/>
    <s v="62"/>
    <n v="4"/>
    <s v="Windows(R), Professional edition:_x000d__x000a_    The machine is permanently activated."/>
    <s v="Sesuai"/>
    <s v="28346-N77HJ-3X4Y9-TTCCD-MDWXC"/>
    <n v="1000"/>
    <n v="78"/>
    <n v="1.04"/>
    <s v="2"/>
    <s v="0"/>
    <s v="ONLINE"/>
    <s v="ONLINE-2024-12-23 09:34:47"/>
    <s v="15"/>
    <s v="0"/>
    <s v="ONLINE"/>
    <s v="ONLINE-2024-12-22 20:33:24"/>
    <s v="Dihitung"/>
    <s v="Dihitung"/>
    <s v="Tidak Dihitung"/>
    <n v="1000"/>
    <n v="22"/>
    <n v="78"/>
    <n v="1.04"/>
    <s v="Sesuai"/>
    <s v="OK"/>
    <n v="1"/>
    <n v="1"/>
    <x v="0"/>
    <x v="1"/>
    <x v="1"/>
    <x v="1"/>
    <x v="1"/>
    <x v="1"/>
    <x v="2"/>
    <x v="1"/>
    <x v="1"/>
    <s v="OK"/>
    <s v="OK"/>
    <x v="7"/>
  </r>
  <r>
    <s v="TW2C"/>
    <s v="TENJOLAYA"/>
    <s v="01"/>
    <s v="10.42.115.162"/>
    <s v="Microsoft Windows 10 Pro"/>
    <s v="64-bit"/>
    <s v="Intel(R) Pentium(R) CPU G4400 @ 3.30GHz"/>
    <n v="24"/>
    <s v="82"/>
    <n v="4"/>
    <s v="Windows(R), Professional edition:_x000d__x000a_    The machine is permanently activated."/>
    <s v="Sesuai"/>
    <s v="MKN6X-D27C4-DRWVM-K7VGF-KBT6R"/>
    <n v="1000"/>
    <n v="38"/>
    <n v="1.44"/>
    <s v="2"/>
    <s v="0"/>
    <s v="ONLINE"/>
    <s v="ONLINE-2024-12-23 11:01:58"/>
    <s v="3"/>
    <s v="0"/>
    <s v="ONLINE"/>
    <s v="ONLINE-2024-12-23 12:31:12"/>
    <s v="Dihitung"/>
    <s v="Dihitung"/>
    <s v="Tidak Dihitung"/>
    <n v="1000"/>
    <n v="24"/>
    <n v="38"/>
    <n v="1.44"/>
    <s v="Sesuai"/>
    <s v="OK"/>
    <n v="1"/>
    <n v="1"/>
    <x v="0"/>
    <x v="1"/>
    <x v="1"/>
    <x v="1"/>
    <x v="1"/>
    <x v="1"/>
    <x v="2"/>
    <x v="1"/>
    <x v="1"/>
    <s v="OK"/>
    <s v="OK"/>
    <x v="7"/>
  </r>
  <r>
    <s v="TNL3"/>
    <s v="Sentul Nirwana 2"/>
    <s v="01"/>
    <s v="10.42.141.34"/>
    <s v="Microsoft Windows 10 Pro"/>
    <s v="64-bit"/>
    <s v="Intel(R) Pentium(R) Gold G6405 CPU @ 4.10GHz"/>
    <n v="7"/>
    <s v="49"/>
    <n v="8"/>
    <s v="Windows(R), Professional edition:_x000d__x000a_    The machine is permanently activated."/>
    <s v="Sesuai"/>
    <s v="VFRDD-NW4JR-BWBQW-HYXF8-F3K86:YWPNV-TB6R6-H93BH-JH2KD-PYT6R"/>
    <n v="1000"/>
    <n v="47"/>
    <n v="1.47"/>
    <s v="5"/>
    <s v="0"/>
    <s v="ONLINE"/>
    <s v="ONLINE-2024-12-23 11:44:57"/>
    <s v="0"/>
    <s v="0"/>
    <s v="NOEDC"/>
    <s v="NOEDC-0000-00-00 00:00:00"/>
    <s v="Dihitung"/>
    <s v="Dihitung"/>
    <s v="Dihitung"/>
    <n v="1000"/>
    <n v="7"/>
    <n v="47"/>
    <n v="1.47"/>
    <s v="Sesuai"/>
    <s v="OK"/>
    <n v="1"/>
    <n v="0"/>
    <x v="1"/>
    <x v="1"/>
    <x v="1"/>
    <x v="1"/>
    <x v="1"/>
    <x v="1"/>
    <x v="2"/>
    <x v="1"/>
    <x v="2"/>
    <s v="OK"/>
    <s v="NOK"/>
    <x v="2"/>
  </r>
  <r>
    <s v="TRA7"/>
    <s v="MUARA RAYA"/>
    <s v="01"/>
    <s v="10.42.7.130"/>
    <s v="Microsoft Windows 10 Pro"/>
    <s v="64-bit"/>
    <s v="Intel(R) Core(TM) i3-10105 CPU @ 3.70GHz"/>
    <n v="17"/>
    <s v="49"/>
    <n v="8"/>
    <s v="Windows(R), Professional edition:_x000d__x000a_    The machine is permanently activated."/>
    <s v="Sesuai"/>
    <s v="PN3JQ-WKJMJ-DQQBY-8V34P-76DW6"/>
    <n v="1000"/>
    <n v="58"/>
    <n v="0.39"/>
    <s v="4"/>
    <s v="0"/>
    <s v="ONLINE"/>
    <s v="ONLINE-2024-12-23 12:08:42"/>
    <s v="5"/>
    <s v="0"/>
    <s v="ONLINE"/>
    <s v="ONLINE-2024-12-23 12:04:14-(ACT VIRTUAL)TIDAK TERIMA RESPONSE DARI HOST|ERBANK MANDIRI|72100719|000070407354981|||||000258|000000|23 DEC 24|12:04:11|||0000000000000000000000||0|0|0|0"/>
    <s v="Dihitung"/>
    <s v="Dihitung"/>
    <s v="Dihitung"/>
    <n v="1000"/>
    <n v="17"/>
    <n v="58"/>
    <n v="0.39"/>
    <s v="Sesuai"/>
    <s v="OK"/>
    <n v="1"/>
    <n v="1"/>
    <x v="1"/>
    <x v="1"/>
    <x v="1"/>
    <x v="1"/>
    <x v="1"/>
    <x v="1"/>
    <x v="2"/>
    <x v="1"/>
    <x v="1"/>
    <s v="OK"/>
    <s v="OK"/>
    <x v="6"/>
  </r>
  <r>
    <s v="TO26"/>
    <s v="CIDAHU KM 2"/>
    <s v="02"/>
    <s v="10.42.104.195"/>
    <s v="Microsoft Windows 7 Professional "/>
    <s v="32-bit"/>
    <s v="Intel(R) Pentium(R) CPU G3260 @ 3.30GHz"/>
    <n v="9"/>
    <s v="49"/>
    <n v="4"/>
    <s v="Windows(R) 7, Professional edition:_x000d__x000a_    The machine is permanently activated."/>
    <s v="Sesuai"/>
    <s v="R9WK2-D77CT-G9D29-H3HJ7-F9C83"/>
    <n v="1000"/>
    <n v="38"/>
    <n v="0.66"/>
    <s v="6"/>
    <s v="0"/>
    <s v="ONLINE"/>
    <s v="ONLINE-2024-12-23 12:28:55"/>
    <s v="1"/>
    <s v="0"/>
    <s v="ONLINE"/>
    <s v="ONLINE-2024-12-23 09:23:01"/>
    <s v="Dihitung"/>
    <s v="Dihitung"/>
    <s v="Tidak Dihitung"/>
    <n v="1000"/>
    <n v="9"/>
    <n v="38"/>
    <n v="0.66"/>
    <s v="Sesuai"/>
    <s v="OK"/>
    <n v="1"/>
    <n v="1"/>
    <x v="0"/>
    <x v="1"/>
    <x v="1"/>
    <x v="1"/>
    <x v="1"/>
    <x v="1"/>
    <x v="2"/>
    <x v="1"/>
    <x v="1"/>
    <s v="OK"/>
    <s v="OK"/>
    <x v="4"/>
  </r>
  <r>
    <s v="F670"/>
    <s v="YASMIN"/>
    <s v="01"/>
    <s v="10.42.45.66"/>
    <s v="Microsoft Windows 10 Pro"/>
    <s v="64-bit"/>
    <s v="Intel(R) Pentium(R) Gold G6405 CPU @ 4.10GHz"/>
    <n v="33"/>
    <s v="46"/>
    <n v="8"/>
    <s v="Windows(R), Professional edition:_x000d__x000a_    The machine is permanently activated."/>
    <s v="Sesuai"/>
    <s v="HNX7C-GYP6K-QPK2X-CCBC3-8K9CT"/>
    <n v="1000"/>
    <n v="53"/>
    <n v="0.53"/>
    <s v="22"/>
    <s v="0"/>
    <s v="ONLINE"/>
    <s v="ONLINE-2024-12-23 12:01:04"/>
    <s v="13"/>
    <s v="0"/>
    <s v="ONLINE"/>
    <s v="ONLINE-2024-12-23 12:29:48"/>
    <s v="Dihitung"/>
    <s v="Dihitung"/>
    <s v="Dihitung"/>
    <n v="1000"/>
    <n v="33"/>
    <n v="53"/>
    <n v="0.53"/>
    <s v="Sesuai"/>
    <s v="OK"/>
    <n v="1"/>
    <n v="1"/>
    <x v="1"/>
    <x v="1"/>
    <x v="1"/>
    <x v="1"/>
    <x v="1"/>
    <x v="1"/>
    <x v="2"/>
    <x v="1"/>
    <x v="1"/>
    <s v="OK"/>
    <s v="OK"/>
    <x v="0"/>
  </r>
  <r>
    <s v="FYF6"/>
    <s v="BUKIT CIMANGGU CITY"/>
    <s v="03"/>
    <s v="10.42.116.100"/>
    <s v="Microsoft Windows 10 Pro"/>
    <s v="64-bit"/>
    <s v="Intel(R) Pentium(R) CPU G4400 @ 3.30GHz"/>
    <n v="4"/>
    <s v="64"/>
    <n v="4"/>
    <s v="Windows(R), Professional edition:_x000d__x000a_    The machine is permanently activated."/>
    <s v="Sesuai"/>
    <s v="XRQPB-PYNBQ-7YCG8-Y82YJ-6MT6R"/>
    <n v="1000"/>
    <n v="53"/>
    <n v="1"/>
    <s v="32"/>
    <s v="9"/>
    <s v="ONLINE"/>
    <s v="ONLINE-2024-12-23 11:42:26"/>
    <s v="13"/>
    <s v="1"/>
    <s v="ONLINE"/>
    <s v="ONLINE-2024-12-23 11:48:50"/>
    <s v="Dihitung"/>
    <s v="Dihitung"/>
    <s v="Tidak Dihitung"/>
    <n v="1000"/>
    <n v="4"/>
    <n v="53"/>
    <n v="1"/>
    <s v="Sesuai"/>
    <s v="OK"/>
    <n v="0.78048780487804881"/>
    <n v="0.9285714285714286"/>
    <x v="0"/>
    <x v="1"/>
    <x v="1"/>
    <x v="1"/>
    <x v="1"/>
    <x v="1"/>
    <x v="2"/>
    <x v="1"/>
    <x v="1"/>
    <s v="OK"/>
    <s v="OK"/>
    <x v="0"/>
  </r>
  <r>
    <s v="F765"/>
    <s v="TAJUR 2"/>
    <s v="02"/>
    <s v="10.42.45.35"/>
    <s v="Microsoft Windows 7 Professional "/>
    <s v="32-bit"/>
    <s v="Intel(R) Pentium(R) CPU G3250 @ 3.20GHz"/>
    <n v="9"/>
    <s v="53"/>
    <n v="4"/>
    <s v="Windows(R) 7, Professional edition:_x000d__x000a_    The machine is permanently activated."/>
    <s v="Sesuai"/>
    <s v="KGM66-TXD6J-DP7VF-T3HKF-7QX8J"/>
    <n v="1000"/>
    <n v="41"/>
    <n v="1.3"/>
    <s v="12"/>
    <s v="0"/>
    <s v="ONLINE"/>
    <s v="ONLINE-2024-12-23 11:45:27"/>
    <s v="11"/>
    <s v="0"/>
    <s v="ONLINE"/>
    <s v="ONLINE-2024-12-23 11:47:05"/>
    <s v="Dihitung"/>
    <s v="Dihitung"/>
    <s v="Tidak Dihitung"/>
    <n v="1000"/>
    <n v="9"/>
    <n v="41"/>
    <n v="1.3"/>
    <s v="Sesuai"/>
    <s v="OK"/>
    <n v="1"/>
    <n v="1"/>
    <x v="0"/>
    <x v="1"/>
    <x v="1"/>
    <x v="1"/>
    <x v="1"/>
    <x v="1"/>
    <x v="2"/>
    <x v="1"/>
    <x v="1"/>
    <s v="OK"/>
    <s v="OK"/>
    <x v="8"/>
  </r>
  <r>
    <s v="T75O"/>
    <s v="SIMPANG CIMAJA"/>
    <s v="02"/>
    <s v="10.42.36.67"/>
    <s v="Microsoft Windows 7 Professional "/>
    <s v="32-bit"/>
    <s v="Intel(R) Pentium(R) CPU G3250 @ 3.20GHz"/>
    <n v="0"/>
    <s v="60"/>
    <n v="2"/>
    <s v="Windows(R) 7, Professional edition:_x000d__x000a_    The machine is permanently activated."/>
    <s v="Sesuai"/>
    <s v="28F9M-Q93FB-V9B23-HD72W-79K6R"/>
    <n v="1000"/>
    <n v="61"/>
    <n v="1.86"/>
    <s v="16"/>
    <s v="0"/>
    <s v="ONLINE"/>
    <s v="ONLINE-2024-12-23 12:26:07"/>
    <s v="6"/>
    <s v="0"/>
    <s v="ONLINE"/>
    <s v="ONLINE-2024-12-23 09:44:09"/>
    <s v="Dihitung"/>
    <s v="Dihitung"/>
    <s v="Tidak Dihitung"/>
    <n v="1000"/>
    <n v="0"/>
    <n v="61"/>
    <n v="1.86"/>
    <s v="Sesuai"/>
    <s v="OK"/>
    <n v="1"/>
    <n v="1"/>
    <x v="0"/>
    <x v="1"/>
    <x v="1"/>
    <x v="1"/>
    <x v="1"/>
    <x v="1"/>
    <x v="2"/>
    <x v="1"/>
    <x v="1"/>
    <s v="OK"/>
    <s v="OK"/>
    <x v="9"/>
  </r>
  <r>
    <s v="TEBW"/>
    <s v="CIBADAK"/>
    <s v="02"/>
    <s v="10.42.98.163"/>
    <s v="Microsoft Windows 10 Pro"/>
    <s v="64-bit"/>
    <s v="Intel(R) Pentium(R) CPU G4400 @ 3.30GHz"/>
    <n v="82"/>
    <s v="62"/>
    <n v="4"/>
    <s v="Windows(R), Professional edition:_x000d__x000a_    The machine is permanently activated."/>
    <s v="Sesuai"/>
    <s v="7WBG9-9N7GD-79974-XPP47-R9CKF"/>
    <n v="1000"/>
    <n v="91"/>
    <n v="1.3"/>
    <s v="4"/>
    <s v="0"/>
    <s v="ONLINE"/>
    <s v="ONLINE-2024-12-23 10:29:23"/>
    <s v="4"/>
    <s v="0"/>
    <s v="ONLINE"/>
    <s v="ONLINE-2024-12-23 11:21:43"/>
    <s v="Dihitung"/>
    <s v="Dihitung"/>
    <s v="Tidak Dihitung"/>
    <n v="1000"/>
    <n v="82"/>
    <n v="91"/>
    <n v="1.3"/>
    <s v="Sesuai"/>
    <s v="OK"/>
    <n v="1"/>
    <n v="1"/>
    <x v="0"/>
    <x v="1"/>
    <x v="2"/>
    <x v="2"/>
    <x v="1"/>
    <x v="1"/>
    <x v="2"/>
    <x v="1"/>
    <x v="1"/>
    <s v="OK"/>
    <s v="OK"/>
    <x v="7"/>
  </r>
  <r>
    <s v="T5P3"/>
    <s v="KENARI PELABUHAN RATU"/>
    <s v="02"/>
    <s v="10.42.184.35"/>
    <s v="Microsoft Windows 10 Pro"/>
    <s v="64-bit"/>
    <s v="Intel(R) Pentium(R) CPU G4400 @ 3.30GHz"/>
    <n v="9"/>
    <s v="56"/>
    <n v="4"/>
    <s v="Windows(R), Professional edition:_x000d__x000a_    The machine is permanently activated."/>
    <s v="Sesuai"/>
    <s v="Q4NMQ-9QH94-HHJC8-BJ3WY-TXXTP"/>
    <n v="1000"/>
    <n v="40"/>
    <n v="0.74"/>
    <s v="14"/>
    <s v="0"/>
    <s v="ONLINE"/>
    <s v="ONLINE-2024-12-23 11:51:33"/>
    <s v="1"/>
    <s v="0"/>
    <s v="ONLINE"/>
    <s v="ONLINE-2024-12-23 12:36:51"/>
    <s v="Dihitung"/>
    <s v="Dihitung"/>
    <s v="Tidak Dihitung"/>
    <n v="1000"/>
    <n v="9"/>
    <n v="40"/>
    <n v="0.74"/>
    <s v="Sesuai"/>
    <s v="OK"/>
    <n v="1"/>
    <n v="1"/>
    <x v="0"/>
    <x v="1"/>
    <x v="1"/>
    <x v="1"/>
    <x v="1"/>
    <x v="1"/>
    <x v="2"/>
    <x v="1"/>
    <x v="1"/>
    <s v="OK"/>
    <s v="OK"/>
    <x v="9"/>
  </r>
  <r>
    <s v="F5B0"/>
    <s v="KH SALEH"/>
    <s v="02"/>
    <s v="10.42.7.35"/>
    <s v="Microsoft Windows 10 Pro"/>
    <s v="64-bit"/>
    <s v="Intel(R) Pentium(R) CPU G4400 @ 3.30GHz"/>
    <n v="25"/>
    <s v="54"/>
    <n v="4"/>
    <s v="Windows(R), Professional edition:_x000d__x000a_    The machine is permanently activated."/>
    <s v="Sesuai"/>
    <s v="NJCTX-XP2Q6-WXPGR-JW4G4-3DBP4"/>
    <n v="1000"/>
    <n v="39"/>
    <n v="0.65"/>
    <s v="4"/>
    <s v="0"/>
    <s v="ONLINE"/>
    <s v="ONLINE-2024-12-23 11:39:24"/>
    <s v="4"/>
    <s v="0"/>
    <s v="ONLINE"/>
    <s v="ONLINE-2024-12-22 12:59:58"/>
    <s v="Dihitung"/>
    <s v="Dihitung"/>
    <s v="Tidak Dihitung"/>
    <n v="1000"/>
    <n v="25"/>
    <n v="39"/>
    <n v="0.65"/>
    <s v="Sesuai"/>
    <s v="OK"/>
    <n v="1"/>
    <n v="1"/>
    <x v="0"/>
    <x v="1"/>
    <x v="1"/>
    <x v="1"/>
    <x v="1"/>
    <x v="1"/>
    <x v="2"/>
    <x v="1"/>
    <x v="1"/>
    <s v="OK"/>
    <s v="OK"/>
    <x v="13"/>
  </r>
  <r>
    <s v="F3IN"/>
    <s v="ALAYA BOULEVARD SENTUL"/>
    <s v="02"/>
    <s v="10.42.143.163"/>
    <s v="Microsoft Windows 10 Pro"/>
    <s v="64-bit"/>
    <s v="Intel(R) Pentium(R) Gold G6400 CPU @ 4.00GHz"/>
    <n v="0"/>
    <s v="42"/>
    <n v="8"/>
    <s v="Windows(R), Professional edition:_x000d__x000a_    The machine is permanently activated."/>
    <s v="Sesuai"/>
    <s v="38TBN-FPY39-HQG2B-29DFM-6VKCT:3BNDT-8MRWT-G33DM-7RM6T-TJF9C"/>
    <n v="1000"/>
    <n v="55"/>
    <n v="1.97"/>
    <s v="12"/>
    <s v="0"/>
    <s v="ONLINE"/>
    <s v="ONLINE-2024-12-23 11:53:45"/>
    <s v="10"/>
    <s v="0"/>
    <s v="ONLINE"/>
    <s v="ONLINE-2024-12-23 12:23:05"/>
    <s v="Dihitung"/>
    <s v="Dihitung"/>
    <s v="Dihitung"/>
    <n v="1000"/>
    <n v="0"/>
    <n v="55"/>
    <n v="1.97"/>
    <s v="Sesuai"/>
    <s v="OK"/>
    <n v="1"/>
    <n v="1"/>
    <x v="1"/>
    <x v="1"/>
    <x v="1"/>
    <x v="1"/>
    <x v="1"/>
    <x v="1"/>
    <x v="2"/>
    <x v="1"/>
    <x v="1"/>
    <s v="OK"/>
    <s v="OK"/>
    <x v="2"/>
  </r>
  <r>
    <s v="TUWS"/>
    <s v="SOLEH ISKANDAR KM.2"/>
    <s v="03"/>
    <s v="10.42.113.164"/>
    <s v="Microsoft Windows 10 Pro"/>
    <s v="64-bit"/>
    <s v="Intel(R) Pentium(R) CPU G4400 @ 3.30GHz"/>
    <n v="91"/>
    <s v="58"/>
    <n v="4"/>
    <s v="Windows(R), Professional edition:_x000d__x000a_    The machine is permanently activated."/>
    <s v="Sesuai"/>
    <s v="NCVHG-3HYP6-8MMJF-HCHK4-PPQGR"/>
    <n v="1000"/>
    <n v="39"/>
    <n v="1.27"/>
    <s v="4"/>
    <s v="0"/>
    <s v="ONLINE"/>
    <s v="ONLINE-2024-12-23 11:54:51"/>
    <s v="14"/>
    <s v="0"/>
    <s v="ONLINE"/>
    <s v="ONLINE-2024-12-23 11:55:59"/>
    <s v="Dihitung"/>
    <s v="Dihitung"/>
    <s v="Tidak Dihitung"/>
    <n v="1000"/>
    <n v="91"/>
    <n v="39"/>
    <n v="1.27"/>
    <s v="Sesuai"/>
    <s v="OK"/>
    <n v="1"/>
    <n v="1"/>
    <x v="0"/>
    <x v="1"/>
    <x v="2"/>
    <x v="1"/>
    <x v="1"/>
    <x v="1"/>
    <x v="2"/>
    <x v="1"/>
    <x v="1"/>
    <s v="OK"/>
    <s v="OK"/>
    <x v="0"/>
  </r>
  <r>
    <s v="T37Y"/>
    <s v="SPBU CIBOLANG"/>
    <s v="02"/>
    <s v="10.42.55.3"/>
    <s v="Microsoft Windows 10 Pro"/>
    <s v="64-bit"/>
    <s v="Intel(R) Pentium(R) CPU G3260 @ 3.30GHz"/>
    <n v="5"/>
    <s v="28"/>
    <n v="8"/>
    <s v="Windows(R), Professional edition:_x000d__x000a_    The machine is permanently activated."/>
    <s v="Sesuai"/>
    <s v="7DN8F-PB6DF-9MGPY-XD4T9-V22TC"/>
    <n v="1000"/>
    <n v="41"/>
    <n v="1.41"/>
    <s v="2"/>
    <s v="0"/>
    <s v="ONLINE"/>
    <s v="ONLINE-2024-12-21 08:55:48"/>
    <s v="1"/>
    <s v="0"/>
    <s v="ONLINE"/>
    <s v="ONLINE-2024-12-22 09:19:29"/>
    <s v="Dihitung"/>
    <s v="Dihitung"/>
    <s v="Dihitung"/>
    <n v="1000"/>
    <n v="5"/>
    <n v="41"/>
    <n v="1.41"/>
    <s v="Sesuai"/>
    <s v="OK"/>
    <n v="1"/>
    <n v="1"/>
    <x v="1"/>
    <x v="1"/>
    <x v="1"/>
    <x v="1"/>
    <x v="1"/>
    <x v="1"/>
    <x v="2"/>
    <x v="1"/>
    <x v="1"/>
    <s v="OK"/>
    <s v="OK"/>
    <x v="4"/>
  </r>
  <r>
    <s v="TL5O"/>
    <s v="SUMUR BATU"/>
    <s v="01"/>
    <s v="10.42.87.130"/>
    <s v="Microsoft Windows 10 Pro"/>
    <s v="64-bit"/>
    <s v="Intel(R) Core(TM) i3-10100 CPU @ 3.60GHz"/>
    <n v="2"/>
    <s v="49"/>
    <n v="8"/>
    <s v="Windows(R), Professional edition:_x000d__x000a_    The machine is permanently activated."/>
    <s v="Sesuai"/>
    <s v="TP4GW-MCNXV-337MC-3M2TQ-YBH22:6NG97-3J7YH-2XG74-JRBXT-4M49F"/>
    <n v="1000"/>
    <n v="42"/>
    <n v="0.64"/>
    <s v="8"/>
    <s v="3"/>
    <s v="ONLINE"/>
    <s v="ONLINE-2024-12-23 12:23:28"/>
    <s v="4"/>
    <s v="0"/>
    <s v="ONLINE"/>
    <s v="ONLINE-2024-12-23 11:45:34"/>
    <s v="Dihitung"/>
    <s v="Dihitung"/>
    <s v="Dihitung"/>
    <n v="1000"/>
    <n v="2"/>
    <n v="42"/>
    <n v="0.64"/>
    <s v="Sesuai"/>
    <s v="OK"/>
    <n v="0.72727272727272729"/>
    <n v="1"/>
    <x v="1"/>
    <x v="1"/>
    <x v="1"/>
    <x v="1"/>
    <x v="1"/>
    <x v="1"/>
    <x v="2"/>
    <x v="1"/>
    <x v="1"/>
    <s v="OK"/>
    <s v="OK"/>
    <x v="2"/>
  </r>
  <r>
    <s v="TZ2R"/>
    <s v="AMBAR BOGOR REGENCY"/>
    <s v="09"/>
    <s v="10.42.85.164"/>
    <s v="Microsoft Windows 7 Professional "/>
    <s v="32-bit"/>
    <s v="Intel(R) Pentium(R) CPU G3240 @ 3.10GHz"/>
    <n v="6"/>
    <s v="57"/>
    <n v="2"/>
    <s v="Windows(R) 7, Professional edition:_x000d__x000a_    The machine is permanently activated."/>
    <s v="Sesuai"/>
    <s v="GRRQK-WD3TT-87XGM-RPRMQ-FM2P9"/>
    <n v="1000"/>
    <n v="43"/>
    <n v="0.61"/>
    <s v="2"/>
    <s v="0"/>
    <s v="ONLINE"/>
    <s v="ONLINE-2024-12-22 13:21:58"/>
    <s v="1"/>
    <s v="0"/>
    <s v="ONLINE"/>
    <s v="ONLINE-2024-12-22 12:47:35"/>
    <s v="Dihitung"/>
    <s v="Dihitung"/>
    <s v="Tidak Dihitung"/>
    <n v="1000"/>
    <n v="6"/>
    <n v="43"/>
    <n v="0.61"/>
    <s v="Sesuai"/>
    <s v="OK"/>
    <n v="1"/>
    <n v="1"/>
    <x v="0"/>
    <x v="1"/>
    <x v="1"/>
    <x v="1"/>
    <x v="1"/>
    <x v="1"/>
    <x v="2"/>
    <x v="1"/>
    <x v="1"/>
    <s v="OK"/>
    <s v="OK"/>
    <x v="2"/>
  </r>
  <r>
    <s v="FN5U"/>
    <s v="IDF GRAHA LARAS SENTUL"/>
    <s v="02"/>
    <s v="10.42.144.163"/>
    <s v="Microsoft Windows 10 Pro"/>
    <s v="64-bit"/>
    <s v="Intel(R) Pentium(R) Gold G6405 CPU @ 4.10GHz"/>
    <n v="7"/>
    <s v="39"/>
    <n v="8"/>
    <s v="Windows(R), Professional edition:_x000d__x000a_    The machine is permanently activated."/>
    <s v="Sesuai"/>
    <s v="NHQF3-33PJC-GCD8H-FDD4Q-49C2T"/>
    <n v="1000"/>
    <n v="54"/>
    <n v="0.53"/>
    <s v="16"/>
    <s v="0"/>
    <s v="ONLINE"/>
    <s v="ONLINE-2024-12-23 11:46:54"/>
    <s v="0"/>
    <s v="0"/>
    <s v="NOEDC"/>
    <s v="NOEDC-0000-00-00 00:00:00"/>
    <s v="Dihitung"/>
    <s v="Dihitung"/>
    <s v="Dihitung"/>
    <n v="1000"/>
    <n v="7"/>
    <n v="54"/>
    <n v="0.53"/>
    <s v="Sesuai"/>
    <s v="OK"/>
    <n v="1"/>
    <n v="0"/>
    <x v="1"/>
    <x v="1"/>
    <x v="1"/>
    <x v="1"/>
    <x v="1"/>
    <x v="1"/>
    <x v="2"/>
    <x v="1"/>
    <x v="2"/>
    <s v="OK"/>
    <s v="NOK"/>
    <x v="10"/>
  </r>
  <r>
    <s v="F846"/>
    <s v="CISOLOK"/>
    <s v="01"/>
    <s v="10.42.65.66"/>
    <s v="Microsoft Windows 10 Pro"/>
    <s v="64-bit"/>
    <s v="Intel(R) Pentium(R) CPU G4400 @ 3.30GHz"/>
    <n v="23"/>
    <s v="65"/>
    <n v="4"/>
    <s v="Windows(R), Professional edition:_x000d__x000a_    The machine is permanently activated."/>
    <s v="Sesuai"/>
    <s v="HQHJX-BKNYP-XD438-MGVKP-PGYW2"/>
    <n v="1000"/>
    <n v="51"/>
    <n v="0.78"/>
    <s v="10"/>
    <s v="0"/>
    <s v="ONLINE"/>
    <s v="ONLINE-2024-12-22 11:11:20"/>
    <s v="7"/>
    <s v="0"/>
    <s v="ONLINE"/>
    <s v="ONLINE-2024-12-22 19:27:14"/>
    <s v="Dihitung"/>
    <s v="Dihitung"/>
    <s v="Tidak Dihitung"/>
    <n v="1000"/>
    <n v="23"/>
    <n v="51"/>
    <n v="0.78"/>
    <s v="Sesuai"/>
    <s v="OK"/>
    <n v="1"/>
    <n v="1"/>
    <x v="0"/>
    <x v="1"/>
    <x v="1"/>
    <x v="1"/>
    <x v="1"/>
    <x v="1"/>
    <x v="2"/>
    <x v="1"/>
    <x v="1"/>
    <s v="OK"/>
    <s v="OK"/>
    <x v="9"/>
  </r>
  <r>
    <s v="TGR9"/>
    <s v="TAPOS CIAWI 2"/>
    <s v="02"/>
    <s v="10.42.114.163"/>
    <s v="Microsoft Windows 10 Pro"/>
    <s v="64-bit"/>
    <s v="Intel(R) Pentium(R) CPU G4400 @ 3.30GHz"/>
    <n v="33"/>
    <s v="46"/>
    <n v="8"/>
    <s v="Windows(R), Professional edition:_x000d__x000a_    The machine is permanently activated."/>
    <s v="Sesuai"/>
    <s v="8NG7H-VR7C6-WRD96-7M37R-BY49F"/>
    <n v="1000"/>
    <n v="46"/>
    <n v="1.1100000000000001"/>
    <s v="4"/>
    <s v="0"/>
    <s v="ONLINE"/>
    <s v="ONLINE-2024-12-23 10:45:37"/>
    <s v="1"/>
    <s v="0"/>
    <s v="ONLINE"/>
    <s v="ONLINE-2024-12-16 16:32:41-(ACT VIRTUAL)TIDAK TERIMA RESPONSE DARI HOST|ERBANK |72100606|000070407343610|||||000081|000000|16 DEC 24|16:32:24|||0"/>
    <s v="Dihitung"/>
    <s v="Dihitung"/>
    <s v="Dihitung"/>
    <n v="1000"/>
    <n v="33"/>
    <n v="46"/>
    <n v="1.1100000000000001"/>
    <s v="Sesuai"/>
    <s v="OK"/>
    <n v="1"/>
    <n v="1"/>
    <x v="1"/>
    <x v="1"/>
    <x v="1"/>
    <x v="1"/>
    <x v="1"/>
    <x v="1"/>
    <x v="2"/>
    <x v="1"/>
    <x v="1"/>
    <s v="OK"/>
    <s v="OK"/>
    <x v="8"/>
  </r>
  <r>
    <s v="T341"/>
    <s v="CISAAT"/>
    <s v="01"/>
    <s v="10.42.35.130"/>
    <s v="Microsoft Windows 10 Pro"/>
    <s v="64-bit"/>
    <s v="Intel(R) Pentium(R) Gold G6405 CPU @ 4.10GHz"/>
    <n v="20"/>
    <s v="50"/>
    <n v="8"/>
    <s v="Windows(R), Professional edition:_x000d__x000a_    The machine is permanently activated."/>
    <s v="Sesuai"/>
    <s v="RFN7D-4VXRB-26WH4-MQF7R-844TG"/>
    <n v="1000"/>
    <n v="55"/>
    <n v="0.66"/>
    <s v="4"/>
    <s v="3"/>
    <s v="ONLINE"/>
    <s v="ONLINE-2024-12-23 11:26:43"/>
    <s v="1"/>
    <s v="0"/>
    <s v="ONLINE"/>
    <s v="ONLINE-2024-12-23 11:24:48-(ACT VIRTUAL)TIDAK TERIMA RESPONSE DARI HOST|ERBANK MANDIRI|72101124|000070407395499||||000092|000000|23 DEC 24|11:24:44|||0|0|0"/>
    <s v="Dihitung"/>
    <s v="Dihitung"/>
    <s v="Dihitung"/>
    <n v="1000"/>
    <n v="20"/>
    <n v="55"/>
    <n v="0.66"/>
    <s v="Sesuai"/>
    <s v="OK"/>
    <n v="0.5714285714285714"/>
    <n v="1"/>
    <x v="1"/>
    <x v="1"/>
    <x v="1"/>
    <x v="1"/>
    <x v="1"/>
    <x v="1"/>
    <x v="2"/>
    <x v="1"/>
    <x v="1"/>
    <s v="OK"/>
    <s v="OK"/>
    <x v="4"/>
  </r>
  <r>
    <s v="F733"/>
    <s v="BAMBU APUS"/>
    <s v="03"/>
    <s v="10.42.106.4"/>
    <s v="Microsoft Windows 10 Pro"/>
    <s v="64-bit"/>
    <s v="Intel(R) Pentium(R) Gold G6400 CPU @ 4.00GHz"/>
    <n v="10"/>
    <s v="42"/>
    <n v="8"/>
    <s v="Windows(R), Professional edition:_x000d__x000a_    The machine is permanently activated."/>
    <s v="Sesuai"/>
    <s v="G8THM-N3C4Y-GMCJQ-JXVBF-F6Y6G"/>
    <n v="1000"/>
    <n v="42"/>
    <n v="0"/>
    <s v="25"/>
    <s v="0"/>
    <s v="ONLINE"/>
    <s v="ONLINE-2024-12-23 12:02:12"/>
    <s v="31"/>
    <s v="1"/>
    <s v="ONLINE"/>
    <s v="ONLINE-2024-12-23 12:03:12"/>
    <s v="Dihitung"/>
    <s v="Dihitung"/>
    <s v="Dihitung"/>
    <n v="1000"/>
    <n v="10"/>
    <n v="42"/>
    <n v="0"/>
    <s v="Sesuai"/>
    <s v="OK"/>
    <n v="1"/>
    <n v="0.96875"/>
    <x v="1"/>
    <x v="1"/>
    <x v="1"/>
    <x v="1"/>
    <x v="1"/>
    <x v="1"/>
    <x v="2"/>
    <x v="1"/>
    <x v="1"/>
    <s v="OK"/>
    <s v="OK"/>
    <x v="10"/>
  </r>
  <r>
    <s v="TRD7"/>
    <s v="GRAND CIANJUR"/>
    <s v="01"/>
    <s v="10.42.6.130"/>
    <s v="Microsoft Windows 10 Pro"/>
    <s v="64-bit"/>
    <s v="Intel(R) Pentium(R) CPU G4400 @ 3.30GHz"/>
    <n v="5"/>
    <s v="67"/>
    <n v="4"/>
    <s v="Windows(R), Professional edition:_x000d__x000a_    The machine is permanently activated."/>
    <s v="Sesuai"/>
    <s v="RWCHR-2NFP7-J3KFD-BG4G3-QRR9F"/>
    <n v="1000"/>
    <n v="95"/>
    <n v="0.71"/>
    <s v="2"/>
    <s v="0"/>
    <s v="ONLINE"/>
    <s v="ONLINE-2024-12-23 09:59:54"/>
    <s v="2"/>
    <s v="0"/>
    <s v="ONLINE"/>
    <s v="ONLINE-2024-12-23 09:10:26"/>
    <s v="Dihitung"/>
    <s v="Dihitung"/>
    <s v="Tidak Dihitung"/>
    <n v="1000"/>
    <n v="5"/>
    <n v="95"/>
    <n v="0.71"/>
    <s v="Sesuai"/>
    <s v="OK"/>
    <n v="1"/>
    <n v="1"/>
    <x v="0"/>
    <x v="1"/>
    <x v="1"/>
    <x v="2"/>
    <x v="1"/>
    <x v="1"/>
    <x v="2"/>
    <x v="1"/>
    <x v="1"/>
    <s v="OK"/>
    <s v="OK"/>
    <x v="13"/>
  </r>
  <r>
    <s v="TSQX"/>
    <s v="CIMANGGU PERIKANAN"/>
    <s v="02"/>
    <s v="10.42.60.99"/>
    <s v="Microsoft Windows 7 Professional "/>
    <s v="32-bit"/>
    <s v="Intel(R) Core(TM) i5-3470 CPU @ 3.20GHz"/>
    <n v="6"/>
    <s v="69"/>
    <n v="4"/>
    <s v="Windows(R) 7, Professional edition:_x000d__x000a_    The machine is permanently activated."/>
    <s v="Sesuai"/>
    <s v="6TQ9K-G6QFF-43F6C-XVCX4-HP2DQ"/>
    <n v="1000"/>
    <n v="76"/>
    <n v="0.32"/>
    <s v="10"/>
    <s v="0"/>
    <s v="ONLINE"/>
    <s v="ONLINE-2024-12-23 11:27:05"/>
    <s v="8"/>
    <s v="0"/>
    <s v="ONLINE"/>
    <s v="ONLINE-2024-12-23 12:28:16"/>
    <s v="Dihitung"/>
    <s v="Dihitung"/>
    <s v="Tidak Dihitung"/>
    <n v="1000"/>
    <n v="6"/>
    <n v="76"/>
    <n v="0.32"/>
    <s v="Sesuai"/>
    <s v="OK"/>
    <n v="1"/>
    <n v="1"/>
    <x v="0"/>
    <x v="1"/>
    <x v="1"/>
    <x v="1"/>
    <x v="1"/>
    <x v="1"/>
    <x v="2"/>
    <x v="1"/>
    <x v="1"/>
    <s v="OK"/>
    <s v="OK"/>
    <x v="0"/>
  </r>
  <r>
    <s v="FISO"/>
    <s v="ABDULLAH BIN NUH"/>
    <s v="02"/>
    <s v="10.42.14.99"/>
    <s v="Microsoft Windows 10 Pro"/>
    <s v="64-bit"/>
    <s v="Intel(R) Pentium(R) CPU G4400 @ 3.30GHz"/>
    <n v="9"/>
    <s v="55"/>
    <n v="4"/>
    <s v="Windows(R), Professional edition:_x000d__x000a_    The machine is permanently activated."/>
    <s v="Sesuai"/>
    <s v="HMGWN-PG8J7-VPC8W-HF66B-TXXTR"/>
    <n v="1000"/>
    <n v="46"/>
    <n v="2.2200000000000002"/>
    <s v="12"/>
    <s v="0"/>
    <s v="ONLINE"/>
    <s v="ONLINE-2024-12-23 10:40:45"/>
    <s v="0"/>
    <s v="1"/>
    <s v="OFFLINE"/>
    <s v="OFFLINE-2024-12-22 08:42:36-TIDAK TERIMA RESPONSE DARI EDC"/>
    <s v="Dihitung"/>
    <s v="Dihitung"/>
    <s v="Tidak Dihitung"/>
    <n v="1000"/>
    <n v="9"/>
    <n v="46"/>
    <n v="2.2200000000000002"/>
    <s v="Sesuai"/>
    <s v="OK"/>
    <n v="1"/>
    <n v="0"/>
    <x v="0"/>
    <x v="1"/>
    <x v="1"/>
    <x v="1"/>
    <x v="1"/>
    <x v="1"/>
    <x v="2"/>
    <x v="1"/>
    <x v="0"/>
    <s v="OK"/>
    <s v="NOK"/>
    <x v="1"/>
  </r>
  <r>
    <s v="THIW"/>
    <s v="TAMAN SAFARI"/>
    <s v="02"/>
    <s v="10.42.77.35"/>
    <s v="Microsoft Windows 10 Pro"/>
    <s v="64-bit"/>
    <s v="Intel(R) Pentium(R) Gold G6400 CPU @ 4.00GHz"/>
    <n v="0"/>
    <s v="39"/>
    <n v="8"/>
    <s v="Windows(R), Professional edition:_x000d__x000a_    The machine is permanently activated."/>
    <s v="Sesuai"/>
    <s v="KPQ4H-3JNKP-M6MF9-9KYPB-MY6PT"/>
    <n v="1000"/>
    <n v="40"/>
    <n v="0.49"/>
    <s v="8"/>
    <s v="0"/>
    <s v="ONLINE"/>
    <s v="ONLINE-2024-12-23 10:44:30-(ACT VIRTUAL)CRC SALAH HARAP RESTART EDC"/>
    <s v="4"/>
    <s v="0"/>
    <s v="ONLINE"/>
    <s v="ONLINE-2024-12-23 10:18:42"/>
    <s v="Dihitung"/>
    <s v="Dihitung"/>
    <s v="Dihitung"/>
    <n v="1000"/>
    <n v="0"/>
    <n v="40"/>
    <n v="0.49"/>
    <s v="Sesuai"/>
    <s v="OK"/>
    <n v="1"/>
    <n v="1"/>
    <x v="1"/>
    <x v="1"/>
    <x v="1"/>
    <x v="1"/>
    <x v="1"/>
    <x v="1"/>
    <x v="2"/>
    <x v="1"/>
    <x v="1"/>
    <s v="OK"/>
    <s v="OK"/>
    <x v="11"/>
  </r>
  <r>
    <s v="TGZQ"/>
    <s v="RAYA SATELIT RANCA BUNGUR"/>
    <s v="01"/>
    <s v="10.42.64.195"/>
    <s v="Microsoft Windows 10 Pro"/>
    <s v="64-bit"/>
    <s v="Intel(R) Pentium(R) Gold G6400 CPU @ 4.00GHz"/>
    <n v="22"/>
    <s v="46"/>
    <n v="8"/>
    <s v="Windows(R), Professional edition:_x000d__x000a_    The machine is permanently activated."/>
    <s v="Sesuai"/>
    <s v="2NGJ2-VPJMY-447CB-WR77Y-F9C2T"/>
    <n v="1000"/>
    <n v="42"/>
    <n v="0.69"/>
    <s v="8"/>
    <s v="0"/>
    <s v="ONLINE"/>
    <s v="ONLINE-2024-12-23 10:13:06"/>
    <s v="4"/>
    <s v="0"/>
    <s v="ONLINE"/>
    <s v="ONLINE-2024-12-23 09:40:22"/>
    <s v="Dihitung"/>
    <s v="Dihitung"/>
    <s v="Dihitung"/>
    <n v="1000"/>
    <n v="22"/>
    <n v="42"/>
    <n v="0.69"/>
    <s v="Sesuai"/>
    <s v="OK"/>
    <n v="1"/>
    <n v="1"/>
    <x v="1"/>
    <x v="1"/>
    <x v="1"/>
    <x v="1"/>
    <x v="1"/>
    <x v="1"/>
    <x v="2"/>
    <x v="1"/>
    <x v="1"/>
    <s v="OK"/>
    <s v="OK"/>
    <x v="7"/>
  </r>
  <r>
    <s v="F92E"/>
    <s v="SPBU BRIGHT BY BINAMARGA"/>
    <s v="02"/>
    <s v="10.42.143.227"/>
    <s v="Microsoft Windows 10 Pro"/>
    <s v="64-bit"/>
    <s v="Intel(R) Pentium(R) Gold G6400 CPU @ 4.00GHz"/>
    <n v="2"/>
    <s v="42"/>
    <n v="8"/>
    <s v="Windows(R), Professional edition:_x000d__x000a_    The machine is permanently activated."/>
    <s v="Sesuai"/>
    <s v="3JKN9-KDJTC-3P9HJ-QBBKV-G6P2T:VK7JG-NPHTM-C97JM-9MPGT-3V66T"/>
    <n v="1000"/>
    <n v="52"/>
    <n v="0.65"/>
    <s v="15"/>
    <s v="0"/>
    <s v="ONLINE"/>
    <s v="ONLINE-2024-12-23 11:19:51"/>
    <s v="0"/>
    <s v="0"/>
    <s v="NOEDC"/>
    <s v="NOEDC-0000-00-00 00:00:00"/>
    <s v="Dihitung"/>
    <s v="Dihitung"/>
    <s v="Dihitung"/>
    <n v="1000"/>
    <n v="2"/>
    <n v="52"/>
    <n v="0.65"/>
    <s v="Sesuai"/>
    <s v="OK"/>
    <n v="1"/>
    <n v="0"/>
    <x v="1"/>
    <x v="1"/>
    <x v="1"/>
    <x v="1"/>
    <x v="1"/>
    <x v="1"/>
    <x v="2"/>
    <x v="1"/>
    <x v="2"/>
    <s v="OK"/>
    <s v="NOK"/>
    <x v="10"/>
  </r>
  <r>
    <s v="T2IY"/>
    <s v="SETU PAGELARANG"/>
    <s v="01"/>
    <s v="10.42.46.2"/>
    <s v="Microsoft Windows 10 Pro"/>
    <s v="32-bit"/>
    <s v="Intel(R) Pentium(R) CPU G4400 @ 3.30GHz"/>
    <n v="19"/>
    <s v="80"/>
    <n v="4"/>
    <s v="Windows(R), Professional edition:_x000d__x000a_    The machine is permanently activated."/>
    <s v="Sesuai"/>
    <s v="NG87V-FPQBW-8HWX6-QBPDG-8TYP4"/>
    <n v="1000"/>
    <n v="48"/>
    <n v="0.72"/>
    <s v="8"/>
    <s v="0"/>
    <s v="ONLINE"/>
    <s v="ONLINE-2024-12-23 11:43:40"/>
    <s v="10"/>
    <s v="0"/>
    <s v="ONLINE"/>
    <s v="ONLINE-2024-12-23 10:57:52"/>
    <s v="Dihitung"/>
    <s v="Dihitung"/>
    <s v="Tidak Dihitung"/>
    <n v="1000"/>
    <n v="19"/>
    <n v="48"/>
    <n v="0.72"/>
    <s v="Sesuai"/>
    <s v="OK"/>
    <n v="1"/>
    <n v="1"/>
    <x v="0"/>
    <x v="1"/>
    <x v="1"/>
    <x v="1"/>
    <x v="1"/>
    <x v="1"/>
    <x v="2"/>
    <x v="1"/>
    <x v="1"/>
    <s v="OK"/>
    <s v="OK"/>
    <x v="10"/>
  </r>
  <r>
    <s v="FIR1"/>
    <s v="SPBU BRIGHT BY IDF GUNUNG JAYA"/>
    <s v="01"/>
    <s v="10.42.144.34"/>
    <s v="Microsoft Windows 10 Pro"/>
    <s v="64-bit"/>
    <s v="Intel(R) Pentium(R) Gold G6405 CPU @ 4.10GHz"/>
    <n v="2"/>
    <s v="51"/>
    <n v="8"/>
    <s v="Windows(R), Professional edition:_x000d__x000a_    The machine is permanently activated."/>
    <s v="Sesuai"/>
    <s v="QJ7N3-3RTWV-KVP3P-7QMC7-YY6PT"/>
    <n v="1000"/>
    <n v="46"/>
    <n v="0.61"/>
    <s v="6"/>
    <s v="0"/>
    <s v="ONLINE"/>
    <s v="ONLINE-2024-12-23 10:32:00"/>
    <s v="15"/>
    <s v="0"/>
    <s v="ONLINE"/>
    <s v="ONLINE-2024-12-22 16:08:49"/>
    <s v="Dihitung"/>
    <s v="Dihitung"/>
    <s v="Dihitung"/>
    <n v="1000"/>
    <n v="2"/>
    <n v="46"/>
    <n v="0.61"/>
    <s v="Sesuai"/>
    <s v="OK"/>
    <n v="1"/>
    <n v="1"/>
    <x v="1"/>
    <x v="1"/>
    <x v="1"/>
    <x v="1"/>
    <x v="1"/>
    <x v="1"/>
    <x v="2"/>
    <x v="1"/>
    <x v="1"/>
    <s v="OK"/>
    <s v="OK"/>
    <x v="3"/>
  </r>
  <r>
    <s v="TW17"/>
    <s v="PARUNG KUDA"/>
    <s v="01"/>
    <s v="10.42.18.226"/>
    <s v="Microsoft Windows 10 Pro"/>
    <s v="64-bit"/>
    <s v="Intel(R) Pentium(R) Gold G6400 CPU @ 4.00GHz"/>
    <n v="7"/>
    <s v="49"/>
    <n v="8"/>
    <s v="Windows(R), Professional edition:_x000d__x000a_    The machine is permanently activated."/>
    <s v="Sesuai"/>
    <s v="XNFHF-BF4DV-KVJ62-YM6BT-D3WXF"/>
    <n v="1000"/>
    <n v="47"/>
    <n v="0.61"/>
    <s v="17"/>
    <s v="0"/>
    <s v="ONLINE"/>
    <s v="ONLINE-2024-12-23 11:50:28"/>
    <s v="50"/>
    <s v="0"/>
    <s v="ONLINE"/>
    <s v="ONLINE-2024-12-23 12:34:51"/>
    <s v="Dihitung"/>
    <s v="Dihitung"/>
    <s v="Dihitung"/>
    <n v="1000"/>
    <n v="7"/>
    <n v="47"/>
    <n v="0.61"/>
    <s v="Sesuai"/>
    <s v="OK"/>
    <n v="1"/>
    <n v="1"/>
    <x v="1"/>
    <x v="1"/>
    <x v="1"/>
    <x v="1"/>
    <x v="1"/>
    <x v="1"/>
    <x v="2"/>
    <x v="1"/>
    <x v="1"/>
    <s v="OK"/>
    <s v="OK"/>
    <x v="4"/>
  </r>
  <r>
    <s v="T3QI"/>
    <s v="JANGARI"/>
    <s v="02"/>
    <s v="10.42.30.227"/>
    <s v="Microsoft Windows 7 Professional "/>
    <s v="32-bit"/>
    <s v="Intel(R) Pentium(R) CPU G3240 @ 3.10GHz"/>
    <n v="0"/>
    <s v="73"/>
    <n v="2"/>
    <s v="Windows(R) 7, Professional edition:_x000d__x000a_    The machine is permanently activated."/>
    <s v="Sesuai"/>
    <s v="D8VJ3-66DXK-PV8FW-284TH-89MDW"/>
    <n v="1000"/>
    <n v="52"/>
    <n v="1.84"/>
    <s v="16"/>
    <s v="0"/>
    <s v="ONLINE"/>
    <s v="ONLINE-2024-12-22 17:28:36"/>
    <s v="1"/>
    <s v="0"/>
    <s v="ONLINE"/>
    <s v="ONLINE-2024-12-22 15:35:24"/>
    <s v="Dihitung"/>
    <s v="Dihitung"/>
    <s v="Tidak Dihitung"/>
    <n v="1000"/>
    <n v="0"/>
    <n v="52"/>
    <n v="1.84"/>
    <s v="Sesuai"/>
    <s v="OK"/>
    <n v="1"/>
    <n v="1"/>
    <x v="0"/>
    <x v="1"/>
    <x v="1"/>
    <x v="1"/>
    <x v="1"/>
    <x v="1"/>
    <x v="2"/>
    <x v="1"/>
    <x v="1"/>
    <s v="OK"/>
    <s v="OK"/>
    <x v="13"/>
  </r>
  <r>
    <s v="T53M"/>
    <s v="SIMLIO"/>
    <s v="02"/>
    <s v="10.42.18.35"/>
    <s v="Microsoft Windows 10 Pro"/>
    <s v="64-bit"/>
    <s v="Intel(R) Pentium(R) CPU G4400 @ 3.30GHz"/>
    <n v="85"/>
    <s v="51"/>
    <n v="4"/>
    <s v="Windows(R), Professional edition:_x000d__x000a_    The machine is permanently activated."/>
    <s v="Sesuai"/>
    <s v="RHN7P-9F27T-KMKGD-6WM9V-CYT6R"/>
    <n v="1000"/>
    <n v="39"/>
    <n v="0.72"/>
    <s v="10"/>
    <s v="0"/>
    <s v="ONLINE"/>
    <s v="ONLINE-2024-12-23 12:07:04"/>
    <s v="3"/>
    <s v="0"/>
    <s v="ONLINE"/>
    <s v="ONLINE-2024-12-23 12:36:43"/>
    <s v="Dihitung"/>
    <s v="Dihitung"/>
    <s v="Tidak Dihitung"/>
    <n v="1000"/>
    <n v="85"/>
    <n v="39"/>
    <n v="0.72"/>
    <s v="Sesuai"/>
    <s v="OK"/>
    <n v="1"/>
    <n v="1"/>
    <x v="0"/>
    <x v="1"/>
    <x v="2"/>
    <x v="1"/>
    <x v="1"/>
    <x v="1"/>
    <x v="2"/>
    <x v="1"/>
    <x v="1"/>
    <s v="OK"/>
    <s v="OK"/>
    <x v="12"/>
  </r>
  <r>
    <s v="TMGR"/>
    <s v="LINGKAR BOGOR UTARA"/>
    <s v="03"/>
    <s v="10.42.52.100"/>
    <s v="Microsoft Windows 10 Pro"/>
    <s v="64-bit"/>
    <s v="Intel(R) Pentium(R) CPU G4400 @ 3.30GHz"/>
    <n v="41"/>
    <s v="61"/>
    <n v="4"/>
    <s v="Windows(R), Professional edition:_x000d__x000a_    The machine is permanently activated."/>
    <s v="Sesuai"/>
    <s v="NKBMT-XBK3Q-8GCXF-GB4R2-FX8XF"/>
    <n v="1000"/>
    <n v="38"/>
    <n v="1.1599999999999999"/>
    <s v="12"/>
    <s v="0"/>
    <s v="ONLINE"/>
    <s v="ONLINE-2024-12-23 11:13:48"/>
    <s v="9"/>
    <s v="0"/>
    <s v="ONLINE"/>
    <s v="ONLINE-2024-12-23 11:31:22"/>
    <s v="Dihitung"/>
    <s v="Dihitung"/>
    <s v="Tidak Dihitung"/>
    <n v="1000"/>
    <n v="41"/>
    <n v="38"/>
    <n v="1.1599999999999999"/>
    <s v="Sesuai"/>
    <s v="OK"/>
    <n v="1"/>
    <n v="1"/>
    <x v="0"/>
    <x v="1"/>
    <x v="1"/>
    <x v="1"/>
    <x v="1"/>
    <x v="1"/>
    <x v="2"/>
    <x v="1"/>
    <x v="1"/>
    <s v="OK"/>
    <s v="OK"/>
    <x v="8"/>
  </r>
  <r>
    <s v="TA9D"/>
    <s v="PALM HILL STL"/>
    <s v="02"/>
    <s v="10.42.47.131"/>
    <s v="Microsoft Windows 7 Professional "/>
    <s v="32-bit"/>
    <s v="Intel(R) Core(TM) i3-2100 CPU @ 3.10GHz"/>
    <n v="3"/>
    <s v="55"/>
    <n v="4"/>
    <s v="Windows(R) 7, Professional edition:_x000d__x000a_    The machine is permanently activated."/>
    <s v="Sesuai"/>
    <s v="D8FTR-T96MM-GPCKP-FBCQD-74YHQ"/>
    <n v="1000"/>
    <n v="48"/>
    <n v="0.68"/>
    <s v="17"/>
    <s v="0"/>
    <s v="ONLINE"/>
    <s v="ONLINE-2024-12-23 12:10:00"/>
    <s v="20"/>
    <s v="0"/>
    <s v="ONLINE"/>
    <s v="ONLINE-2024-12-23 12:28:20"/>
    <s v="Dihitung"/>
    <s v="Dihitung"/>
    <s v="Tidak Dihitung"/>
    <n v="1000"/>
    <n v="3"/>
    <n v="48"/>
    <n v="0.68"/>
    <s v="Sesuai"/>
    <s v="OK"/>
    <n v="1"/>
    <n v="1"/>
    <x v="0"/>
    <x v="1"/>
    <x v="1"/>
    <x v="1"/>
    <x v="1"/>
    <x v="1"/>
    <x v="2"/>
    <x v="1"/>
    <x v="1"/>
    <s v="OK"/>
    <s v="OK"/>
    <x v="2"/>
  </r>
  <r>
    <s v="FK0R"/>
    <s v="PURABAYA 2"/>
    <s v="02"/>
    <s v="10.42.77.3"/>
    <s v="Microsoft Windows 7 Professional "/>
    <s v="32-bit"/>
    <s v="Intel(R) Pentium(R) CPU G3250 @ 3.20GHz"/>
    <n v="0"/>
    <s v="53"/>
    <n v="2"/>
    <s v="Windows(R) 7, Professional edition:_x000d__x000a_    The machine is permanently activated."/>
    <s v="Sesuai"/>
    <s v="D8JJW-M7PQW-9BBD3-DC2YW-VMJCP"/>
    <n v="1000"/>
    <n v="43"/>
    <n v="2.0299999999999998"/>
    <s v="6"/>
    <s v="0"/>
    <s v="ONLINE"/>
    <s v="ONLINE-2024-12-22 20:03:57"/>
    <s v="4"/>
    <s v="0"/>
    <s v="ONLINE"/>
    <s v="ONLINE-2024-12-21 18:48:21"/>
    <s v="Dihitung"/>
    <s v="Dihitung"/>
    <s v="Tidak Dihitung"/>
    <n v="1000"/>
    <n v="0"/>
    <n v="43"/>
    <n v="2.0299999999999998"/>
    <s v="Sesuai"/>
    <s v="OK"/>
    <n v="1"/>
    <n v="1"/>
    <x v="0"/>
    <x v="1"/>
    <x v="1"/>
    <x v="1"/>
    <x v="1"/>
    <x v="1"/>
    <x v="2"/>
    <x v="1"/>
    <x v="1"/>
    <s v="OK"/>
    <s v="OK"/>
    <x v="12"/>
  </r>
  <r>
    <s v="TVJG"/>
    <s v="TAKOKAK"/>
    <s v="01"/>
    <s v="10.42.17.34"/>
    <s v="Microsoft Windows 10 Pro"/>
    <s v="64-bit"/>
    <s v="Intel(R) Pentium(R) CPU G4400 @ 3.30GHz"/>
    <n v="25"/>
    <s v="69"/>
    <n v="4"/>
    <s v="Windows(R), Professional edition:_x000d__x000a_    The machine is permanently activated."/>
    <s v="Sesuai"/>
    <s v="N3VXQ-GGF8X-7JDY7-DM4W6-MKMP4"/>
    <n v="1000"/>
    <n v="54"/>
    <n v="0.7"/>
    <s v="2"/>
    <s v="0"/>
    <s v="ONLINE"/>
    <s v="ONLINE-2024-12-22 16:01:05"/>
    <s v="2"/>
    <s v="0"/>
    <s v="ONLINE"/>
    <s v="ONLINE-2024-12-22 19:15:13"/>
    <s v="Dihitung"/>
    <s v="Dihitung"/>
    <s v="Tidak Dihitung"/>
    <n v="1000"/>
    <n v="25"/>
    <n v="54"/>
    <n v="0.7"/>
    <s v="Sesuai"/>
    <s v="OK"/>
    <n v="1"/>
    <n v="1"/>
    <x v="0"/>
    <x v="1"/>
    <x v="1"/>
    <x v="1"/>
    <x v="1"/>
    <x v="1"/>
    <x v="2"/>
    <x v="1"/>
    <x v="1"/>
    <s v="OK"/>
    <s v="OK"/>
    <x v="12"/>
  </r>
  <r>
    <s v="TNFZ"/>
    <s v="SINDANG BARANG PILAR"/>
    <s v="02"/>
    <s v="10.42.47.227"/>
    <s v="Microsoft Windows 10 Pro"/>
    <s v="64-bit"/>
    <s v="Intel(R) Pentium(R) CPU G4400 @ 3.30GHz"/>
    <n v="44"/>
    <s v="74"/>
    <n v="4"/>
    <s v="Windows(R), Professional edition:_x000d__x000a_    The machine is permanently activated."/>
    <s v="Sesuai"/>
    <s v="TWMQN-RGVVX-TK2JD-D66YK-3RTGC"/>
    <n v="1000"/>
    <n v="38"/>
    <n v="1.02"/>
    <s v="1"/>
    <s v="0"/>
    <s v="ONLINE"/>
    <s v="ONLINE-2024-12-23 11:25:03"/>
    <s v="2"/>
    <s v="0"/>
    <s v="ONLINE"/>
    <s v="ONLINE-2024-12-23 12:10:31"/>
    <s v="Dihitung"/>
    <s v="Dihitung"/>
    <s v="Tidak Dihitung"/>
    <n v="1000"/>
    <n v="44"/>
    <n v="38"/>
    <n v="1.02"/>
    <s v="Sesuai"/>
    <s v="OK"/>
    <n v="1"/>
    <n v="1"/>
    <x v="0"/>
    <x v="1"/>
    <x v="1"/>
    <x v="1"/>
    <x v="1"/>
    <x v="1"/>
    <x v="2"/>
    <x v="1"/>
    <x v="1"/>
    <s v="OK"/>
    <s v="OK"/>
    <x v="7"/>
  </r>
  <r>
    <s v="TODD"/>
    <s v="RE MARTADINATA 2"/>
    <s v="02"/>
    <s v="10.42.43.163"/>
    <s v="Microsoft Windows 10 Pro"/>
    <s v="64-bit"/>
    <s v="Intel(R) Pentium(R) CPU G4400 @ 3.30GHz"/>
    <n v="9"/>
    <s v="60"/>
    <n v="4"/>
    <s v="Windows(R), Professional edition:_x000d__x000a_    The machine is permanently activated."/>
    <s v="Sesuai"/>
    <s v="QWGNJ-WCCFR-D6VBH-RHBCV-4C2TC"/>
    <n v="1000"/>
    <n v="38"/>
    <n v="1.07"/>
    <s v="2"/>
    <s v="0"/>
    <s v="ONLINE"/>
    <s v="ONLINE-2024-12-23 12:26:24"/>
    <s v="10"/>
    <s v="0"/>
    <s v="ONLINE"/>
    <s v="ONLINE-2024-12-23 11:38:38"/>
    <s v="Dihitung"/>
    <s v="Dihitung"/>
    <s v="Tidak Dihitung"/>
    <n v="1000"/>
    <n v="9"/>
    <n v="38"/>
    <n v="1.07"/>
    <s v="Sesuai"/>
    <s v="OK"/>
    <n v="1"/>
    <n v="1"/>
    <x v="0"/>
    <x v="1"/>
    <x v="1"/>
    <x v="1"/>
    <x v="1"/>
    <x v="1"/>
    <x v="2"/>
    <x v="1"/>
    <x v="1"/>
    <s v="OK"/>
    <s v="OK"/>
    <x v="5"/>
  </r>
  <r>
    <s v="T2K1"/>
    <s v="GANDASOLI"/>
    <s v="02"/>
    <s v="10.42.34.67"/>
    <s v="Microsoft Windows 10 Pro"/>
    <s v="64-bit"/>
    <s v="Intel(R) Pentium(R) CPU G3250 @ 3.20GHz"/>
    <n v="20"/>
    <s v="59"/>
    <n v="4"/>
    <s v="Windows(R), Professional edition:_x000d__x000a_    The machine is permanently activated."/>
    <s v="Sesuai"/>
    <s v="N9JTJ-BR28G-YD3WX-4JHW2-GQ782"/>
    <n v="1000"/>
    <n v="73"/>
    <n v="1.59"/>
    <s v="2"/>
    <s v="0"/>
    <s v="ONLINE"/>
    <s v="ONLINE-2024-12-23 07:52:50"/>
    <s v="1"/>
    <s v="0"/>
    <s v="ONLINE"/>
    <s v="ONLINE-2024-12-23 11:43:33-(ACT VIRTUAL)TIDAK TERIMA RESPONSE DARI HOST|ERBANK |72121729|000070409447687|||||000051|000000|23 DEC 24|11:43:30|||0"/>
    <s v="Dihitung"/>
    <s v="Dihitung"/>
    <s v="Tidak Dihitung"/>
    <n v="1000"/>
    <n v="20"/>
    <n v="73"/>
    <n v="1.59"/>
    <s v="Sesuai"/>
    <s v="OK"/>
    <n v="1"/>
    <n v="1"/>
    <x v="0"/>
    <x v="1"/>
    <x v="1"/>
    <x v="1"/>
    <x v="1"/>
    <x v="1"/>
    <x v="2"/>
    <x v="1"/>
    <x v="1"/>
    <s v="OK"/>
    <s v="OK"/>
    <x v="12"/>
  </r>
  <r>
    <s v="TRO4"/>
    <s v="ISCALTON CICURUG"/>
    <s v="02"/>
    <s v="10.42.54.227"/>
    <s v="Microsoft Windows 7 Professional "/>
    <s v="32-bit"/>
    <s v="Intel(R) Pentium(R) CPU G3260 @ 3.30GHz"/>
    <n v="55"/>
    <s v="52"/>
    <n v="4"/>
    <s v="Windows(R) 7, Professional edition:_x000d__x000a_    The machine is permanently activated."/>
    <s v="Sesuai"/>
    <s v="YPHFY-KTWVP-GV7KR-VF8PB-PGC3R"/>
    <n v="1000"/>
    <n v="57"/>
    <n v="1.06"/>
    <s v="2"/>
    <s v="0"/>
    <s v="ONLINE"/>
    <s v="ONLINE-2024-12-23 08:43:52"/>
    <s v="2"/>
    <s v="0"/>
    <s v="ONLINE"/>
    <s v="ONLINE-2024-12-23 07:27:31"/>
    <s v="Dihitung"/>
    <s v="Dihitung"/>
    <s v="Tidak Dihitung"/>
    <n v="1000"/>
    <n v="55"/>
    <n v="57"/>
    <n v="1.06"/>
    <s v="Sesuai"/>
    <s v="OK"/>
    <n v="1"/>
    <n v="1"/>
    <x v="0"/>
    <x v="1"/>
    <x v="1"/>
    <x v="1"/>
    <x v="1"/>
    <x v="1"/>
    <x v="2"/>
    <x v="1"/>
    <x v="1"/>
    <s v="OK"/>
    <s v="OK"/>
    <x v="14"/>
  </r>
  <r>
    <s v="TTZH"/>
    <s v="PUNCAK RAYA NO 99"/>
    <s v="02"/>
    <s v="10.42.104.3"/>
    <s v="Microsoft Windows 10 Pro"/>
    <s v="64-bit"/>
    <s v="Intel(R) Pentium(R) CPU G3260 @ 3.30GHz"/>
    <n v="100"/>
    <s v="57"/>
    <n v="4"/>
    <s v="Windows(R), Professional edition:_x000d__x000a_    The machine is permanently activated."/>
    <s v="Sesuai"/>
    <s v="3P7MB-NXBPP-37JGD-W7PGT-722TC"/>
    <n v="1000"/>
    <n v="52"/>
    <n v="1.58"/>
    <s v="3"/>
    <s v="1"/>
    <s v="OFFLINE"/>
    <s v="OFFLINE-2024-12-23 11:16:35-THE DEVICE DOES NOT RECOGNIZE THE COMMAND._x000d__x000a_"/>
    <s v="5"/>
    <s v="0"/>
    <s v="ONLINE"/>
    <s v="ONLINE-2024-12-23 12:37:06"/>
    <s v="Dihitung"/>
    <s v="Dihitung"/>
    <s v="Tidak Dihitung"/>
    <n v="1000"/>
    <n v="100"/>
    <n v="52"/>
    <n v="1.58"/>
    <s v="Sesuai"/>
    <s v="OK"/>
    <n v="0.75"/>
    <n v="1"/>
    <x v="0"/>
    <x v="1"/>
    <x v="2"/>
    <x v="1"/>
    <x v="1"/>
    <x v="1"/>
    <x v="2"/>
    <x v="1"/>
    <x v="1"/>
    <s v="OK"/>
    <s v="OK"/>
    <x v="11"/>
  </r>
  <r>
    <s v="TJ92"/>
    <s v="BOHLAM"/>
    <s v="01"/>
    <s v="10.42.116.130"/>
    <s v="Microsoft Windows 10 Pro"/>
    <s v="64-bit"/>
    <s v="Intel(R) Pentium(R) Gold G6400 CPU @ 4.00GHz"/>
    <n v="12"/>
    <s v="63"/>
    <n v="8"/>
    <s v="Windows(R), Professional edition:_x000d__x000a_    The machine is permanently activated."/>
    <s v="Sesuai"/>
    <s v="7PNYY-83VWF-Y43M7-666PV-JQK86"/>
    <n v="1000"/>
    <n v="51"/>
    <n v="0.76"/>
    <s v="12"/>
    <s v="0"/>
    <s v="ONLINE"/>
    <s v="ONLINE-2024-12-20 18:52:24"/>
    <s v="20"/>
    <s v="0"/>
    <s v="ONLINE"/>
    <s v="ONLINE-2024-12-20 21:59:02"/>
    <s v="Dihitung"/>
    <s v="Dihitung"/>
    <s v="Dihitung"/>
    <n v="1000"/>
    <n v="12"/>
    <n v="51"/>
    <n v="0.76"/>
    <s v="Sesuai"/>
    <s v="OK"/>
    <n v="1"/>
    <n v="1"/>
    <x v="1"/>
    <x v="1"/>
    <x v="1"/>
    <x v="1"/>
    <x v="1"/>
    <x v="1"/>
    <x v="2"/>
    <x v="1"/>
    <x v="1"/>
    <s v="OK"/>
    <s v="OK"/>
    <x v="14"/>
  </r>
  <r>
    <s v="F880"/>
    <s v="PESONA CILEBUT"/>
    <s v="02"/>
    <s v="10.42.37.163"/>
    <s v="Microsoft Windows 7 Professional "/>
    <s v="32-bit"/>
    <s v="Intel(R) Pentium(R) CPU G2010 @ 2.80GHz"/>
    <n v="0"/>
    <s v="49"/>
    <n v="4"/>
    <s v="Windows(R) 7, Professional edition:_x000d__x000a_    The machine is permanently activated."/>
    <s v="Sesuai"/>
    <s v="344K4-7JFWQ-B9TD6-6VVG3-79QWR"/>
    <n v="1000"/>
    <n v="46"/>
    <n v="1.85"/>
    <s v="7"/>
    <s v="0"/>
    <s v="ONLINE"/>
    <s v="ONLINE-2024-12-23 11:46:05"/>
    <s v="6"/>
    <s v="0"/>
    <s v="ONLINE"/>
    <s v="ONLINE-2024-12-23 11:49:12-(ACT VIRTUAL)TIDAK TERIMA RESPONSE DARI HOST|ERBANK MANDIRI|72101101|000070407393130||||000036|000000|23 DEC 24|11:48:57|||0000000000000000000000||0|0|0|0|0"/>
    <s v="Dihitung"/>
    <s v="Dihitung"/>
    <s v="Tidak Dihitung"/>
    <n v="1000"/>
    <n v="0"/>
    <n v="46"/>
    <n v="1.85"/>
    <s v="Sesuai"/>
    <s v="OK"/>
    <n v="1"/>
    <n v="1"/>
    <x v="0"/>
    <x v="1"/>
    <x v="1"/>
    <x v="1"/>
    <x v="1"/>
    <x v="1"/>
    <x v="2"/>
    <x v="1"/>
    <x v="1"/>
    <s v="OK"/>
    <s v="OK"/>
    <x v="0"/>
  </r>
  <r>
    <s v="TP8F"/>
    <s v="AIR MANCUR"/>
    <s v="01"/>
    <s v="10.42.114.2"/>
    <s v="Microsoft Windows 10 Pro"/>
    <s v="64-bit"/>
    <s v="Intel(R) Pentium(R) CPU G4400 @ 3.30GHz"/>
    <n v="11"/>
    <s v="47"/>
    <n v="8"/>
    <s v="Windows(R), Professional edition:_x000d__x000a_    The machine is permanently activated."/>
    <s v="Sesuai"/>
    <s v="2XYTN-2J282-CVCFQ-73WRG-H8RC4"/>
    <n v="1000"/>
    <n v="43"/>
    <n v="0.97"/>
    <s v="4"/>
    <s v="0"/>
    <s v="ONLINE"/>
    <s v="ONLINE-2024-12-23 11:46:29"/>
    <s v="7"/>
    <s v="0"/>
    <s v="ONLINE"/>
    <s v="ONLINE-2024-12-23 10:42:31-(ACT VIRTUAL)CRC SALAH HARAP RESTART EDC"/>
    <s v="Dihitung"/>
    <s v="Dihitung"/>
    <s v="Dihitung"/>
    <n v="1000"/>
    <n v="11"/>
    <n v="43"/>
    <n v="0.97"/>
    <s v="Sesuai"/>
    <s v="OK"/>
    <n v="1"/>
    <n v="1"/>
    <x v="1"/>
    <x v="1"/>
    <x v="1"/>
    <x v="1"/>
    <x v="1"/>
    <x v="1"/>
    <x v="2"/>
    <x v="1"/>
    <x v="1"/>
    <s v="OK"/>
    <s v="OK"/>
    <x v="8"/>
  </r>
  <r>
    <s v="TGOA"/>
    <s v="RAYA SUKABUMI KM 16"/>
    <s v="01"/>
    <s v="10.42.53.130"/>
    <s v="Microsoft Windows 10 Pro"/>
    <s v="64-bit"/>
    <s v="Intel(R) Pentium(R) CPU G4400 @ 3.30GHz"/>
    <n v="55"/>
    <s v="78"/>
    <n v="4"/>
    <s v="Windows(R), Professional edition:_x000d__x000a_    The machine is permanently activated."/>
    <s v="Sesuai"/>
    <s v="DNTTY-8H9W7-9Y3RC-BKDFF-9W3PP"/>
    <n v="1000"/>
    <n v="49"/>
    <n v="0.92"/>
    <s v="7"/>
    <s v="0"/>
    <s v="ONLINE"/>
    <s v="ONLINE-2024-12-22 18:43:01"/>
    <s v="4"/>
    <s v="0"/>
    <s v="ONLINE"/>
    <s v="ONLINE-2024-12-23 11:58:40"/>
    <s v="Dihitung"/>
    <s v="Dihitung"/>
    <s v="Tidak Dihitung"/>
    <n v="1000"/>
    <n v="55"/>
    <n v="49"/>
    <n v="0.92"/>
    <s v="Sesuai"/>
    <s v="OK"/>
    <n v="1"/>
    <n v="1"/>
    <x v="0"/>
    <x v="1"/>
    <x v="1"/>
    <x v="1"/>
    <x v="1"/>
    <x v="1"/>
    <x v="2"/>
    <x v="1"/>
    <x v="1"/>
    <s v="OK"/>
    <s v="OK"/>
    <x v="14"/>
  </r>
  <r>
    <s v="TZFU"/>
    <s v="LEMBAH NYIUR"/>
    <s v="02"/>
    <s v="10.42.104.35"/>
    <s v="Microsoft Windows 10 Pro"/>
    <s v="64-bit"/>
    <s v="Intel(R) Pentium(R) CPU G4400 @ 3.30GHz"/>
    <n v="2"/>
    <s v="55"/>
    <n v="4"/>
    <s v="Windows(R), Professional edition:_x000d__x000a_    The machine is permanently activated."/>
    <s v="Sesuai"/>
    <s v="XY79M-CNR96-BGF4P-2H8R7-DRTGC"/>
    <n v="1000"/>
    <n v="45"/>
    <n v="4.53"/>
    <s v="28"/>
    <s v="0"/>
    <s v="ONLINE"/>
    <s v="ONLINE-2024-12-22 15:02:37"/>
    <s v="9"/>
    <s v="0"/>
    <s v="ONLINE"/>
    <s v="ONLINE-2024-12-22 14:40:10"/>
    <s v="Dihitung"/>
    <s v="Dihitung"/>
    <s v="Tidak Dihitung"/>
    <n v="1000"/>
    <n v="2"/>
    <n v="45"/>
    <n v="4.53"/>
    <s v="Sesuai"/>
    <s v="OK"/>
    <n v="1"/>
    <n v="1"/>
    <x v="0"/>
    <x v="1"/>
    <x v="1"/>
    <x v="1"/>
    <x v="2"/>
    <x v="1"/>
    <x v="2"/>
    <x v="1"/>
    <x v="1"/>
    <s v="OK"/>
    <s v="OK"/>
    <x v="11"/>
  </r>
  <r>
    <s v="TRA7"/>
    <s v="MUARA RAYA"/>
    <s v="04"/>
    <s v="10.42.7.132"/>
    <s v="Microsoft Windows 10 Pro"/>
    <s v="64-bit"/>
    <s v="Intel(R) Pentium(R) CPU G4400 @ 3.30GHz"/>
    <n v="26"/>
    <s v="63"/>
    <n v="4"/>
    <s v="Windows(R), Professional edition:_x000d__x000a_    The machine is permanently activated."/>
    <s v="Sesuai"/>
    <s v="FRRKR-TN6W8-PQMKC-QG3XX-KQBP4"/>
    <n v="1000"/>
    <n v="71"/>
    <n v="2.39"/>
    <s v="4"/>
    <s v="0"/>
    <s v="ONLINE"/>
    <s v="ONLINE-2024-12-23 11:16:44"/>
    <s v="2"/>
    <s v="0"/>
    <s v="ONLINE"/>
    <s v="ONLINE-2024-12-22 13:35:18-(ACT VIRTUAL)TIDAK TERIMA RESPONSE DARI HOST|ERBANK MANDIRI|10563307|000001987165217||||000185|000000|22 DEC 24|13:34:35|||0|0|0"/>
    <s v="Dihitung"/>
    <s v="Dihitung"/>
    <s v="Tidak Dihitung"/>
    <n v="1000"/>
    <n v="26"/>
    <n v="71"/>
    <n v="2.39"/>
    <s v="Sesuai"/>
    <s v="OK"/>
    <n v="1"/>
    <n v="1"/>
    <x v="0"/>
    <x v="1"/>
    <x v="1"/>
    <x v="1"/>
    <x v="1"/>
    <x v="1"/>
    <x v="2"/>
    <x v="1"/>
    <x v="1"/>
    <s v="OK"/>
    <s v="OK"/>
    <x v="6"/>
  </r>
  <r>
    <s v="TNOW"/>
    <s v="DC BOGOR 2"/>
    <s v="02"/>
    <s v="10.42.78.99"/>
    <s v="Microsoft Windows 10 Pro"/>
    <s v="64-bit"/>
    <s v="Intel(R) Pentium(R) CPU G4400 @ 3.30GHz"/>
    <n v="11"/>
    <s v="61"/>
    <n v="4"/>
    <s v="Windows(R), Professional edition:_x000d__x000a_    The machine is permanently activated."/>
    <s v="Sesuai"/>
    <s v="NBW6C-K6QY2-GV6P8-6QJH4-GXXTR"/>
    <n v="1000"/>
    <n v="46"/>
    <n v="0.86"/>
    <s v="7"/>
    <s v="0"/>
    <s v="ONLINE"/>
    <s v="ONLINE-2024-12-21 22:01:03"/>
    <s v="7"/>
    <s v="0"/>
    <s v="ONLINE"/>
    <s v="ONLINE-2024-12-21 20:08:29"/>
    <s v="Dihitung"/>
    <s v="Dihitung"/>
    <s v="Tidak Dihitung"/>
    <n v="1000"/>
    <n v="11"/>
    <n v="46"/>
    <n v="0.86"/>
    <s v="Sesuai"/>
    <s v="OK"/>
    <n v="1"/>
    <n v="1"/>
    <x v="0"/>
    <x v="1"/>
    <x v="1"/>
    <x v="1"/>
    <x v="1"/>
    <x v="1"/>
    <x v="2"/>
    <x v="1"/>
    <x v="1"/>
    <s v="OK"/>
    <s v="OK"/>
    <x v="10"/>
  </r>
  <r>
    <s v="F84F"/>
    <s v="TEGAL BULEUD"/>
    <s v="01"/>
    <s v="10.42.116.226"/>
    <s v="Microsoft Windows 10 Pro"/>
    <s v="64-bit"/>
    <s v="Intel(R) Pentium(R) Gold G6405 CPU @ 4.10GHz"/>
    <n v="0"/>
    <s v="50"/>
    <n v="8"/>
    <s v="Windows(R), Professional edition:_x000d__x000a_    The machine is permanently activated."/>
    <s v="Sesuai"/>
    <s v="CBPVD-NYDT8-RVCTP-BBC7V-T3BP4"/>
    <n v="1000"/>
    <n v="45"/>
    <n v="1.1100000000000001"/>
    <s v="0"/>
    <s v="9"/>
    <s v="OFFLINE"/>
    <s v="OFFLINE-2024-12-20 17:08:26-THE PORT COM7 DOES NOT EXIST."/>
    <s v="4"/>
    <s v="0"/>
    <s v="ONLINE"/>
    <s v="ONLINE-2024-12-18 12:43:12-(ACT VIRTUAL)TIDAK TERIMA RESPONSE DARI HOST|ERBANK BRI|72101087|000070407391798|||||000036|000000|18 DEC 24|12:43:07|||0"/>
    <s v="Dihitung"/>
    <s v="Dihitung"/>
    <s v="Dihitung"/>
    <n v="1000"/>
    <n v="0"/>
    <n v="45"/>
    <n v="1.1100000000000001"/>
    <s v="Sesuai"/>
    <s v="OK"/>
    <n v="0"/>
    <n v="1"/>
    <x v="1"/>
    <x v="1"/>
    <x v="1"/>
    <x v="1"/>
    <x v="1"/>
    <x v="1"/>
    <x v="2"/>
    <x v="0"/>
    <x v="1"/>
    <s v="NOK"/>
    <s v="OK"/>
    <x v="9"/>
  </r>
  <r>
    <s v="TYF8"/>
    <s v="CIAPUS TAMANSARI"/>
    <s v="01"/>
    <s v="10.42.48.34"/>
    <s v="Microsoft Windows 7 Professional "/>
    <s v="32-bit"/>
    <s v="Intel(R) Pentium(R) CPU G4400 @ 3.30GHz"/>
    <n v="0"/>
    <s v="70"/>
    <n v="4"/>
    <s v="Windows(R) 7, Professional edition:_x000d__x000a_    The machine is permanently activated."/>
    <s v="Sesuai"/>
    <s v="32WY9-9H283-H398V-RVJYX-227KY"/>
    <n v="1000"/>
    <n v="44"/>
    <n v="0.28999999999999998"/>
    <s v="14"/>
    <s v="0"/>
    <s v="ONLINE"/>
    <s v="ONLINE-2024-12-23 12:10:22"/>
    <s v="8"/>
    <s v="0"/>
    <s v="ONLINE"/>
    <s v="ONLINE-2024-12-23 11:51:05"/>
    <s v="Dihitung"/>
    <s v="Dihitung"/>
    <s v="Tidak Dihitung"/>
    <n v="1000"/>
    <n v="0"/>
    <n v="44"/>
    <n v="0.28999999999999998"/>
    <s v="Sesuai"/>
    <s v="OK"/>
    <n v="1"/>
    <n v="1"/>
    <x v="0"/>
    <x v="1"/>
    <x v="1"/>
    <x v="1"/>
    <x v="1"/>
    <x v="1"/>
    <x v="2"/>
    <x v="1"/>
    <x v="1"/>
    <s v="OK"/>
    <s v="OK"/>
    <x v="5"/>
  </r>
  <r>
    <s v="TPE5"/>
    <s v="CILANGKAP BARU"/>
    <s v="03"/>
    <s v="10.42.82.68"/>
    <s v="Microsoft Windows 10 Pro"/>
    <s v="64-bit"/>
    <s v="Intel(R) Pentium(R) CPU G4400 @ 3.30GHz"/>
    <n v="10"/>
    <s v="61"/>
    <n v="4"/>
    <s v="Windows(R), Professional edition:_x000d__x000a_    The machine is permanently activated."/>
    <s v="Sesuai"/>
    <s v="RHGJR-N7FVY-Q3B8F-KBQ6V-46YP4"/>
    <n v="1000"/>
    <n v="41"/>
    <n v="1.1599999999999999"/>
    <s v="9"/>
    <s v="7"/>
    <s v="OFFLINE"/>
    <s v="OFFLINE-2024-12-23 12:12:19-THE DEVICE DOES NOT RECOGNIZE THE COMMAND._x000d__x000a_"/>
    <s v="20"/>
    <s v="0"/>
    <s v="ONLINE"/>
    <s v="ONLINE-2024-12-23 11:50:24"/>
    <s v="Dihitung"/>
    <s v="Dihitung"/>
    <s v="Tidak Dihitung"/>
    <n v="1000"/>
    <n v="10"/>
    <n v="41"/>
    <n v="1.1599999999999999"/>
    <s v="Sesuai"/>
    <s v="OK"/>
    <n v="0.5625"/>
    <n v="1"/>
    <x v="0"/>
    <x v="1"/>
    <x v="1"/>
    <x v="1"/>
    <x v="1"/>
    <x v="1"/>
    <x v="2"/>
    <x v="1"/>
    <x v="1"/>
    <s v="OK"/>
    <s v="OK"/>
    <x v="10"/>
  </r>
  <r>
    <s v="F6TU"/>
    <s v="RAYA KALAPANUNGGAL"/>
    <s v="02"/>
    <s v="10.42.23.35"/>
    <s v="Microsoft Windows 10 Pro"/>
    <s v="64-bit"/>
    <s v="Intel(R) Pentium(R) CPU G4400 @ 3.30GHz"/>
    <n v="29"/>
    <s v="55"/>
    <n v="4"/>
    <s v="Windows(R), Professional edition:_x000d__x000a_    The machine is permanently activated."/>
    <s v="Sesuai"/>
    <s v="43NGD-G7Y9R-9VFGT-HJKR3-WQK2P"/>
    <n v="1000"/>
    <n v="43"/>
    <n v="0.65"/>
    <s v="2"/>
    <s v="1"/>
    <s v="ONLINE"/>
    <s v="ONLINE-2024-12-22 18:38:09-(ACT VIRTUAL)CRC SALAH HARAP RESTART EDC"/>
    <s v="18"/>
    <s v="0"/>
    <s v="ONLINE"/>
    <s v="ONLINE-2024-12-22 19:12:23"/>
    <s v="Dihitung"/>
    <s v="Dihitung"/>
    <s v="Tidak Dihitung"/>
    <n v="1000"/>
    <n v="29"/>
    <n v="43"/>
    <n v="0.65"/>
    <s v="Sesuai"/>
    <s v="OK"/>
    <n v="0.66666666666666663"/>
    <n v="1"/>
    <x v="0"/>
    <x v="1"/>
    <x v="1"/>
    <x v="1"/>
    <x v="1"/>
    <x v="1"/>
    <x v="2"/>
    <x v="1"/>
    <x v="1"/>
    <s v="OK"/>
    <s v="OK"/>
    <x v="4"/>
  </r>
  <r>
    <s v="TPIL"/>
    <s v="TALAGA MURNI"/>
    <s v="02"/>
    <s v="10.42.107.131"/>
    <s v="Microsoft Windows 7 Professional "/>
    <s v="32-bit"/>
    <s v="Intel(R) Pentium(R) CPU G3250 @ 3.20GHz"/>
    <n v="0"/>
    <s v="66"/>
    <n v="2"/>
    <s v="Windows(R) 7, Professional edition:_x000d__x000a_    The machine is permanently activated."/>
    <s v="Sesuai"/>
    <s v="82MYJ-88HTR-2Y6DF-B48WK-RGHVG"/>
    <n v="1000"/>
    <n v="36"/>
    <n v="1.85"/>
    <s v="4"/>
    <s v="0"/>
    <s v="ONLINE"/>
    <s v="ONLINE-2024-12-23 07:01:14"/>
    <s v="2"/>
    <s v="0"/>
    <s v="ONLINE"/>
    <s v="ONLINE-2024-12-23 10:13:39"/>
    <s v="Dihitung"/>
    <s v="Dihitung"/>
    <s v="Tidak Dihitung"/>
    <n v="1000"/>
    <n v="0"/>
    <n v="36"/>
    <n v="1.85"/>
    <s v="Sesuai"/>
    <s v="OK"/>
    <n v="1"/>
    <n v="1"/>
    <x v="0"/>
    <x v="1"/>
    <x v="1"/>
    <x v="1"/>
    <x v="1"/>
    <x v="1"/>
    <x v="2"/>
    <x v="1"/>
    <x v="1"/>
    <s v="OK"/>
    <s v="OK"/>
    <x v="9"/>
  </r>
  <r>
    <s v="FMBJ"/>
    <s v="PARUNG BANTENG"/>
    <s v="02"/>
    <s v="10.42.145.35"/>
    <s v="Microsoft Windows 10 Pro"/>
    <s v="64-bit"/>
    <s v="Intel(R) Pentium(R) Gold G6405 CPU @ 4.10GHz"/>
    <n v="10"/>
    <s v="42"/>
    <n v="8"/>
    <s v="Windows(R), Professional edition:_x000d__x000a_    The machine is permanently activated."/>
    <s v="Sesuai"/>
    <s v="QKXNH-8R4YM-2PGPC-9C7DF-HQXCT"/>
    <n v="1000"/>
    <n v="43"/>
    <n v="1.0900000000000001"/>
    <s v="2"/>
    <s v="0"/>
    <s v="ONLINE"/>
    <s v="ONLINE-2024-12-23 10:41:16"/>
    <s v="6"/>
    <s v="0"/>
    <s v="ONLINE"/>
    <s v="ONLINE-2024-12-23 11:52:58"/>
    <s v="Dihitung"/>
    <s v="Dihitung"/>
    <s v="Dihitung"/>
    <n v="1000"/>
    <n v="10"/>
    <n v="43"/>
    <n v="1.0900000000000001"/>
    <s v="Sesuai"/>
    <s v="OK"/>
    <n v="1"/>
    <n v="1"/>
    <x v="1"/>
    <x v="1"/>
    <x v="1"/>
    <x v="1"/>
    <x v="1"/>
    <x v="1"/>
    <x v="2"/>
    <x v="1"/>
    <x v="1"/>
    <s v="OK"/>
    <s v="OK"/>
    <x v="8"/>
  </r>
  <r>
    <s v="FHX1"/>
    <s v="CINANGSI"/>
    <s v="01"/>
    <s v="10.42.33.66"/>
    <s v="Microsoft Windows 10 Pro"/>
    <s v="64-bit"/>
    <s v="Intel(R) Pentium(R) Gold G6405 CPU @ 4.10GHz"/>
    <n v="9"/>
    <s v="45"/>
    <n v="8"/>
    <s v="Windows(R), Professional edition:_x000d__x000a_    The machine is permanently activated."/>
    <s v="Sesuai"/>
    <s v="HHNM7-GG7YG-WBQJW-7J3W8-WB6PT"/>
    <n v="1000"/>
    <n v="48"/>
    <n v="0.54"/>
    <s v="1"/>
    <s v="0"/>
    <s v="ONLINE"/>
    <s v="ONLINE-2024-12-23 10:05:14"/>
    <s v="6"/>
    <s v="0"/>
    <s v="ONLINE"/>
    <s v="ONLINE-2024-12-23 10:49:45"/>
    <s v="Dihitung"/>
    <s v="Dihitung"/>
    <s v="Dihitung"/>
    <n v="1000"/>
    <n v="9"/>
    <n v="48"/>
    <n v="0.54"/>
    <s v="Sesuai"/>
    <s v="OK"/>
    <n v="1"/>
    <n v="1"/>
    <x v="1"/>
    <x v="1"/>
    <x v="1"/>
    <x v="1"/>
    <x v="1"/>
    <x v="1"/>
    <x v="2"/>
    <x v="1"/>
    <x v="1"/>
    <s v="OK"/>
    <s v="OK"/>
    <x v="13"/>
  </r>
  <r>
    <s v="FD59"/>
    <s v="KABANDUNGAN"/>
    <s v="02"/>
    <s v="10.42.68.99"/>
    <s v="Microsoft Windows 10 Pro"/>
    <s v="64-bit"/>
    <s v="Intel(R) Pentium(R) CPU G4400 @ 3.30GHz"/>
    <n v="6"/>
    <s v="78"/>
    <n v="4"/>
    <s v="Windows(R), Professional edition:_x000d__x000a_    The machine is permanently activated."/>
    <s v="Sesuai"/>
    <s v="PFPNV-JV974-XJ644-RH8QQ-2WF9C:BV8WN-W8HB4-FB9JD-6V6HV-4C2KC"/>
    <n v="1000"/>
    <n v="47"/>
    <n v="0.86"/>
    <s v="11"/>
    <s v="1"/>
    <s v="OFFLINE"/>
    <s v="OFFLINE-2024-12-22 18:13:27-THE DEVICE DOES NOT RECOGNIZE THE COMMAND._x000d__x000a_"/>
    <s v="3"/>
    <s v="0"/>
    <s v="ONLINE"/>
    <s v="ONLINE-2024-12-22 13:32:58"/>
    <s v="Dihitung"/>
    <s v="Dihitung"/>
    <s v="Tidak Dihitung"/>
    <n v="1000"/>
    <n v="6"/>
    <n v="47"/>
    <n v="0.86"/>
    <s v="Sesuai"/>
    <s v="OK"/>
    <n v="0.91666666666666663"/>
    <n v="1"/>
    <x v="0"/>
    <x v="1"/>
    <x v="1"/>
    <x v="1"/>
    <x v="1"/>
    <x v="1"/>
    <x v="2"/>
    <x v="1"/>
    <x v="1"/>
    <s v="OK"/>
    <s v="OK"/>
    <x v="4"/>
  </r>
  <r>
    <s v="FVLF"/>
    <s v="CIOMAS HARAPAN"/>
    <s v="01"/>
    <s v="10.42.75.67"/>
    <s v="Microsoft Windows 10 Pro"/>
    <s v="64-bit"/>
    <s v="Intel(R) Pentium(R) Gold G6405 CPU @ 4.10GHz"/>
    <n v="7"/>
    <s v="55"/>
    <n v="8"/>
    <s v="Windows(R), Professional edition:_x000d__x000a_    The machine is permanently activated."/>
    <s v="Sesuai"/>
    <s v="M63VJ-FNKHY-MJF2Q-86HF3-63B6G"/>
    <n v="1000"/>
    <n v="46"/>
    <n v="0.75"/>
    <s v="8"/>
    <s v="0"/>
    <s v="ONLINE"/>
    <s v="ONLINE-2024-12-23 11:32:50"/>
    <s v="5"/>
    <s v="0"/>
    <s v="ONLINE"/>
    <s v="ONLINE-2024-12-23 11:20:05"/>
    <s v="Dihitung"/>
    <s v="Dihitung"/>
    <s v="Dihitung"/>
    <n v="1000"/>
    <n v="7"/>
    <n v="46"/>
    <n v="0.75"/>
    <s v="Sesuai"/>
    <s v="OK"/>
    <n v="1"/>
    <n v="1"/>
    <x v="1"/>
    <x v="1"/>
    <x v="1"/>
    <x v="1"/>
    <x v="1"/>
    <x v="1"/>
    <x v="2"/>
    <x v="1"/>
    <x v="1"/>
    <s v="OK"/>
    <s v="OK"/>
    <x v="5"/>
  </r>
  <r>
    <s v="FMBJ"/>
    <s v="PARUNG BANTENG"/>
    <s v="01"/>
    <s v="10.42.145.34"/>
    <s v="Microsoft Windows 10 Pro"/>
    <s v="64-bit"/>
    <s v="Intel(R) Pentium(R) Gold G6405 CPU @ 4.10GHz"/>
    <n v="13"/>
    <s v="47"/>
    <n v="8"/>
    <s v="Windows(R), Professional edition:_x000d__x000a_    The machine is permanently activated."/>
    <s v="Sesuai"/>
    <s v="TN2Y2-HBG93-7DK67-MJYXW-PKC2T"/>
    <n v="1000"/>
    <n v="43"/>
    <n v="0.93"/>
    <s v="12"/>
    <s v="0"/>
    <s v="ONLINE"/>
    <s v="ONLINE-2024-12-23 08:48:32"/>
    <s v="12"/>
    <s v="0"/>
    <s v="ONLINE"/>
    <s v="ONLINE-2024-12-23 12:35:40"/>
    <s v="Dihitung"/>
    <s v="Dihitung"/>
    <s v="Dihitung"/>
    <n v="1000"/>
    <n v="13"/>
    <n v="43"/>
    <n v="0.93"/>
    <s v="Sesuai"/>
    <s v="OK"/>
    <n v="1"/>
    <n v="1"/>
    <x v="1"/>
    <x v="1"/>
    <x v="1"/>
    <x v="1"/>
    <x v="1"/>
    <x v="1"/>
    <x v="2"/>
    <x v="1"/>
    <x v="1"/>
    <s v="OK"/>
    <s v="OK"/>
    <x v="8"/>
  </r>
  <r>
    <s v="T24A"/>
    <s v="RAYA CIHERANG CIPANAS"/>
    <s v="01"/>
    <s v="10.42.52.34"/>
    <s v="Microsoft Windows 10 Pro"/>
    <s v="64-bit"/>
    <s v="Intel(R) Pentium(R) CPU G4400 @ 3.30GHz"/>
    <n v="53"/>
    <s v="81"/>
    <n v="4"/>
    <s v="Windows(R), Professional edition:_x000d__x000a_    The machine is permanently activated."/>
    <s v="Sesuai"/>
    <s v="JM8DN-2CHD7-8DR2G-9743F-W8F9F"/>
    <n v="1000"/>
    <n v="41"/>
    <n v="0.93"/>
    <s v="28"/>
    <s v="0"/>
    <s v="ONLINE"/>
    <s v="ONLINE-2024-12-22 23:09:35"/>
    <s v="2"/>
    <s v="0"/>
    <s v="ONLINE"/>
    <s v="ONLINE-2024-12-23 10:06:56"/>
    <s v="Dihitung"/>
    <s v="Dihitung"/>
    <s v="Tidak Dihitung"/>
    <n v="1000"/>
    <n v="53"/>
    <n v="41"/>
    <n v="0.93"/>
    <s v="Sesuai"/>
    <s v="OK"/>
    <n v="1"/>
    <n v="1"/>
    <x v="0"/>
    <x v="1"/>
    <x v="1"/>
    <x v="1"/>
    <x v="1"/>
    <x v="1"/>
    <x v="2"/>
    <x v="1"/>
    <x v="1"/>
    <s v="OK"/>
    <s v="OK"/>
    <x v="1"/>
  </r>
  <r>
    <s v="T6LH"/>
    <s v="CIMACAN"/>
    <s v="02"/>
    <s v="10.42.69.99"/>
    <s v="Microsoft Windows 10 Pro"/>
    <s v="64-bit"/>
    <s v="Intel(R) Core(TM) i3-10100 CPU @ 3.60GHz"/>
    <n v="3"/>
    <s v="45"/>
    <n v="8"/>
    <s v="Windows(R), Professional edition:_x000d__x000a_    The machine is permanently activated."/>
    <s v="Sesuai"/>
    <s v="CW8N4-RXP3K-9TVPC-B24H8-DGPKC"/>
    <n v="1000"/>
    <n v="51"/>
    <n v="2.19"/>
    <s v="2"/>
    <s v="0"/>
    <s v="ONLINE"/>
    <s v="ONLINE-2024-12-23 06:18:01-(ACT VIRTUAL)CRC SALAH HARAP RESTART EDC"/>
    <s v="1"/>
    <s v="0"/>
    <s v="ONLINE"/>
    <s v="ONLINE-2024-12-23 11:11:43"/>
    <s v="Dihitung"/>
    <s v="Dihitung"/>
    <s v="Dihitung"/>
    <n v="1000"/>
    <n v="3"/>
    <n v="51"/>
    <n v="2.19"/>
    <s v="Sesuai"/>
    <s v="OK"/>
    <n v="1"/>
    <n v="1"/>
    <x v="1"/>
    <x v="1"/>
    <x v="1"/>
    <x v="1"/>
    <x v="1"/>
    <x v="1"/>
    <x v="2"/>
    <x v="1"/>
    <x v="1"/>
    <s v="OK"/>
    <s v="OK"/>
    <x v="11"/>
  </r>
  <r>
    <s v="TYSA"/>
    <s v="CIBOGO 2"/>
    <s v="01"/>
    <s v="10.42.112.35"/>
    <s v="Microsoft Windows 10 Pro"/>
    <s v="64-bit"/>
    <s v="Intel(R) Pentium(R) Gold G6405 CPU @ 4.10GHz"/>
    <n v="25"/>
    <s v="19"/>
    <n v="16"/>
    <s v="Windows(R), Professional edition:_x000d__x000a_    The machine is permanently activated."/>
    <s v="Sesuai"/>
    <s v="XG8BP-7N842-DH724-HVRQ9-H6DW6"/>
    <n v="1000"/>
    <n v="47"/>
    <n v="0"/>
    <s v="16"/>
    <s v="6"/>
    <s v="ONLINE"/>
    <s v="ONLINE-2024-12-23 11:44:24"/>
    <s v="12"/>
    <s v="1"/>
    <s v="ONLINE"/>
    <s v="ONLINE-2024-12-23 12:10:03"/>
    <s v="Dihitung"/>
    <s v="Dihitung"/>
    <s v="Dihitung"/>
    <n v="1000"/>
    <n v="25"/>
    <n v="47"/>
    <n v="0"/>
    <s v="Sesuai"/>
    <s v="OK"/>
    <n v="0.72727272727272729"/>
    <n v="0.92307692307692313"/>
    <x v="1"/>
    <x v="1"/>
    <x v="1"/>
    <x v="1"/>
    <x v="1"/>
    <x v="1"/>
    <x v="2"/>
    <x v="1"/>
    <x v="1"/>
    <s v="OK"/>
    <s v="OK"/>
    <x v="11"/>
  </r>
  <r>
    <s v="TR72"/>
    <s v="DC BOGOR"/>
    <s v="04"/>
    <s v="10.42.81.198"/>
    <s v="Microsoft Windows 10 Pro"/>
    <s v="64-bit"/>
    <s v="Intel(R) Pentium(R) CPU G4400 @ 3.30GHz"/>
    <n v="83"/>
    <s v="20"/>
    <n v="16"/>
    <s v="Windows(R), Professional edition:_x000d__x000a_    The machine is permanently activated."/>
    <s v="Sesuai"/>
    <s v="GXNTM-TWJV7-9422H-WT76Y-92FC4"/>
    <n v="1000"/>
    <n v="59"/>
    <n v="0"/>
    <s v="4"/>
    <s v="0"/>
    <s v="ONLINE"/>
    <s v="ONLINE-2024-12-23 09:59:57"/>
    <s v="1"/>
    <s v="0"/>
    <s v="ONLINE"/>
    <s v="ONLINE-2024-12-23 09:51:40"/>
    <s v="Dihitung"/>
    <s v="Dihitung"/>
    <s v="Dihitung"/>
    <n v="1000"/>
    <n v="83"/>
    <n v="59"/>
    <n v="0"/>
    <s v="Sesuai"/>
    <s v="OK"/>
    <n v="1"/>
    <n v="1"/>
    <x v="1"/>
    <x v="1"/>
    <x v="2"/>
    <x v="1"/>
    <x v="1"/>
    <x v="1"/>
    <x v="2"/>
    <x v="1"/>
    <x v="1"/>
    <s v="OK"/>
    <s v="OK"/>
    <x v="2"/>
  </r>
  <r>
    <s v="TVNR"/>
    <s v="BABAKAN TENGAH"/>
    <s v="01"/>
    <s v="10.42.90.98"/>
    <s v="Microsoft Windows 10 Pro"/>
    <s v="64-bit"/>
    <s v="Intel(R) Core(TM) i3-10100 CPU @ 3.60GHz"/>
    <n v="3"/>
    <s v="53"/>
    <n v="8"/>
    <s v="Windows(R), Professional edition:_x000d__x000a_    The machine is permanently activated."/>
    <s v="Sesuai"/>
    <s v="CM6XN-GGY7B-PHV9V-QKBC4-9W3GP:6NG97-3J7YH-2XG74-JRBXT-4M49F"/>
    <n v="1000"/>
    <n v="46"/>
    <n v="0.59"/>
    <s v="2"/>
    <s v="0"/>
    <s v="ONLINE"/>
    <s v="ONLINE-2024-12-22 17:22:33"/>
    <s v="1"/>
    <s v="0"/>
    <s v="ONLINE"/>
    <s v="ONLINE-2024-12-22 10:11:30"/>
    <s v="Dihitung"/>
    <s v="Dihitung"/>
    <s v="Dihitung"/>
    <n v="1000"/>
    <n v="3"/>
    <n v="46"/>
    <n v="0.59"/>
    <s v="Sesuai"/>
    <s v="OK"/>
    <n v="1"/>
    <n v="1"/>
    <x v="1"/>
    <x v="1"/>
    <x v="1"/>
    <x v="1"/>
    <x v="1"/>
    <x v="1"/>
    <x v="2"/>
    <x v="1"/>
    <x v="1"/>
    <s v="OK"/>
    <s v="OK"/>
    <x v="7"/>
  </r>
  <r>
    <s v="TZDU"/>
    <s v="AHMAD YANI SUKABUMI"/>
    <s v="02"/>
    <s v="10.42.34.227"/>
    <s v="Microsoft Windows 10 Pro"/>
    <s v="64-bit"/>
    <s v="Intel(R) Pentium(R) CPU G4400 @ 3.30GHz"/>
    <n v="45"/>
    <s v="55"/>
    <n v="4"/>
    <s v="Windows(R), Professional edition:_x000d__x000a_    The machine is permanently activated."/>
    <s v="Sesuai"/>
    <s v="MR33P-NXT69-HCVYC-WDJGV-GCQGR"/>
    <n v="1000"/>
    <n v="39"/>
    <n v="0.64"/>
    <s v="20"/>
    <s v="0"/>
    <s v="ONLINE"/>
    <s v="ONLINE-2024-12-23 12:09:02"/>
    <s v="3"/>
    <s v="0"/>
    <s v="ONLINE"/>
    <s v="ONLINE-2024-12-23 09:45:32"/>
    <s v="Dihitung"/>
    <s v="Dihitung"/>
    <s v="Tidak Dihitung"/>
    <n v="1000"/>
    <n v="45"/>
    <n v="39"/>
    <n v="0.64"/>
    <s v="Sesuai"/>
    <s v="OK"/>
    <n v="1"/>
    <n v="1"/>
    <x v="0"/>
    <x v="1"/>
    <x v="1"/>
    <x v="1"/>
    <x v="1"/>
    <x v="1"/>
    <x v="2"/>
    <x v="1"/>
    <x v="1"/>
    <s v="OK"/>
    <s v="OK"/>
    <x v="12"/>
  </r>
  <r>
    <s v="TJ79"/>
    <s v="SEGOG"/>
    <s v="01"/>
    <s v="10.42.113.2"/>
    <s v="Microsoft Windows 10 Pro"/>
    <s v="64-bit"/>
    <s v="Intel(R) Pentium(R) CPU G4400 @ 3.30GHz"/>
    <n v="30"/>
    <s v="67"/>
    <n v="4"/>
    <s v="Windows(R), Professional edition:_x000d__x000a_    The machine is permanently activated."/>
    <s v="Sesuai"/>
    <s v="3BF9X-NG77W-RTFGK-R6VGJ-WB49F"/>
    <n v="1000"/>
    <n v="60"/>
    <n v="0.85"/>
    <s v="1"/>
    <s v="0"/>
    <s v="ONLINE"/>
    <s v="ONLINE-2024-12-23 08:09:11"/>
    <s v="5"/>
    <s v="0"/>
    <s v="ONLINE"/>
    <s v="ONLINE-2024-12-23 12:02:27"/>
    <s v="Dihitung"/>
    <s v="Dihitung"/>
    <s v="Tidak Dihitung"/>
    <n v="1000"/>
    <n v="30"/>
    <n v="60"/>
    <n v="0.85"/>
    <s v="Sesuai"/>
    <s v="OK"/>
    <n v="1"/>
    <n v="1"/>
    <x v="0"/>
    <x v="1"/>
    <x v="1"/>
    <x v="1"/>
    <x v="1"/>
    <x v="1"/>
    <x v="2"/>
    <x v="1"/>
    <x v="1"/>
    <s v="OK"/>
    <s v="OK"/>
    <x v="3"/>
  </r>
  <r>
    <s v="THQG"/>
    <s v="KOLONEL AHMAD SYAM"/>
    <s v="02"/>
    <s v="10.42.29.163"/>
    <s v="Microsoft Windows 7 Professional "/>
    <s v="32-bit"/>
    <s v="Intel(R) Pentium(R) CPU G4400 @ 3.30GHz"/>
    <n v="3"/>
    <s v="59"/>
    <n v="4"/>
    <s v="Windows(R) 7, Professional edition:_x000d__x000a_    The machine is permanently activated."/>
    <s v="Sesuai"/>
    <s v="W7444-CK73Y-9FK2H-CDPGT-Y22TD"/>
    <n v="1000"/>
    <n v="36"/>
    <n v="0.31"/>
    <s v="10"/>
    <s v="3"/>
    <s v="ONLINE"/>
    <s v="ONLINE-2024-12-23 10:53:08"/>
    <s v="7"/>
    <s v="0"/>
    <s v="ONLINE"/>
    <s v="ONLINE-2024-12-23 11:18:23"/>
    <s v="Dihitung"/>
    <s v="Dihitung"/>
    <s v="Tidak Dihitung"/>
    <n v="1000"/>
    <n v="3"/>
    <n v="36"/>
    <n v="0.31"/>
    <s v="Sesuai"/>
    <s v="OK"/>
    <n v="0.76923076923076927"/>
    <n v="1"/>
    <x v="0"/>
    <x v="1"/>
    <x v="1"/>
    <x v="1"/>
    <x v="1"/>
    <x v="1"/>
    <x v="2"/>
    <x v="1"/>
    <x v="1"/>
    <s v="OK"/>
    <s v="OK"/>
    <x v="8"/>
  </r>
  <r>
    <s v="TT78"/>
    <s v="SILIWANGI NO. 52"/>
    <s v="02"/>
    <s v="10.42.19.163"/>
    <s v="Microsoft Windows 7 Professional "/>
    <s v="32-bit"/>
    <s v="Intel(R) Pentium(R) CPU G3260 @ 3.30GHz"/>
    <n v="9"/>
    <s v="62"/>
    <n v="4"/>
    <s v="Windows(R) 7, Professional edition:_x000d__x000a_    The machine is permanently activated."/>
    <s v="Sesuai"/>
    <s v="9GJVW-YBDWJ-JPY7K-GM9MW-22V92"/>
    <n v="1000"/>
    <n v="43"/>
    <n v="1.18"/>
    <s v="2"/>
    <s v="0"/>
    <s v="ONLINE"/>
    <s v="ONLINE-2024-12-23 11:15:11"/>
    <s v="6"/>
    <s v="0"/>
    <s v="ONLINE"/>
    <s v="ONLINE-2024-12-23 11:59:45"/>
    <s v="Dihitung"/>
    <s v="Dihitung"/>
    <s v="Tidak Dihitung"/>
    <n v="1000"/>
    <n v="9"/>
    <n v="43"/>
    <n v="1.18"/>
    <s v="Sesuai"/>
    <s v="OK"/>
    <n v="1"/>
    <n v="1"/>
    <x v="0"/>
    <x v="1"/>
    <x v="1"/>
    <x v="1"/>
    <x v="1"/>
    <x v="1"/>
    <x v="2"/>
    <x v="1"/>
    <x v="1"/>
    <s v="OK"/>
    <s v="OK"/>
    <x v="6"/>
  </r>
  <r>
    <s v="F733"/>
    <s v="BAMBU APUS"/>
    <s v="02"/>
    <s v="10.42.106.3"/>
    <s v="Microsoft Windows 10 Pro"/>
    <s v="64-bit"/>
    <s v="Intel(R) Pentium(R) Gold G6400 CPU @ 4.00GHz"/>
    <n v="1"/>
    <s v="33"/>
    <n v="8"/>
    <s v="Windows(R), Professional edition:_x000d__x000a_    The machine is permanently activated."/>
    <s v="Sesuai"/>
    <s v="Y9QMD-PNF2M-Y724J-7C48Q-MDXCT"/>
    <n v="1000"/>
    <n v="38"/>
    <n v="0.62"/>
    <s v="12"/>
    <s v="0"/>
    <s v="ONLINE"/>
    <s v="ONLINE-2024-12-23 06:48:27"/>
    <s v="33"/>
    <s v="0"/>
    <s v="ONLINE"/>
    <s v="ONLINE-2024-12-23 06:55:51"/>
    <s v="Dihitung"/>
    <s v="Dihitung"/>
    <s v="Dihitung"/>
    <n v="1000"/>
    <n v="1"/>
    <n v="38"/>
    <n v="0.62"/>
    <s v="Sesuai"/>
    <s v="OK"/>
    <n v="1"/>
    <n v="1"/>
    <x v="1"/>
    <x v="1"/>
    <x v="1"/>
    <x v="1"/>
    <x v="1"/>
    <x v="1"/>
    <x v="2"/>
    <x v="1"/>
    <x v="1"/>
    <s v="OK"/>
    <s v="OK"/>
    <x v="10"/>
  </r>
  <r>
    <s v="TSOO"/>
    <s v="CIBAREGBEG"/>
    <s v="02"/>
    <s v="10.42.68.227"/>
    <s v="Microsoft Windows 7 Professional "/>
    <s v="32-bit"/>
    <s v="Intel(R) Pentium(R) CPU G3250 @ 3.20GHz"/>
    <n v="0"/>
    <s v="51"/>
    <n v="2"/>
    <s v="Windows(R) 7, Professional edition:_x000d__x000a_    The machine is permanently activated."/>
    <s v="Sesuai"/>
    <s v="BQXFF-PYFK2-QHWCG-MB8CC-M8GGR"/>
    <n v="1000"/>
    <n v="37"/>
    <n v="0.86"/>
    <s v="2"/>
    <s v="0"/>
    <s v="ONLINE"/>
    <s v="ONLINE-2024-12-22 09:45:52"/>
    <s v="10"/>
    <s v="0"/>
    <s v="ONLINE"/>
    <s v="ONLINE-2024-12-22 17:09:02-(ACT VIRTUAL)TIDAK TERIMA RESPONSE DARI HOST|ERBANK MANDIRI|72124012|000070409647306||||000015|000000|22 DEC 24|17:08:58|||0000000000000000000000||0|0|0|0|0"/>
    <s v="Dihitung"/>
    <s v="Dihitung"/>
    <s v="Tidak Dihitung"/>
    <n v="1000"/>
    <n v="0"/>
    <n v="37"/>
    <n v="0.86"/>
    <s v="Sesuai"/>
    <s v="OK"/>
    <n v="1"/>
    <n v="1"/>
    <x v="0"/>
    <x v="1"/>
    <x v="1"/>
    <x v="1"/>
    <x v="1"/>
    <x v="1"/>
    <x v="2"/>
    <x v="1"/>
    <x v="1"/>
    <s v="OK"/>
    <s v="OK"/>
    <x v="12"/>
  </r>
  <r>
    <s v="T9VL"/>
    <s v="CIMANDE HILIR"/>
    <s v="02"/>
    <s v="10.42.52.3"/>
    <s v="Microsoft Windows 7 Professional "/>
    <s v="32-bit"/>
    <s v="Intel(R) Pentium(R) CPU G3250 @ 3.20GHz"/>
    <n v="0"/>
    <s v="45"/>
    <n v="4"/>
    <s v="Windows(R) 7, Professional edition:_x000d__x000a_    The machine is permanently activated."/>
    <s v="Sesuai"/>
    <s v="6V3GY-HFFYM-62HJX-QF9VM-D22VG"/>
    <n v="1000"/>
    <n v="51"/>
    <n v="0.34"/>
    <s v="12"/>
    <s v="0"/>
    <s v="ONLINE"/>
    <s v="ONLINE-2024-12-23 12:18:17"/>
    <s v="13"/>
    <s v="0"/>
    <s v="ONLINE"/>
    <s v="ONLINE-2024-12-23 12:24:56"/>
    <s v="Dihitung"/>
    <s v="Dihitung"/>
    <s v="Tidak Dihitung"/>
    <n v="1000"/>
    <n v="0"/>
    <n v="51"/>
    <n v="0.34"/>
    <s v="Sesuai"/>
    <s v="OK"/>
    <n v="1"/>
    <n v="1"/>
    <x v="0"/>
    <x v="1"/>
    <x v="1"/>
    <x v="1"/>
    <x v="1"/>
    <x v="1"/>
    <x v="2"/>
    <x v="1"/>
    <x v="1"/>
    <s v="OK"/>
    <s v="OK"/>
    <x v="14"/>
  </r>
  <r>
    <s v="F7KR"/>
    <s v="SUKALUYU BARU - CIANJUR"/>
    <s v="01"/>
    <s v="10.42.142.226"/>
    <s v="Microsoft Windows 10 Pro"/>
    <s v="64-bit"/>
    <s v="Intel(R) Pentium(R) Gold G6400 CPU @ 4.00GHz"/>
    <n v="23"/>
    <s v="53"/>
    <n v="8"/>
    <s v="Windows(R), Professional edition:_x000d__x000a_    The machine is permanently activated."/>
    <s v="Sesuai"/>
    <s v="JNM2C-8BD6R-GP7Y9-KCGF9-RM6PT:8G8D7-2NC82-Y8DWY-K73K4-PPQGR"/>
    <n v="1000"/>
    <n v="53"/>
    <n v="0.7"/>
    <s v="4"/>
    <s v="0"/>
    <s v="ONLINE"/>
    <s v="ONLINE-2024-12-23 12:37:20"/>
    <s v="2"/>
    <s v="0"/>
    <s v="ONLINE"/>
    <s v="ONLINE-2024-12-23 08:22:48"/>
    <s v="Dihitung"/>
    <s v="Dihitung"/>
    <s v="Dihitung"/>
    <n v="1000"/>
    <n v="23"/>
    <n v="53"/>
    <n v="0.7"/>
    <s v="Sesuai"/>
    <s v="OK"/>
    <n v="1"/>
    <n v="1"/>
    <x v="1"/>
    <x v="1"/>
    <x v="1"/>
    <x v="1"/>
    <x v="1"/>
    <x v="1"/>
    <x v="2"/>
    <x v="1"/>
    <x v="1"/>
    <s v="OK"/>
    <s v="OK"/>
    <x v="13"/>
  </r>
  <r>
    <s v="TQB1"/>
    <s v="BOJONG CIANJUR"/>
    <s v="02"/>
    <s v="10.42.49.35"/>
    <s v="Microsoft Windows 10 Pro"/>
    <s v="64-bit"/>
    <s v="Intel(R) Pentium(R) CPU G4400 @ 3.30GHz"/>
    <n v="44"/>
    <s v="57"/>
    <n v="4"/>
    <s v="Windows(R), Professional edition:_x000d__x000a_    The machine is permanently activated."/>
    <s v="Sesuai"/>
    <s v="RB4NF-H3RYD-7QCFJ-PXP97-R9CKC"/>
    <n v="1000"/>
    <n v="58"/>
    <n v="0.75"/>
    <s v="10"/>
    <s v="0"/>
    <s v="ONLINE"/>
    <s v="ONLINE-2024-12-22 20:29:17"/>
    <s v="0"/>
    <s v="1"/>
    <s v="OFFLINE"/>
    <s v="OFFLINE-2024-12-22 08:55:40-THE DEVICE DOES NOT RECOGNIZE THE COMMAND._x000d__x000a_"/>
    <s v="Dihitung"/>
    <s v="Dihitung"/>
    <s v="Tidak Dihitung"/>
    <n v="1000"/>
    <n v="44"/>
    <n v="58"/>
    <n v="0.75"/>
    <s v="Sesuai"/>
    <s v="OK"/>
    <n v="1"/>
    <n v="0"/>
    <x v="0"/>
    <x v="1"/>
    <x v="1"/>
    <x v="1"/>
    <x v="1"/>
    <x v="1"/>
    <x v="2"/>
    <x v="1"/>
    <x v="0"/>
    <s v="OK"/>
    <s v="NOK"/>
    <x v="13"/>
  </r>
  <r>
    <s v="F82Y"/>
    <s v="REST AREA LINGKAR BOGOR"/>
    <s v="01"/>
    <s v="10.42.145.66"/>
    <s v="Microsoft Windows 10 Pro"/>
    <s v="64-bit"/>
    <s v="Intel(R) Pentium(R) Gold G6405 CPU @ 4.10GHz"/>
    <n v="17"/>
    <s v="52"/>
    <n v="8"/>
    <s v="Windows(R), Professional edition:_x000d__x000a_    The machine is permanently activated."/>
    <s v="Sesuai"/>
    <s v="9FN9K-6TDXM-7YQHY-F8MTX-BKM6G:VK7JG-NPHTM-C97JM-9MPGT-3V66T"/>
    <n v="1000"/>
    <n v="46"/>
    <n v="0.72"/>
    <s v="16"/>
    <s v="1"/>
    <s v="OFFLINE"/>
    <s v="OFFLINE-2024-12-23 12:12:03-THE DEVICE DOES NOT RECOGNIZE THE COMMAND._x000d__x000a_"/>
    <s v="29"/>
    <s v="0"/>
    <s v="ONLINE"/>
    <s v="ONLINE-2024-12-23 12:09:14"/>
    <s v="Dihitung"/>
    <s v="Dihitung"/>
    <s v="Dihitung"/>
    <n v="1000"/>
    <n v="17"/>
    <n v="46"/>
    <n v="0.72"/>
    <s v="Sesuai"/>
    <s v="OK"/>
    <n v="0.94117647058823528"/>
    <n v="1"/>
    <x v="1"/>
    <x v="1"/>
    <x v="1"/>
    <x v="1"/>
    <x v="1"/>
    <x v="1"/>
    <x v="2"/>
    <x v="1"/>
    <x v="1"/>
    <s v="OK"/>
    <s v="OK"/>
    <x v="2"/>
  </r>
  <r>
    <s v="TYXY"/>
    <s v="SUKAMANAH CIANJUR"/>
    <s v="01"/>
    <s v="10.42.49.98"/>
    <s v="Microsoft Windows 10 Pro"/>
    <s v="64-bit"/>
    <s v="Intel(R) Pentium(R) CPU G4400 @ 3.30GHz"/>
    <n v="32"/>
    <s v="69"/>
    <n v="4"/>
    <s v="Windows(R), Professional edition:_x000d__x000a_    The machine is permanently activated."/>
    <s v="Sesuai"/>
    <s v="CNHP6-7YVBV-KV6RP-WRX8X-HCFC4"/>
    <n v="1000"/>
    <n v="93"/>
    <n v="0.77"/>
    <s v="6"/>
    <s v="0"/>
    <s v="ONLINE"/>
    <s v="ONLINE-2024-12-22 17:25:45"/>
    <s v="5"/>
    <s v="0"/>
    <s v="ONLINE"/>
    <s v="ONLINE-2024-12-22 10:19:21"/>
    <s v="Dihitung"/>
    <s v="Dihitung"/>
    <s v="Tidak Dihitung"/>
    <n v="1000"/>
    <n v="32"/>
    <n v="93"/>
    <n v="0.77"/>
    <s v="Sesuai"/>
    <s v="OK"/>
    <n v="1"/>
    <n v="1"/>
    <x v="0"/>
    <x v="1"/>
    <x v="1"/>
    <x v="2"/>
    <x v="1"/>
    <x v="1"/>
    <x v="2"/>
    <x v="1"/>
    <x v="1"/>
    <s v="OK"/>
    <s v="OK"/>
    <x v="13"/>
  </r>
  <r>
    <s v="TL2J"/>
    <s v="FRESH AIR MANCUR NO 3C"/>
    <s v="04"/>
    <s v="10.42.112.69"/>
    <s v="Microsoft Windows 10 Pro"/>
    <s v="64-bit"/>
    <s v="Intel(R) Pentium(R) Gold G6400 CPU @ 4.00GHz"/>
    <n v="11"/>
    <s v="40"/>
    <n v="8"/>
    <s v="Windows(R), Professional edition:_x000d__x000a_    The machine is permanently activated."/>
    <s v="Sesuai"/>
    <s v="RG7XR-RN2V9-BFRXK-K9P8X-HCFTG"/>
    <n v="1000"/>
    <n v="47"/>
    <n v="0.6"/>
    <s v="21"/>
    <s v="2"/>
    <s v="ONLINE"/>
    <s v="ONLINE-2024-12-22 21:03:18"/>
    <s v="3"/>
    <s v="0"/>
    <s v="ONLINE"/>
    <s v="ONLINE-2024-12-23 11:38:24"/>
    <s v="Dihitung"/>
    <s v="Dihitung"/>
    <s v="Dihitung"/>
    <n v="1000"/>
    <n v="11"/>
    <n v="47"/>
    <n v="0.6"/>
    <s v="Sesuai"/>
    <s v="OK"/>
    <n v="0.91304347826086951"/>
    <n v="1"/>
    <x v="1"/>
    <x v="1"/>
    <x v="1"/>
    <x v="1"/>
    <x v="1"/>
    <x v="1"/>
    <x v="2"/>
    <x v="1"/>
    <x v="1"/>
    <s v="OK"/>
    <s v="OK"/>
    <x v="8"/>
  </r>
  <r>
    <s v="TCVQ"/>
    <s v="BUNIWANGI"/>
    <s v="01"/>
    <s v="10.42.65.163"/>
    <s v="Microsoft Windows 10 Pro"/>
    <s v="64-bit"/>
    <s v="Intel(R) Core(TM) i3-10100 CPU @ 3.60GHz"/>
    <n v="8"/>
    <s v="51"/>
    <n v="8"/>
    <s v="Windows(R), Professional edition:_x000d__x000a_    The machine is permanently activated."/>
    <s v="Sesuai"/>
    <s v="PYM6Y-V6NFP-TV2CY-D324W-XW3GP"/>
    <n v="1000"/>
    <n v="39"/>
    <n v="0.53"/>
    <s v="4"/>
    <s v="0"/>
    <s v="ONLINE"/>
    <s v="ONLINE-2024-12-22 12:47:39"/>
    <s v="0"/>
    <s v="1"/>
    <s v="OFFLINE"/>
    <s v="OFFLINE-2024-12-22 15:14:32-TIDAK TERIMA RESPONSE DARI EDC"/>
    <s v="Dihitung"/>
    <s v="Dihitung"/>
    <s v="Dihitung"/>
    <n v="1000"/>
    <n v="8"/>
    <n v="39"/>
    <n v="0.53"/>
    <s v="Sesuai"/>
    <s v="OK"/>
    <n v="1"/>
    <n v="0"/>
    <x v="1"/>
    <x v="1"/>
    <x v="1"/>
    <x v="1"/>
    <x v="1"/>
    <x v="1"/>
    <x v="2"/>
    <x v="1"/>
    <x v="0"/>
    <s v="OK"/>
    <s v="NOK"/>
    <x v="9"/>
  </r>
  <r>
    <s v="TLOM"/>
    <s v="DR. SEMERU NO. 25"/>
    <s v="02"/>
    <s v="10.42.16.131"/>
    <s v="Microsoft Windows 10 Pro"/>
    <s v="64-bit"/>
    <s v="Intel(R) Pentium(R) CPU G4400 @ 3.30GHz"/>
    <n v="38"/>
    <s v="42"/>
    <n v="8"/>
    <s v="Windows(R), Professional edition:_x000d__x000a_    The machine is permanently activated."/>
    <s v="Sesuai"/>
    <s v="4W43B-VNHHG-8MG36-RQ4B7-MBH82"/>
    <n v="1000"/>
    <n v="41"/>
    <n v="1.1499999999999999"/>
    <s v="6"/>
    <s v="0"/>
    <s v="ONLINE"/>
    <s v="ONLINE-2024-12-23 11:50:12"/>
    <s v="3"/>
    <s v="0"/>
    <s v="ONLINE"/>
    <s v="ONLINE-2024-12-23 08:14:01"/>
    <s v="Dihitung"/>
    <s v="Dihitung"/>
    <s v="Dihitung"/>
    <n v="1000"/>
    <n v="38"/>
    <n v="41"/>
    <n v="1.1499999999999999"/>
    <s v="Sesuai"/>
    <s v="OK"/>
    <n v="1"/>
    <n v="1"/>
    <x v="1"/>
    <x v="1"/>
    <x v="1"/>
    <x v="1"/>
    <x v="1"/>
    <x v="1"/>
    <x v="2"/>
    <x v="1"/>
    <x v="1"/>
    <s v="OK"/>
    <s v="OK"/>
    <x v="5"/>
  </r>
  <r>
    <s v="TJF2"/>
    <s v="TALANG CIMANDE 2"/>
    <s v="01"/>
    <s v="10.42.23.162"/>
    <s v="Microsoft Windows 10 Pro"/>
    <s v="64-bit"/>
    <s v="Intel(R) Pentium(R) CPU G4400 @ 3.30GHz"/>
    <n v="23"/>
    <s v="76"/>
    <n v="4"/>
    <s v="Windows(R), Professional edition:_x000d__x000a_    The machine is permanently activated."/>
    <s v="Sesuai"/>
    <s v="N33W9-2PHWM-R3P2F-D7X3W-82QGR"/>
    <n v="1000"/>
    <n v="44"/>
    <n v="0.84"/>
    <s v="6"/>
    <s v="0"/>
    <s v="ONLINE"/>
    <s v="ONLINE-2024-12-22 13:16:54"/>
    <s v="2"/>
    <s v="0"/>
    <s v="ONLINE"/>
    <s v="ONLINE-2024-12-23 09:12:36"/>
    <s v="Dihitung"/>
    <s v="Dihitung"/>
    <s v="Tidak Dihitung"/>
    <n v="1000"/>
    <n v="23"/>
    <n v="44"/>
    <n v="0.84"/>
    <s v="Sesuai"/>
    <s v="OK"/>
    <n v="1"/>
    <n v="1"/>
    <x v="0"/>
    <x v="1"/>
    <x v="1"/>
    <x v="1"/>
    <x v="1"/>
    <x v="1"/>
    <x v="2"/>
    <x v="1"/>
    <x v="1"/>
    <s v="OK"/>
    <s v="OK"/>
    <x v="14"/>
  </r>
  <r>
    <s v="TFN0"/>
    <s v="SINDANG BARANG 3"/>
    <s v="01"/>
    <s v="10.42.29.66"/>
    <s v="Microsoft Windows 10 Pro"/>
    <s v="64-bit"/>
    <s v="Intel(R) Pentium(R) Gold G6400 CPU @ 4.00GHz"/>
    <n v="5"/>
    <s v="48"/>
    <n v="8"/>
    <s v="Windows(R), Professional edition:_x000d__x000a_    The machine is permanently activated."/>
    <s v="Sesuai"/>
    <s v="NRMWK-KBFJD-MCXB4-76VBG-683W6"/>
    <n v="1000"/>
    <n v="44"/>
    <n v="0.59"/>
    <s v="2"/>
    <s v="0"/>
    <s v="ONLINE"/>
    <s v="ONLINE-2024-12-23 09:27:49"/>
    <s v="2"/>
    <s v="0"/>
    <s v="ONLINE"/>
    <s v="ONLINE-2024-12-23 10:21:46"/>
    <s v="Dihitung"/>
    <s v="Dihitung"/>
    <s v="Dihitung"/>
    <n v="1000"/>
    <n v="5"/>
    <n v="44"/>
    <n v="0.59"/>
    <s v="Sesuai"/>
    <s v="OK"/>
    <n v="1"/>
    <n v="1"/>
    <x v="1"/>
    <x v="1"/>
    <x v="1"/>
    <x v="1"/>
    <x v="1"/>
    <x v="1"/>
    <x v="2"/>
    <x v="1"/>
    <x v="1"/>
    <s v="OK"/>
    <s v="OK"/>
    <x v="7"/>
  </r>
  <r>
    <s v="FR89"/>
    <s v="REST AREA KM 45A"/>
    <s v="02"/>
    <s v="10.42.47.99"/>
    <s v="Microsoft Windows 10 Pro"/>
    <s v="64-bit"/>
    <s v="Intel(R) Pentium(R) CPU G4400 @ 3.30GHz"/>
    <n v="73"/>
    <s v="78"/>
    <n v="4"/>
    <s v="Windows(R), Professional edition:_x000d__x000a_    The machine is permanently activated."/>
    <s v="Sesuai"/>
    <s v="N8VKT-T4KJX-MRT2G-BCYPR-BY49F"/>
    <n v="1000"/>
    <n v="49"/>
    <n v="0.96"/>
    <s v="21"/>
    <s v="1"/>
    <s v="ONLINE"/>
    <s v="ONLINE-2024-12-23 12:20:35"/>
    <s v="33"/>
    <s v="0"/>
    <s v="ONLINE"/>
    <s v="ONLINE-2024-12-23 12:23:02"/>
    <s v="Dihitung"/>
    <s v="Dihitung"/>
    <s v="Tidak Dihitung"/>
    <n v="1000"/>
    <n v="73"/>
    <n v="49"/>
    <n v="0.96"/>
    <s v="Sesuai"/>
    <s v="OK"/>
    <n v="0.95454545454545459"/>
    <n v="1"/>
    <x v="0"/>
    <x v="1"/>
    <x v="1"/>
    <x v="1"/>
    <x v="1"/>
    <x v="1"/>
    <x v="2"/>
    <x v="1"/>
    <x v="1"/>
    <s v="OK"/>
    <s v="OK"/>
    <x v="8"/>
  </r>
  <r>
    <s v="TFZ8"/>
    <s v="SILIWANGI NO 1 A-C"/>
    <s v="02"/>
    <s v="10.42.141.227"/>
    <s v="Microsoft Windows 10 Pro"/>
    <s v="64-bit"/>
    <s v="Intel(R) Pentium(R) CPU G3260 @ 3.30GHz"/>
    <n v="10"/>
    <s v="56"/>
    <n v="4"/>
    <s v="Windows(R), Professional edition:_x000d__x000a_    The machine is permanently activated."/>
    <s v="Sesuai"/>
    <s v="YY7FN-K8JJY-TCV28-V9QW3-M7V82:NW63B-VQF96-9VG8F-8CXB6-FVV22"/>
    <n v="1000"/>
    <n v="49"/>
    <n v="1.99"/>
    <s v="8"/>
    <s v="0"/>
    <s v="ONLINE"/>
    <s v="ONLINE-2024-12-22 20:22:46"/>
    <s v="0"/>
    <s v="0"/>
    <s v="NOEDC"/>
    <s v="NOEDC-0000-00-00 00:00:00"/>
    <s v="Dihitung"/>
    <s v="Dihitung"/>
    <s v="Tidak Dihitung"/>
    <n v="1000"/>
    <n v="10"/>
    <n v="49"/>
    <n v="1.99"/>
    <s v="Sesuai"/>
    <s v="OK"/>
    <n v="1"/>
    <n v="0"/>
    <x v="0"/>
    <x v="1"/>
    <x v="1"/>
    <x v="1"/>
    <x v="1"/>
    <x v="1"/>
    <x v="2"/>
    <x v="1"/>
    <x v="2"/>
    <s v="OK"/>
    <s v="NOK"/>
    <x v="13"/>
  </r>
  <r>
    <s v="TZAT"/>
    <s v="PADASUKA CIOMAS"/>
    <s v="01"/>
    <s v="10.42.85.34"/>
    <s v="Microsoft Windows 10 Pro"/>
    <s v="64-bit"/>
    <s v="Intel(R) Core(TM) i3-10100 CPU @ 3.60GHz"/>
    <n v="16"/>
    <s v="50"/>
    <n v="8"/>
    <s v="Windows(R), Professional edition:_x000d__x000a_    The machine is permanently activated."/>
    <s v="Sesuai"/>
    <s v="7R6BH-N32MC-RY66J-PYWBD-H222T"/>
    <n v="1000"/>
    <n v="56"/>
    <n v="0"/>
    <s v="4"/>
    <s v="0"/>
    <s v="ONLINE"/>
    <s v="ONLINE-2024-12-15 14:16:14"/>
    <s v="1"/>
    <s v="5"/>
    <s v="OFFLINE"/>
    <s v="OFFLINE-2024-12-15 21:11:50-RESPONSE DARI EDC BLANK"/>
    <s v="Dihitung"/>
    <s v="Dihitung"/>
    <s v="Dihitung"/>
    <n v="1000"/>
    <n v="16"/>
    <n v="56"/>
    <n v="0"/>
    <s v="Sesuai"/>
    <s v="OK"/>
    <n v="1"/>
    <n v="0.16666666666666666"/>
    <x v="1"/>
    <x v="1"/>
    <x v="1"/>
    <x v="1"/>
    <x v="1"/>
    <x v="1"/>
    <x v="2"/>
    <x v="1"/>
    <x v="0"/>
    <s v="OK"/>
    <s v="NOK"/>
    <x v="5"/>
  </r>
  <r>
    <s v="TGZ7"/>
    <s v="CIBURIAL GUNUNG GURUH"/>
    <s v="01"/>
    <s v="10.42.39.66"/>
    <s v="Microsoft Windows 10 Pro"/>
    <s v="64-bit"/>
    <s v="Intel(R) Pentium(R) Gold G6400 CPU @ 4.00GHz"/>
    <n v="0"/>
    <s v="49"/>
    <n v="8"/>
    <s v="Windows(R), Professional edition:_x000d__x000a_    The machine is permanently activated."/>
    <s v="Sesuai"/>
    <s v="VNRH4-6T8CT-MXMYR-86TPK-C7KCT"/>
    <n v="1000"/>
    <n v="40"/>
    <n v="0.56999999999999995"/>
    <s v="8"/>
    <s v="0"/>
    <s v="ONLINE"/>
    <s v="ONLINE-2024-12-22 18:42:32"/>
    <s v="2"/>
    <s v="0"/>
    <s v="ONLINE"/>
    <s v="ONLINE-2024-12-23 10:55:08"/>
    <s v="Dihitung"/>
    <s v="Dihitung"/>
    <s v="Dihitung"/>
    <n v="1000"/>
    <n v="0"/>
    <n v="40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12"/>
  </r>
  <r>
    <s v="F879"/>
    <s v="BANGBARUNG"/>
    <s v="02"/>
    <s v="10.42.37.131"/>
    <s v="Microsoft Windows 10 Pro"/>
    <s v="64-bit"/>
    <s v="Intel(R) Pentium(R) CPU G4400 @ 3.30GHz"/>
    <n v="47"/>
    <s v="83"/>
    <n v="4"/>
    <s v="Windows(R), Professional edition:_x000d__x000a_    The machine is permanently activated."/>
    <s v="Sesuai"/>
    <s v="7KBD2-QNR8D-KQ93M-WMDPW-9TPKF"/>
    <n v="1000"/>
    <n v="38"/>
    <n v="1.43"/>
    <s v="7"/>
    <s v="0"/>
    <s v="ONLINE"/>
    <s v="ONLINE-2024-12-23 10:27:16"/>
    <s v="10"/>
    <s v="0"/>
    <s v="ONLINE"/>
    <s v="ONLINE-2024-12-23 11:18:11"/>
    <s v="Dihitung"/>
    <s v="Dihitung"/>
    <s v="Tidak Dihitung"/>
    <n v="1000"/>
    <n v="47"/>
    <n v="38"/>
    <n v="1.43"/>
    <s v="Sesuai"/>
    <s v="OK"/>
    <n v="1"/>
    <n v="1"/>
    <x v="0"/>
    <x v="1"/>
    <x v="1"/>
    <x v="1"/>
    <x v="1"/>
    <x v="1"/>
    <x v="2"/>
    <x v="1"/>
    <x v="1"/>
    <s v="OK"/>
    <s v="OK"/>
    <x v="8"/>
  </r>
  <r>
    <s v="TEXE"/>
    <s v="RAVENIA PAKUAN HILLS"/>
    <s v="03"/>
    <s v="10.42.82.132"/>
    <s v="Microsoft Windows 10 Pro"/>
    <s v="64-bit"/>
    <s v="Intel(R) Pentium(R) Gold G6405 CPU @ 4.10GHz"/>
    <n v="7"/>
    <s v="38"/>
    <n v="8"/>
    <s v="Windows(R), Professional edition:_x000d__x000a_    The machine is permanently activated."/>
    <s v="Sesuai"/>
    <s v="Y7G8N-TYR8W-6D7T3-J3WB6-VCFC4"/>
    <n v="1000"/>
    <n v="55"/>
    <n v="0.51"/>
    <s v="64"/>
    <s v="8"/>
    <s v="ONLINE"/>
    <s v="ONLINE-2024-12-22 21:48:00"/>
    <s v="2"/>
    <s v="0"/>
    <s v="ONLINE"/>
    <s v="ONLINE-2024-12-23 11:15:26"/>
    <s v="Dihitung"/>
    <s v="Dihitung"/>
    <s v="Dihitung"/>
    <n v="1000"/>
    <n v="7"/>
    <n v="55"/>
    <n v="0.51"/>
    <s v="Sesuai"/>
    <s v="OK"/>
    <n v="0.88888888888888884"/>
    <n v="1"/>
    <x v="1"/>
    <x v="1"/>
    <x v="1"/>
    <x v="1"/>
    <x v="1"/>
    <x v="1"/>
    <x v="2"/>
    <x v="1"/>
    <x v="1"/>
    <s v="OK"/>
    <s v="OK"/>
    <x v="8"/>
  </r>
  <r>
    <s v="TJ64"/>
    <s v="TAMAN CIMANGGU 2"/>
    <s v="02"/>
    <s v="10.42.63.226"/>
    <s v="Microsoft Windows 10 Pro"/>
    <s v="64-bit"/>
    <s v="Intel(R) Pentium(R) CPU G4400 @ 3.30GHz"/>
    <n v="47"/>
    <s v="51"/>
    <n v="8"/>
    <s v="Windows(R), Professional edition:_x000d__x000a_    The machine is permanently activated."/>
    <s v="Sesuai"/>
    <s v="P38DN-JGTDQ-4GCFW-RKKHJ-YP2KF"/>
    <n v="1000"/>
    <n v="38"/>
    <n v="0.69"/>
    <s v="12"/>
    <s v="0"/>
    <s v="ONLINE"/>
    <s v="ONLINE-2024-12-23 11:50:41"/>
    <s v="7"/>
    <s v="0"/>
    <s v="ONLINE"/>
    <s v="ONLINE-2024-12-23 12:01:37"/>
    <s v="Dihitung"/>
    <s v="Dihitung"/>
    <s v="Dihitung"/>
    <n v="1000"/>
    <n v="47"/>
    <n v="38"/>
    <n v="0.69"/>
    <s v="Sesuai"/>
    <s v="OK"/>
    <n v="1"/>
    <n v="1"/>
    <x v="1"/>
    <x v="1"/>
    <x v="1"/>
    <x v="1"/>
    <x v="1"/>
    <x v="1"/>
    <x v="2"/>
    <x v="1"/>
    <x v="1"/>
    <s v="OK"/>
    <s v="OK"/>
    <x v="0"/>
  </r>
  <r>
    <s v="F5RS"/>
    <s v="SUKAMANTRI KARANG TENGAH"/>
    <s v="01"/>
    <s v="10.42.35.34"/>
    <s v="Microsoft Windows 10 Pro"/>
    <s v="64-bit"/>
    <s v="Intel(R) Pentium(R) CPU G4400 @ 3.30GHz"/>
    <n v="88"/>
    <s v="69"/>
    <n v="4"/>
    <s v="Windows(R), Professional edition:_x000d__x000a_    The machine is permanently activated."/>
    <s v="Sesuai"/>
    <s v="6NVK2-28D29-9RDH7-W6XKK-BKMP4"/>
    <n v="1000"/>
    <n v="61"/>
    <n v="0.67"/>
    <s v="2"/>
    <s v="0"/>
    <s v="ONLINE"/>
    <s v="ONLINE-2024-12-22 18:13:33"/>
    <s v="2"/>
    <s v="0"/>
    <s v="ONLINE"/>
    <s v="ONLINE-2024-12-22 18:23:40"/>
    <s v="Dihitung"/>
    <s v="Dihitung"/>
    <s v="Tidak Dihitung"/>
    <n v="1000"/>
    <n v="88"/>
    <n v="61"/>
    <n v="0.67"/>
    <s v="Sesuai"/>
    <s v="OK"/>
    <n v="1"/>
    <n v="1"/>
    <x v="0"/>
    <x v="1"/>
    <x v="2"/>
    <x v="1"/>
    <x v="1"/>
    <x v="1"/>
    <x v="2"/>
    <x v="1"/>
    <x v="1"/>
    <s v="OK"/>
    <s v="OK"/>
    <x v="13"/>
  </r>
  <r>
    <s v="TB40"/>
    <s v="REST AREA KM 10A"/>
    <s v="06"/>
    <s v="10.42.117.72"/>
    <s v="Microsoft Windows 10 Pro"/>
    <s v="64-bit"/>
    <s v="Intel(R) Pentium(R) Gold G6400 CPU @ 4.00GHz"/>
    <n v="7"/>
    <s v="23"/>
    <n v="16"/>
    <s v="Windows(R), Professional edition:_x000d__x000a_    The machine is permanently activated."/>
    <s v="Sesuai"/>
    <s v="X3TH7-NFRR8-TMFFY-GHCVH-HXM6G"/>
    <n v="1000"/>
    <n v="45"/>
    <n v="0.65"/>
    <s v="16"/>
    <s v="0"/>
    <s v="ONLINE"/>
    <s v="ONLINE-2024-12-23 11:53:22"/>
    <s v="40"/>
    <s v="0"/>
    <s v="ONLINE"/>
    <s v="ONLINE-2024-12-23 11:48:03"/>
    <s v="Dihitung"/>
    <s v="Dihitung"/>
    <s v="Dihitung"/>
    <n v="1000"/>
    <n v="7"/>
    <n v="45"/>
    <n v="0.65"/>
    <s v="Sesuai"/>
    <s v="OK"/>
    <n v="1"/>
    <n v="1"/>
    <x v="1"/>
    <x v="1"/>
    <x v="1"/>
    <x v="1"/>
    <x v="1"/>
    <x v="1"/>
    <x v="2"/>
    <x v="1"/>
    <x v="1"/>
    <s v="OK"/>
    <s v="OK"/>
    <x v="10"/>
  </r>
  <r>
    <s v="TBVW"/>
    <s v="CIPAKU"/>
    <s v="01"/>
    <s v="10.42.54.194"/>
    <s v="Microsoft Windows 10 Pro"/>
    <s v="64-bit"/>
    <s v="Intel(R) Pentium(R) CPU G3260 @ 3.30GHz"/>
    <n v="38"/>
    <s v="48"/>
    <n v="8"/>
    <s v="Windows(R), Professional edition:_x000d__x000a_    The machine is permanently activated."/>
    <s v="Sesuai"/>
    <s v="GK69G-NP3CQ-KMV8W-9VK2F-TVJ6C"/>
    <n v="1000"/>
    <n v="45"/>
    <n v="3.44"/>
    <s v="4"/>
    <s v="0"/>
    <s v="ONLINE"/>
    <s v="ONLINE-2024-12-23 10:32:56"/>
    <s v="0"/>
    <s v="1"/>
    <s v="OFFLINE"/>
    <s v="OFFLINE-2024-12-23 07:21:09-RESPONSE DARI EDC BLANK"/>
    <s v="Dihitung"/>
    <s v="Dihitung"/>
    <s v="Dihitung"/>
    <n v="1000"/>
    <n v="38"/>
    <n v="45"/>
    <n v="3.44"/>
    <s v="Sesuai"/>
    <s v="OK"/>
    <n v="1"/>
    <n v="0"/>
    <x v="1"/>
    <x v="1"/>
    <x v="1"/>
    <x v="1"/>
    <x v="1"/>
    <x v="1"/>
    <x v="2"/>
    <x v="1"/>
    <x v="0"/>
    <s v="OK"/>
    <s v="NOK"/>
    <x v="6"/>
  </r>
  <r>
    <s v="F840"/>
    <s v="RE ABDULLAH CIOMAS"/>
    <s v="01"/>
    <s v="10.42.43.98"/>
    <s v="Microsoft Windows 10 Pro"/>
    <s v="64-bit"/>
    <s v="Intel(R) Pentium(R) Gold G6405 CPU @ 4.10GHz"/>
    <n v="7"/>
    <s v="52"/>
    <n v="8"/>
    <s v="Windows(R), Professional edition:_x000d__x000a_    The machine is permanently activated."/>
    <s v="Sesuai"/>
    <s v="QN8C2-KF22B-XWH7T-V7HXC-7CFTG"/>
    <n v="1000"/>
    <n v="41"/>
    <n v="0"/>
    <s v="7"/>
    <s v="0"/>
    <s v="ONLINE"/>
    <s v="ONLINE-2024-12-23 11:14:50"/>
    <s v="3"/>
    <s v="0"/>
    <s v="ONLINE"/>
    <s v="ONLINE-2024-12-23 11:53:09"/>
    <s v="Dihitung"/>
    <s v="Dihitung"/>
    <s v="Dihitung"/>
    <n v="1000"/>
    <n v="7"/>
    <n v="41"/>
    <n v="0"/>
    <s v="Sesuai"/>
    <s v="OK"/>
    <n v="1"/>
    <n v="1"/>
    <x v="1"/>
    <x v="1"/>
    <x v="1"/>
    <x v="1"/>
    <x v="1"/>
    <x v="1"/>
    <x v="2"/>
    <x v="1"/>
    <x v="1"/>
    <s v="OK"/>
    <s v="OK"/>
    <x v="5"/>
  </r>
  <r>
    <s v="T790"/>
    <s v="CIPANAS 2"/>
    <s v="02"/>
    <s v="10.42.115.67"/>
    <s v="Microsoft Windows 10 Pro"/>
    <s v="64-bit"/>
    <s v="Intel(R) Pentium(R) CPU G4400 @ 3.30GHz"/>
    <n v="100"/>
    <s v="54"/>
    <n v="4"/>
    <s v="Windows(R), Professional edition:_x000d__x000a_    The machine is permanently activated."/>
    <s v="Sesuai"/>
    <s v="F9NM7-F4BJY-WTKY4-VVB44-X2FC4"/>
    <n v="1000"/>
    <n v="55"/>
    <n v="0.69"/>
    <s v="14"/>
    <s v="0"/>
    <s v="ONLINE"/>
    <s v="ONLINE-2024-12-23 09:53:49"/>
    <s v="3"/>
    <s v="0"/>
    <s v="ONLINE"/>
    <s v="ONLINE-2024-12-23 11:50:21-(ACT VIRTUAL)TIDAK TERIMA RESPONSE DARI HOST|ERBANK MANDIRI|72559789|000070422889008||||000044|000000|23 DEC 24|11:50:06|||0000000000000000000000||0|0|0|0|0"/>
    <s v="Dihitung"/>
    <s v="Dihitung"/>
    <s v="Tidak Dihitung"/>
    <n v="1000"/>
    <n v="100"/>
    <n v="55"/>
    <n v="0.69"/>
    <s v="Sesuai"/>
    <s v="OK"/>
    <n v="1"/>
    <n v="1"/>
    <x v="0"/>
    <x v="1"/>
    <x v="2"/>
    <x v="1"/>
    <x v="1"/>
    <x v="1"/>
    <x v="2"/>
    <x v="1"/>
    <x v="1"/>
    <s v="OK"/>
    <s v="OK"/>
    <x v="11"/>
  </r>
  <r>
    <s v="TKVA"/>
    <s v="CIHIDEUNG"/>
    <s v="02"/>
    <s v="10.42.54.67"/>
    <s v="Microsoft Windows 10 Pro"/>
    <s v="64-bit"/>
    <s v="Intel(R) Pentium(R) CPU G3240 @ 3.10GHz"/>
    <n v="7"/>
    <s v="48"/>
    <n v="6"/>
    <s v="Windows(R), Professional edition:_x000d__x000a_    The machine is permanently activated."/>
    <s v="Sesuai"/>
    <s v="V7NBR-B43MC-JFT97-FT9BH-X766R"/>
    <n v="1000"/>
    <n v="47"/>
    <n v="0.94"/>
    <s v="4"/>
    <s v="0"/>
    <s v="ONLINE"/>
    <s v="ONLINE-2024-12-23 12:03:09"/>
    <s v="9"/>
    <s v="2"/>
    <s v="ONLINE"/>
    <s v="ONLINE-2024-12-22 20:51:25"/>
    <s v="Dihitung"/>
    <s v="Dihitung"/>
    <s v="Dihitung"/>
    <n v="1000"/>
    <n v="7"/>
    <n v="47"/>
    <n v="0.94"/>
    <s v="Sesuai"/>
    <s v="OK"/>
    <n v="1"/>
    <n v="0.81818181818181823"/>
    <x v="1"/>
    <x v="1"/>
    <x v="1"/>
    <x v="1"/>
    <x v="1"/>
    <x v="1"/>
    <x v="2"/>
    <x v="1"/>
    <x v="1"/>
    <s v="OK"/>
    <s v="OK"/>
    <x v="7"/>
  </r>
  <r>
    <s v="FJK9"/>
    <s v="TEGAL BULEUD 2"/>
    <s v="02"/>
    <s v="10.42.66.131"/>
    <s v="Microsoft Windows 10 Pro"/>
    <s v="64-bit"/>
    <s v="Intel(R) Pentium(R) Gold G6405 CPU @ 4.10GHz"/>
    <n v="2"/>
    <s v="34"/>
    <n v="8"/>
    <s v="Windows(R), Professional edition:_x000d__x000a_    The machine is permanently activated."/>
    <s v="Sesuai"/>
    <s v="KQKJV-VCNXW-KJGPM-FQ7HK-2YVJ6"/>
    <n v="1000"/>
    <n v="39"/>
    <n v="0.62"/>
    <s v="2"/>
    <s v="0"/>
    <s v="ONLINE"/>
    <s v="ONLINE-2024-12-22 15:08:00"/>
    <s v="2"/>
    <s v="0"/>
    <s v="ONLINE"/>
    <s v="ONLINE-2024-12-23 11:36:17"/>
    <s v="Dihitung"/>
    <s v="Dihitung"/>
    <s v="Dihitung"/>
    <n v="1000"/>
    <n v="2"/>
    <n v="39"/>
    <n v="0.62"/>
    <s v="Sesuai"/>
    <s v="OK"/>
    <n v="1"/>
    <n v="1"/>
    <x v="1"/>
    <x v="1"/>
    <x v="1"/>
    <x v="1"/>
    <x v="1"/>
    <x v="1"/>
    <x v="2"/>
    <x v="1"/>
    <x v="1"/>
    <s v="OK"/>
    <s v="OK"/>
    <x v="9"/>
  </r>
  <r>
    <s v="T8R1"/>
    <s v="SPBU SETU PAGELARANG"/>
    <s v="02"/>
    <s v="10.42.12.35"/>
    <s v="Microsoft Windows 10 Pro"/>
    <s v="32-bit"/>
    <s v="Intel(R) Pentium(R) CPU G4500 @ 3.50GHz"/>
    <n v="0"/>
    <s v="51"/>
    <n v="4"/>
    <s v="Windows(R), Professional edition:_x000d__x000a_    The machine is permanently activated."/>
    <s v="Sesuai"/>
    <s v="49KXQ-GNYMW-X9F22-3F6FW-JFG6P:YJDTC-NGDYM-VPCVY-TKM4Q-QRR9F"/>
    <n v="1000"/>
    <n v="36"/>
    <n v="0.63"/>
    <s v="11"/>
    <s v="0"/>
    <s v="ONLINE"/>
    <s v="ONLINE-2024-12-23 12:32:58"/>
    <s v="40"/>
    <s v="0"/>
    <s v="ONLINE"/>
    <s v="ONLINE-2024-12-23 12:37:17-(ACT VIRTUAL)CRC SALAH HARAP RESTART EDC"/>
    <s v="Dihitung"/>
    <s v="Dihitung"/>
    <s v="Tidak Dihitung"/>
    <n v="1000"/>
    <n v="0"/>
    <n v="36"/>
    <n v="0.63"/>
    <s v="Sesuai"/>
    <s v="OK"/>
    <n v="1"/>
    <n v="1"/>
    <x v="0"/>
    <x v="1"/>
    <x v="1"/>
    <x v="1"/>
    <x v="1"/>
    <x v="1"/>
    <x v="2"/>
    <x v="1"/>
    <x v="1"/>
    <s v="OK"/>
    <s v="OK"/>
    <x v="10"/>
  </r>
  <r>
    <s v="TB0G"/>
    <s v="SUKAMEKAR SUKARAJA"/>
    <s v="02"/>
    <s v="10.42.47.163"/>
    <s v="Microsoft Windows 10 Pro"/>
    <s v="64-bit"/>
    <s v="Intel(R) Pentium(R) CPU G3260 @ 3.30GHz"/>
    <n v="0"/>
    <s v="45"/>
    <n v="8"/>
    <s v="Windows(R), Professional edition:_x000d__x000a_    The machine is permanently activated."/>
    <s v="Sesuai"/>
    <s v="MFN7R-Y28XC-FMR8F-V2932-6JGGC"/>
    <n v="100"/>
    <n v="45"/>
    <n v="1.92"/>
    <s v="4"/>
    <s v="0"/>
    <s v="ONLINE"/>
    <s v="ONLINE-2024-12-23 11:58:04"/>
    <s v="2"/>
    <s v="0"/>
    <s v="ONLINE"/>
    <s v="ONLINE-2024-12-23 10:44:11"/>
    <s v="Dihitung"/>
    <s v="Dihitung"/>
    <s v="Dihitung"/>
    <n v="100"/>
    <n v="0"/>
    <n v="45"/>
    <n v="1.92"/>
    <s v="Sesuai"/>
    <s v="OK"/>
    <n v="1"/>
    <n v="1"/>
    <x v="1"/>
    <x v="2"/>
    <x v="1"/>
    <x v="1"/>
    <x v="1"/>
    <x v="1"/>
    <x v="2"/>
    <x v="1"/>
    <x v="1"/>
    <s v="OK"/>
    <s v="OK"/>
    <x v="12"/>
  </r>
  <r>
    <s v="TS0B"/>
    <s v="EXIT TOL SENTUL"/>
    <s v="02"/>
    <s v="10.42.58.131"/>
    <s v="Microsoft Windows 7 Professional "/>
    <s v="32-bit"/>
    <s v="Intel(R) Pentium(R) CPU G4400 @ 3.30GHz"/>
    <n v="6"/>
    <s v="62"/>
    <n v="4"/>
    <s v="Windows(R) 7, Professional edition:_x000d__x000a_    The machine is permanently activated."/>
    <s v="Sesuai"/>
    <s v="FF33H-XP4QD-DMC68-F837Q-96FF6"/>
    <n v="1000"/>
    <n v="44"/>
    <n v="0.33"/>
    <s v="14"/>
    <s v="0"/>
    <s v="ONLINE"/>
    <s v="ONLINE-2024-12-23 12:10:40"/>
    <s v="21"/>
    <s v="0"/>
    <s v="ONLINE"/>
    <s v="ONLINE-2024-12-23 11:15:29"/>
    <s v="Dihitung"/>
    <s v="Dihitung"/>
    <s v="Tidak Dihitung"/>
    <n v="1000"/>
    <n v="6"/>
    <n v="44"/>
    <n v="0.33"/>
    <s v="Sesuai"/>
    <s v="OK"/>
    <n v="1"/>
    <n v="1"/>
    <x v="0"/>
    <x v="1"/>
    <x v="1"/>
    <x v="1"/>
    <x v="1"/>
    <x v="1"/>
    <x v="2"/>
    <x v="1"/>
    <x v="1"/>
    <s v="OK"/>
    <s v="OK"/>
    <x v="10"/>
  </r>
  <r>
    <s v="TTT9"/>
    <s v="SILIWANGI CICURUG 3"/>
    <s v="02"/>
    <s v="10.42.31.34"/>
    <s v="Microsoft Windows 10 Pro"/>
    <s v="32-bit"/>
    <s v="Intel(R) Pentium(R) CPU G4400 @ 3.30GHz"/>
    <n v="0"/>
    <s v="73"/>
    <n v="4"/>
    <s v="Windows(R), Professional edition:_x000d__x000a_    The machine is permanently activated."/>
    <s v="Sesuai"/>
    <s v="2FNRB-8VKDJ-YRFT7-XFWKJ-W44C4"/>
    <n v="1000"/>
    <n v="90"/>
    <n v="0.56000000000000005"/>
    <s v="2"/>
    <s v="0"/>
    <s v="ONLINE"/>
    <s v="ONLINE-2024-12-23 10:53:19"/>
    <s v="5"/>
    <s v="0"/>
    <s v="ONLINE"/>
    <s v="ONLINE-2024-12-23 09:34:17"/>
    <s v="Dihitung"/>
    <s v="Dihitung"/>
    <s v="Tidak Dihitung"/>
    <n v="1000"/>
    <n v="0"/>
    <n v="90"/>
    <n v="0.56000000000000005"/>
    <s v="Sesuai"/>
    <s v="OK"/>
    <n v="1"/>
    <n v="1"/>
    <x v="0"/>
    <x v="1"/>
    <x v="1"/>
    <x v="2"/>
    <x v="1"/>
    <x v="1"/>
    <x v="2"/>
    <x v="1"/>
    <x v="1"/>
    <s v="OK"/>
    <s v="OK"/>
    <x v="14"/>
  </r>
  <r>
    <s v="T9QB"/>
    <s v="RAYA SUKABUMI KM 23"/>
    <s v="02"/>
    <s v="10.42.29.99"/>
    <s v="Microsoft Windows 10 Pro"/>
    <s v="64-bit"/>
    <s v="Intel(R) Pentium(R) CPU G4500 @ 3.50GHz"/>
    <n v="47"/>
    <s v="64"/>
    <n v="4"/>
    <s v="Windows(R), Professional edition:_x000d__x000a_    The machine is permanently activated."/>
    <s v="Sesuai"/>
    <s v="KNH4H-773WY-CXH4T-DQV2M-X4R9C:4HTBM-N3MQQ-KXXHK-M4QHD-WQKTR"/>
    <n v="1000"/>
    <n v="48"/>
    <n v="0.84"/>
    <s v="7"/>
    <s v="0"/>
    <s v="ONLINE"/>
    <s v="ONLINE-2024-12-23 12:28:06"/>
    <s v="32"/>
    <s v="0"/>
    <s v="ONLINE"/>
    <s v="ONLINE-2024-12-23 12:36:53"/>
    <s v="Dihitung"/>
    <s v="Dihitung"/>
    <s v="Tidak Dihitung"/>
    <n v="1000"/>
    <n v="47"/>
    <n v="48"/>
    <n v="0.84"/>
    <s v="Sesuai"/>
    <s v="OK"/>
    <n v="1"/>
    <n v="1"/>
    <x v="0"/>
    <x v="1"/>
    <x v="1"/>
    <x v="1"/>
    <x v="1"/>
    <x v="1"/>
    <x v="2"/>
    <x v="1"/>
    <x v="1"/>
    <s v="OK"/>
    <s v="OK"/>
    <x v="14"/>
  </r>
  <r>
    <s v="T63Y"/>
    <s v="ALTERNATIF SENTUL"/>
    <s v="05"/>
    <s v="10.42.81.98"/>
    <s v="Microsoft Windows 10 Pro"/>
    <s v="64-bit"/>
    <s v="Intel(R) Core(TM) i5-10400 CPU @ 2.90GHz"/>
    <n v="11"/>
    <s v="28"/>
    <n v="16"/>
    <s v="Windows(R), Professional edition:_x000d__x000a_    The machine is permanently activated."/>
    <s v="Sesuai"/>
    <s v="2NQQK-BW2GW-HW4MD-98X9M-CWGPT"/>
    <n v="1000"/>
    <n v="48"/>
    <n v="0.9"/>
    <s v="0"/>
    <s v="0"/>
    <s v="NOEDC"/>
    <s v="NOEDC-0000-00-00 00:00:00"/>
    <s v="0"/>
    <s v="0"/>
    <s v="NOEDC"/>
    <s v="NOEDC-0000-00-00 00:00:00"/>
    <s v="Dihitung"/>
    <s v="Dihitung"/>
    <s v="Dihitung"/>
    <n v="1000"/>
    <n v="11"/>
    <n v="48"/>
    <n v="0.9"/>
    <s v="Sesuai"/>
    <s v="OK"/>
    <n v="0"/>
    <n v="0"/>
    <x v="1"/>
    <x v="1"/>
    <x v="1"/>
    <x v="1"/>
    <x v="1"/>
    <x v="1"/>
    <x v="2"/>
    <x v="2"/>
    <x v="2"/>
    <s v="NOK"/>
    <s v="NOK"/>
    <x v="2"/>
  </r>
  <r>
    <s v="T19J"/>
    <s v="CIJERUK"/>
    <s v="01"/>
    <s v="10.42.27.130"/>
    <s v="Microsoft Windows 10 Pro"/>
    <s v="64-bit"/>
    <s v="Intel(R) Pentium(R) Gold G6405 CPU @ 4.10GHz"/>
    <n v="4"/>
    <s v="43"/>
    <n v="8"/>
    <s v="Windows(R), Professional edition:_x000d__x000a_    The machine is permanently activated."/>
    <s v="Sesuai"/>
    <s v="WXKFT-HHNRY-P7GY7-HGCPH-3J3W6"/>
    <n v="1000"/>
    <n v="42"/>
    <n v="0.7"/>
    <s v="6"/>
    <s v="0"/>
    <s v="ONLINE"/>
    <s v="ONLINE-2024-12-23 11:03:32"/>
    <s v="4"/>
    <s v="0"/>
    <s v="ONLINE"/>
    <s v="ONLINE-2024-12-23 11:45:47-(ACT VIRTUAL)TIDAK TERIMA RESPONSE DARI HOST|ERBANK |72100450|000070407328033|||||000135|000000|23 DEC 24|11:45:44|000008248179||0"/>
    <s v="Dihitung"/>
    <s v="Dihitung"/>
    <s v="Dihitung"/>
    <n v="1000"/>
    <n v="4"/>
    <n v="42"/>
    <n v="0.7"/>
    <s v="Sesuai"/>
    <s v="OK"/>
    <n v="1"/>
    <n v="1"/>
    <x v="1"/>
    <x v="1"/>
    <x v="1"/>
    <x v="1"/>
    <x v="1"/>
    <x v="1"/>
    <x v="2"/>
    <x v="1"/>
    <x v="1"/>
    <s v="OK"/>
    <s v="OK"/>
    <x v="6"/>
  </r>
  <r>
    <s v="F8XS"/>
    <s v="EXIT TOL CIAWI"/>
    <s v="01"/>
    <s v="10.42.138.2"/>
    <s v="Microsoft Windows 10 Pro"/>
    <s v="64-bit"/>
    <s v="Intel(R) Pentium(R) CPU G4400 @ 3.30GHz"/>
    <n v="45"/>
    <s v="70"/>
    <n v="4"/>
    <s v="Windows(R), Professional edition:_x000d__x000a_    The machine is permanently activated."/>
    <s v="Sesuai"/>
    <s v="RMFH3-FN4RQ-XK2XW-Q89DF-R3KTR"/>
    <n v="1000"/>
    <n v="45"/>
    <n v="1.1000000000000001"/>
    <s v="21"/>
    <s v="0"/>
    <s v="ONLINE"/>
    <s v="ONLINE-2024-12-23 11:50:50"/>
    <s v="24"/>
    <s v="1"/>
    <s v="ONLINE"/>
    <s v="ONLINE-2024-12-23 11:21:34"/>
    <s v="Dihitung"/>
    <s v="Dihitung"/>
    <s v="Tidak Dihitung"/>
    <n v="1000"/>
    <n v="45"/>
    <n v="45"/>
    <n v="1.1000000000000001"/>
    <s v="Sesuai"/>
    <s v="OK"/>
    <n v="1"/>
    <n v="0.96"/>
    <x v="0"/>
    <x v="1"/>
    <x v="1"/>
    <x v="1"/>
    <x v="1"/>
    <x v="1"/>
    <x v="2"/>
    <x v="1"/>
    <x v="1"/>
    <s v="OK"/>
    <s v="OK"/>
    <x v="8"/>
  </r>
  <r>
    <s v="T6SP"/>
    <s v="MANGKALAYA CISAAT"/>
    <s v="02"/>
    <s v="10.42.31.99"/>
    <s v="Microsoft Windows 10 Pro"/>
    <s v="64-bit"/>
    <s v="Intel(R) Pentium(R) CPU G4400 @ 3.30GHz"/>
    <n v="0"/>
    <s v="67"/>
    <n v="4"/>
    <s v="Windows(R), Professional edition:_x000d__x000a_    The machine is permanently activated."/>
    <s v="Sesuai"/>
    <s v="Q9H8N-C96PC-68CXX-G2V7P-6JF9F"/>
    <n v="1000"/>
    <n v="33"/>
    <n v="0.94"/>
    <s v="10"/>
    <s v="0"/>
    <s v="ONLINE"/>
    <s v="ONLINE-2024-12-23 12:37:58"/>
    <s v="1"/>
    <s v="0"/>
    <s v="ONLINE"/>
    <s v="ONLINE-2024-12-23 10:24:15"/>
    <s v="Dihitung"/>
    <s v="Dihitung"/>
    <s v="Tidak Dihitung"/>
    <n v="1000"/>
    <n v="0"/>
    <n v="33"/>
    <n v="0.94"/>
    <s v="Sesuai"/>
    <s v="OK"/>
    <n v="1"/>
    <n v="1"/>
    <x v="0"/>
    <x v="1"/>
    <x v="1"/>
    <x v="1"/>
    <x v="1"/>
    <x v="1"/>
    <x v="2"/>
    <x v="1"/>
    <x v="1"/>
    <s v="OK"/>
    <s v="OK"/>
    <x v="3"/>
  </r>
  <r>
    <s v="TF7D"/>
    <s v="BABAKAN MADANG"/>
    <s v="01"/>
    <s v="10.42.81.2"/>
    <s v="Microsoft Windows 10 Pro"/>
    <s v="64-bit"/>
    <s v="Intel(R) Pentium(R) Gold G6400 CPU @ 4.00GHz"/>
    <n v="19"/>
    <s v="58"/>
    <n v="8"/>
    <s v="Windows(R), Professional edition:_x000d__x000a_    The machine is permanently activated."/>
    <s v="Sesuai"/>
    <s v="HXXXJ-TBNMX-FBMCR-2GJVR-F6Y6G"/>
    <n v="1000"/>
    <n v="46"/>
    <n v="0.71"/>
    <s v="12"/>
    <s v="0"/>
    <s v="ONLINE"/>
    <s v="ONLINE-2024-12-23 12:34:33"/>
    <s v="3"/>
    <s v="0"/>
    <s v="ONLINE"/>
    <s v="ONLINE-2024-12-23 09:31:02"/>
    <s v="Dihitung"/>
    <s v="Dihitung"/>
    <s v="Dihitung"/>
    <n v="1000"/>
    <n v="19"/>
    <n v="46"/>
    <n v="0.71"/>
    <s v="Sesuai"/>
    <s v="OK"/>
    <n v="1"/>
    <n v="1"/>
    <x v="1"/>
    <x v="1"/>
    <x v="1"/>
    <x v="1"/>
    <x v="1"/>
    <x v="1"/>
    <x v="2"/>
    <x v="1"/>
    <x v="1"/>
    <s v="OK"/>
    <s v="OK"/>
    <x v="2"/>
  </r>
  <r>
    <s v="FPHB"/>
    <s v="SILIWANGI"/>
    <s v="02"/>
    <s v="10.42.32.3"/>
    <s v="Microsoft Windows 10 Pro"/>
    <s v="64-bit"/>
    <s v="Intel(R) Pentium(R) CPU G4400 @ 3.30GHz"/>
    <n v="0"/>
    <s v="56"/>
    <n v="4"/>
    <s v="Windows(R), Professional edition:_x000d__x000a_    The machine is permanently activated."/>
    <s v="Sesuai"/>
    <s v="GFC2N-QVHVK-XH8JK-J8WCJ-82QGP"/>
    <n v="1000"/>
    <n v="35"/>
    <n v="0.97"/>
    <s v="4"/>
    <s v="0"/>
    <s v="ONLINE"/>
    <s v="ONLINE-2024-12-23 11:51:16"/>
    <s v="12"/>
    <s v="0"/>
    <s v="ONLINE"/>
    <s v="ONLINE-2024-12-23 11:41:29"/>
    <s v="Dihitung"/>
    <s v="Dihitung"/>
    <s v="Tidak Dihitung"/>
    <n v="1000"/>
    <n v="0"/>
    <n v="35"/>
    <n v="0.97"/>
    <s v="Sesuai"/>
    <s v="OK"/>
    <n v="1"/>
    <n v="1"/>
    <x v="0"/>
    <x v="1"/>
    <x v="1"/>
    <x v="1"/>
    <x v="1"/>
    <x v="1"/>
    <x v="2"/>
    <x v="1"/>
    <x v="1"/>
    <s v="OK"/>
    <s v="OK"/>
    <x v="14"/>
  </r>
  <r>
    <s v="TRP2"/>
    <s v="SWADAYA CIPAYUNG"/>
    <s v="01"/>
    <s v="10.42.51.162"/>
    <s v="Microsoft Windows 10 Pro"/>
    <s v="64-bit"/>
    <s v="Intel(R) Pentium(R) CPU G4400 @ 3.30GHz"/>
    <n v="34"/>
    <s v="75"/>
    <n v="4"/>
    <s v="Windows(R), Professional edition:_x000d__x000a_    The machine is permanently activated."/>
    <s v="Sesuai"/>
    <s v="RJN7C-86W2M-46BTP-D4HQD-B98XC"/>
    <n v="1000"/>
    <n v="38"/>
    <n v="0.81"/>
    <s v="6"/>
    <s v="0"/>
    <s v="ONLINE"/>
    <s v="ONLINE-2024-12-23 10:05:46"/>
    <s v="6"/>
    <s v="1"/>
    <s v="ONLINE"/>
    <s v="ONLINE-2024-12-23 11:53:49"/>
    <s v="Dihitung"/>
    <s v="Dihitung"/>
    <s v="Tidak Dihitung"/>
    <n v="1000"/>
    <n v="34"/>
    <n v="38"/>
    <n v="0.81"/>
    <s v="Sesuai"/>
    <s v="OK"/>
    <n v="1"/>
    <n v="0.8571428571428571"/>
    <x v="0"/>
    <x v="1"/>
    <x v="1"/>
    <x v="1"/>
    <x v="1"/>
    <x v="1"/>
    <x v="2"/>
    <x v="1"/>
    <x v="1"/>
    <s v="OK"/>
    <s v="OK"/>
    <x v="10"/>
  </r>
  <r>
    <s v="TEZ3"/>
    <s v="BATUNUNGGAL CIBADAK"/>
    <s v="01"/>
    <s v="10.42.51.34"/>
    <s v="Microsoft Windows 10 Pro"/>
    <s v="64-bit"/>
    <s v="Intel(R) Pentium(R) CPU G4400 @ 3.30GHz"/>
    <n v="32"/>
    <s v="69"/>
    <n v="4"/>
    <s v="Windows(R), Professional edition:_x000d__x000a_    The machine is permanently activated."/>
    <s v="Sesuai"/>
    <s v="6TP2Q-NY4QG-HRWC6-6F7YR-2KCKF"/>
    <n v="1000"/>
    <n v="45"/>
    <n v="0.89"/>
    <s v="2"/>
    <s v="0"/>
    <s v="ONLINE"/>
    <s v="ONLINE-2024-12-23 10:24:37"/>
    <s v="4"/>
    <s v="0"/>
    <s v="ONLINE"/>
    <s v="ONLINE-2024-12-23 10:25:47"/>
    <s v="Dihitung"/>
    <s v="Dihitung"/>
    <s v="Tidak Dihitung"/>
    <n v="1000"/>
    <n v="32"/>
    <n v="45"/>
    <n v="0.89"/>
    <s v="Sesuai"/>
    <s v="OK"/>
    <n v="1"/>
    <n v="1"/>
    <x v="0"/>
    <x v="1"/>
    <x v="1"/>
    <x v="1"/>
    <x v="1"/>
    <x v="1"/>
    <x v="2"/>
    <x v="1"/>
    <x v="1"/>
    <s v="OK"/>
    <s v="OK"/>
    <x v="3"/>
  </r>
  <r>
    <s v="TEZ3"/>
    <s v="BATUNUNGGAL CIBADAK"/>
    <s v="02"/>
    <s v="10.42.51.35"/>
    <s v="Microsoft Windows 10 Pro"/>
    <s v="64-bit"/>
    <s v="Intel(R) Pentium(R) CPU G4400 @ 3.30GHz"/>
    <n v="94"/>
    <s v="64"/>
    <n v="4"/>
    <s v="Windows(R), Professional edition:_x000d__x000a_    The machine is permanently activated."/>
    <s v="Sesuai"/>
    <s v="TTXFP-X9N6K-6KT79-G28KQ-9D724"/>
    <n v="1000"/>
    <n v="36"/>
    <n v="1.0900000000000001"/>
    <s v="2"/>
    <s v="0"/>
    <s v="ONLINE"/>
    <s v="ONLINE-2024-12-23 09:23:22"/>
    <s v="4"/>
    <s v="0"/>
    <s v="ONLINE"/>
    <s v="ONLINE-2024-12-23 11:49:39"/>
    <s v="Dihitung"/>
    <s v="Dihitung"/>
    <s v="Tidak Dihitung"/>
    <n v="1000"/>
    <n v="94"/>
    <n v="36"/>
    <n v="1.0900000000000001"/>
    <s v="Sesuai"/>
    <s v="OK"/>
    <n v="1"/>
    <n v="1"/>
    <x v="0"/>
    <x v="1"/>
    <x v="2"/>
    <x v="1"/>
    <x v="1"/>
    <x v="1"/>
    <x v="2"/>
    <x v="1"/>
    <x v="1"/>
    <s v="OK"/>
    <s v="OK"/>
    <x v="3"/>
  </r>
  <r>
    <s v="TRD7"/>
    <s v="GRAND CIANJUR"/>
    <s v="02"/>
    <s v="10.42.6.131"/>
    <s v="Microsoft Windows 10 Pro"/>
    <s v="64-bit"/>
    <s v="Intel(R) Pentium(R) CPU G4400 @ 3.30GHz"/>
    <n v="18"/>
    <s v="52"/>
    <n v="4"/>
    <s v="Windows(R), Professional edition:_x000d__x000a_    The machine is permanently activated."/>
    <s v="Sesuai"/>
    <s v="FWCYN-7HJWY-TYQMR-JX7VM-TXXTR"/>
    <n v="1000"/>
    <n v="37"/>
    <n v="2.0699999999999998"/>
    <s v="3"/>
    <s v="0"/>
    <s v="ONLINE"/>
    <s v="ONLINE-2024-12-23 12:37:15"/>
    <s v="1"/>
    <s v="0"/>
    <s v="ONLINE"/>
    <s v="ONLINE-2024-12-23 09:42:04"/>
    <s v="Dihitung"/>
    <s v="Dihitung"/>
    <s v="Tidak Dihitung"/>
    <n v="1000"/>
    <n v="18"/>
    <n v="37"/>
    <n v="2.0699999999999998"/>
    <s v="Sesuai"/>
    <s v="OK"/>
    <n v="1"/>
    <n v="1"/>
    <x v="0"/>
    <x v="1"/>
    <x v="1"/>
    <x v="1"/>
    <x v="1"/>
    <x v="1"/>
    <x v="2"/>
    <x v="1"/>
    <x v="1"/>
    <s v="OK"/>
    <s v="OK"/>
    <x v="13"/>
  </r>
  <r>
    <s v="TFSB"/>
    <s v="CIJALINGAN"/>
    <s v="02"/>
    <s v="10.42.40.195"/>
    <s v="Microsoft Windows 7 Professional "/>
    <s v="32-bit"/>
    <s v="Intel(R) Pentium(R) CPU G3250 @ 3.20GHz"/>
    <n v="0"/>
    <s v="42"/>
    <n v="4"/>
    <s v="Windows(R) 7, Professional edition:_x000d__x000a_    The machine is permanently activated."/>
    <s v="Sesuai"/>
    <s v="2PHHM-6T4PT-YK3DT-P3YVK-WG9H2"/>
    <n v="1000"/>
    <n v="41"/>
    <n v="1.97"/>
    <s v="2"/>
    <s v="0"/>
    <s v="ONLINE"/>
    <s v="ONLINE-2024-12-23 10:54:32"/>
    <s v="1"/>
    <s v="0"/>
    <s v="ONLINE"/>
    <s v="ONLINE-2024-12-23 10:28:51-(ACT VIRTUAL)CRC SALAH HARAP RESTART EDC"/>
    <s v="Dihitung"/>
    <s v="Dihitung"/>
    <s v="Tidak Dihitung"/>
    <n v="1000"/>
    <n v="0"/>
    <n v="41"/>
    <n v="1.97"/>
    <s v="Sesuai"/>
    <s v="OK"/>
    <n v="1"/>
    <n v="1"/>
    <x v="0"/>
    <x v="1"/>
    <x v="1"/>
    <x v="1"/>
    <x v="1"/>
    <x v="1"/>
    <x v="2"/>
    <x v="1"/>
    <x v="1"/>
    <s v="OK"/>
    <s v="OK"/>
    <x v="4"/>
  </r>
  <r>
    <s v="FWMS"/>
    <s v="GUNUNG BATU CIRACAP"/>
    <s v="01"/>
    <s v="10.42.40.130"/>
    <s v="Microsoft Windows 10 Pro"/>
    <s v="64-bit"/>
    <s v="Intel(R) Pentium(R) CPU G4400 @ 3.30GHz"/>
    <n v="69"/>
    <s v="64"/>
    <n v="4"/>
    <s v="Windows(R), Professional edition:_x000d__x000a_    The machine is permanently activated."/>
    <s v="Sesuai"/>
    <s v="KDFB3-NRJ7F-2YXY2-Y3CBQ-4GDGR"/>
    <n v="1000"/>
    <n v="43"/>
    <n v="0.63"/>
    <s v="4"/>
    <s v="0"/>
    <s v="ONLINE"/>
    <s v="ONLINE-2024-12-22 10:20:45"/>
    <s v="6"/>
    <s v="0"/>
    <s v="ONLINE"/>
    <s v="ONLINE-2024-12-22 19:19:35"/>
    <s v="Dihitung"/>
    <s v="Dihitung"/>
    <s v="Tidak Dihitung"/>
    <n v="1000"/>
    <n v="69"/>
    <n v="43"/>
    <n v="0.63"/>
    <s v="Sesuai"/>
    <s v="OK"/>
    <n v="1"/>
    <n v="1"/>
    <x v="0"/>
    <x v="1"/>
    <x v="1"/>
    <x v="1"/>
    <x v="1"/>
    <x v="1"/>
    <x v="2"/>
    <x v="1"/>
    <x v="1"/>
    <s v="OK"/>
    <s v="OK"/>
    <x v="9"/>
  </r>
  <r>
    <s v="TZTX"/>
    <s v="VILLA MUTIARA"/>
    <s v="01"/>
    <s v="10.42.97.130"/>
    <s v="Microsoft Windows 10 Pro"/>
    <s v="64-bit"/>
    <s v="Intel(R) Pentium(R) Gold G6405 CPU @ 4.10GHz"/>
    <n v="10"/>
    <s v="46"/>
    <n v="8"/>
    <s v="Windows(R), Professional edition:_x000d__x000a_    The machine is permanently activated."/>
    <s v="Sesuai"/>
    <s v="JHN9Y-TFGJB-DB8PY-P3BFG-H8RC4"/>
    <n v="1000"/>
    <n v="47"/>
    <n v="0.64"/>
    <s v="0"/>
    <s v="3"/>
    <s v="OFFLINE"/>
    <s v="OFFLINE-2024-12-22 20:55:04-THE PORT COM7 DOES NOT EXIST."/>
    <s v="6"/>
    <s v="0"/>
    <s v="ONLINE"/>
    <s v="ONLINE-2024-12-23 11:29:39"/>
    <s v="Dihitung"/>
    <s v="Dihitung"/>
    <s v="Dihitung"/>
    <n v="1000"/>
    <n v="10"/>
    <n v="47"/>
    <n v="0.64"/>
    <s v="Sesuai"/>
    <s v="OK"/>
    <n v="0"/>
    <n v="1"/>
    <x v="1"/>
    <x v="1"/>
    <x v="1"/>
    <x v="1"/>
    <x v="1"/>
    <x v="1"/>
    <x v="2"/>
    <x v="0"/>
    <x v="1"/>
    <s v="NOK"/>
    <s v="OK"/>
    <x v="0"/>
  </r>
  <r>
    <s v="TG65"/>
    <s v="CIBULUH 2"/>
    <s v="01"/>
    <s v="10.42.141.162"/>
    <s v="Microsoft Windows 10 Pro"/>
    <s v="64-bit"/>
    <s v="Intel(R) Pentium(R) Gold G6405 CPU @ 4.10GHz"/>
    <n v="3"/>
    <s v="49"/>
    <n v="8"/>
    <s v="Windows(R), Professional edition:_x000d__x000a_    The machine is permanently activated."/>
    <s v="Sesuai"/>
    <s v="B6PK9-WNDGW-2J773-G7PXM-G3B6G"/>
    <n v="1000"/>
    <n v="49"/>
    <n v="1"/>
    <s v="5"/>
    <s v="0"/>
    <s v="ONLINE"/>
    <s v="ONLINE-2024-12-23 08:19:30"/>
    <s v="0"/>
    <s v="0"/>
    <s v="NOEDC"/>
    <s v="NOEDC-0000-00-00 00:00:00"/>
    <s v="Dihitung"/>
    <s v="Dihitung"/>
    <s v="Dihitung"/>
    <n v="1000"/>
    <n v="3"/>
    <n v="49"/>
    <n v="1"/>
    <s v="Sesuai"/>
    <s v="OK"/>
    <n v="1"/>
    <n v="0"/>
    <x v="1"/>
    <x v="1"/>
    <x v="1"/>
    <x v="1"/>
    <x v="1"/>
    <x v="1"/>
    <x v="2"/>
    <x v="1"/>
    <x v="2"/>
    <s v="OK"/>
    <s v="NOK"/>
    <x v="2"/>
  </r>
  <r>
    <s v="T038"/>
    <s v="BANTARJAYA NO.8D"/>
    <s v="02"/>
    <s v="10.42.76.131"/>
    <s v="Microsoft Windows 10 Pro"/>
    <s v="64-bit"/>
    <s v="Intel(R) Pentium(R) CPU G4500 @ 3.50GHz"/>
    <n v="4"/>
    <s v="72"/>
    <n v="4"/>
    <s v="Windows(R), Professional edition:_x000d__x000a_    The machine is permanently activated."/>
    <s v="Sesuai"/>
    <s v="RGMCN-DCJVM-42KW4-TCB34-BY49C"/>
    <n v="1000"/>
    <n v="46"/>
    <n v="1.1000000000000001"/>
    <s v="2"/>
    <s v="0"/>
    <s v="ONLINE"/>
    <s v="ONLINE-2024-12-23 09:49:11"/>
    <s v="2"/>
    <s v="0"/>
    <s v="ONLINE"/>
    <s v="ONLINE-2024-12-22 10:53:29-(ACT VIRTUAL)TIDAK TERIMA RESPONSE DARI HOST|ERBANK |73059452|000071001094602|||||000116|000000|22 DEC 24|10:52:50|000006771679||0"/>
    <s v="Dihitung"/>
    <s v="Dihitung"/>
    <s v="Tidak Dihitung"/>
    <n v="1000"/>
    <n v="4"/>
    <n v="46"/>
    <n v="1.1000000000000001"/>
    <s v="Sesuai"/>
    <s v="OK"/>
    <n v="1"/>
    <n v="1"/>
    <x v="0"/>
    <x v="1"/>
    <x v="1"/>
    <x v="1"/>
    <x v="1"/>
    <x v="1"/>
    <x v="2"/>
    <x v="1"/>
    <x v="1"/>
    <s v="OK"/>
    <s v="OK"/>
    <x v="7"/>
  </r>
  <r>
    <s v="T4O2"/>
    <s v="SEMPLAK RAYA"/>
    <s v="02"/>
    <s v="10.42.11.35"/>
    <s v="Microsoft Windows 10 Pro"/>
    <s v="64-bit"/>
    <s v="Intel(R) Pentium(R) CPU G3250 @ 3.20GHz"/>
    <n v="16"/>
    <s v="52"/>
    <n v="4"/>
    <s v="Windows(R), Professional edition:_x000d__x000a_    The machine is permanently activated."/>
    <s v="Sesuai"/>
    <s v="NHHKV-D2QW8-CTD4G-JFY2C-J44J2"/>
    <n v="1000"/>
    <n v="43"/>
    <n v="2.54"/>
    <s v="4"/>
    <s v="0"/>
    <s v="ONLINE"/>
    <s v="ONLINE-2024-12-23 11:32:04"/>
    <s v="4"/>
    <s v="0"/>
    <s v="ONLINE"/>
    <s v="ONLINE-2024-12-23 06:51:28"/>
    <s v="Dihitung"/>
    <s v="Dihitung"/>
    <s v="Tidak Dihitung"/>
    <n v="1000"/>
    <n v="16"/>
    <n v="43"/>
    <n v="2.54"/>
    <s v="Sesuai"/>
    <s v="OK"/>
    <n v="1"/>
    <n v="1"/>
    <x v="0"/>
    <x v="1"/>
    <x v="1"/>
    <x v="1"/>
    <x v="1"/>
    <x v="1"/>
    <x v="2"/>
    <x v="1"/>
    <x v="1"/>
    <s v="OK"/>
    <s v="OK"/>
    <x v="7"/>
  </r>
  <r>
    <s v="T47I"/>
    <s v="PRIMER CIKEMBANG"/>
    <s v="01"/>
    <s v="10.42.13.66"/>
    <s v="Microsoft Windows 10 Pro"/>
    <s v="64-bit"/>
    <s v="Intel(R) Pentium(R) CPU G4400 @ 3.30GHz"/>
    <n v="64"/>
    <s v="67"/>
    <n v="4"/>
    <s v="Windows(R), Professional edition:_x000d__x000a_    The machine is permanently activated."/>
    <s v="Sesuai"/>
    <s v="VK9NY-W6P3Q-GKDDJ-33JBM-F9CKF"/>
    <n v="1000"/>
    <n v="56"/>
    <n v="0.73"/>
    <s v="6"/>
    <s v="0"/>
    <s v="ONLINE"/>
    <s v="ONLINE-2024-12-22 14:10:33"/>
    <s v="5"/>
    <s v="0"/>
    <s v="ONLINE"/>
    <s v="ONLINE-2024-12-22 19:41:36"/>
    <s v="Dihitung"/>
    <s v="Dihitung"/>
    <s v="Tidak Dihitung"/>
    <n v="1000"/>
    <n v="64"/>
    <n v="56"/>
    <n v="0.73"/>
    <s v="Sesuai"/>
    <s v="OK"/>
    <n v="1"/>
    <n v="1"/>
    <x v="0"/>
    <x v="1"/>
    <x v="1"/>
    <x v="1"/>
    <x v="1"/>
    <x v="1"/>
    <x v="2"/>
    <x v="1"/>
    <x v="1"/>
    <s v="OK"/>
    <s v="OK"/>
    <x v="3"/>
  </r>
  <r>
    <s v="TX2M"/>
    <s v="BOJONGASIH"/>
    <s v="02"/>
    <s v="10.42.34.3"/>
    <s v="Microsoft Windows 7 Professional "/>
    <s v="32-bit"/>
    <s v="Intel(R) Pentium(R) CPU G3250 @ 3.20GHz"/>
    <n v="15"/>
    <s v="45"/>
    <n v="4"/>
    <s v="Windows(R) 7, Professional edition:_x000d__x000a_    The machine is permanently activated."/>
    <s v="Sesuai"/>
    <s v="GK7BM-42FWX-9VVQ3-288RP-Q68T8"/>
    <n v="1000"/>
    <n v="50"/>
    <n v="0"/>
    <s v="2"/>
    <s v="0"/>
    <s v="ONLINE"/>
    <s v="ONLINE-2024-12-22 16:50:09"/>
    <s v="2"/>
    <s v="0"/>
    <s v="ONLINE"/>
    <s v="ONLINE-2024-12-23 09:24:03"/>
    <s v="Dihitung"/>
    <s v="Dihitung"/>
    <s v="Tidak Dihitung"/>
    <n v="1000"/>
    <n v="15"/>
    <n v="50"/>
    <n v="0"/>
    <s v="Sesuai"/>
    <s v="OK"/>
    <n v="1"/>
    <n v="1"/>
    <x v="0"/>
    <x v="1"/>
    <x v="1"/>
    <x v="1"/>
    <x v="1"/>
    <x v="1"/>
    <x v="2"/>
    <x v="1"/>
    <x v="1"/>
    <s v="OK"/>
    <s v="OK"/>
    <x v="4"/>
  </r>
  <r>
    <s v="TEBW"/>
    <s v="CIBADAK"/>
    <s v="01"/>
    <s v="10.42.98.162"/>
    <s v="Microsoft Windows 10 Pro"/>
    <s v="64-bit"/>
    <s v="Intel(R) Pentium(R) CPU G4400 @ 3.30GHz"/>
    <n v="0"/>
    <s v="71"/>
    <n v="4"/>
    <s v="Windows(R), Professional edition:_x000d__x000a_    The machine is permanently activated."/>
    <s v="Sesuai"/>
    <s v="VN7KW-TG7CC-FT4VP-KTTB2-76DGR"/>
    <n v="1000"/>
    <n v="55"/>
    <n v="0.92"/>
    <s v="6"/>
    <s v="0"/>
    <s v="ONLINE"/>
    <s v="ONLINE-2024-12-23 09:02:56"/>
    <s v="1"/>
    <s v="0"/>
    <s v="ONLINE"/>
    <s v="ONLINE-2024-12-23 09:44:28"/>
    <s v="Dihitung"/>
    <s v="Dihitung"/>
    <s v="Tidak Dihitung"/>
    <n v="1000"/>
    <n v="0"/>
    <n v="55"/>
    <n v="0.92"/>
    <s v="Sesuai"/>
    <s v="OK"/>
    <n v="1"/>
    <n v="1"/>
    <x v="0"/>
    <x v="1"/>
    <x v="1"/>
    <x v="1"/>
    <x v="1"/>
    <x v="1"/>
    <x v="2"/>
    <x v="1"/>
    <x v="1"/>
    <s v="OK"/>
    <s v="OK"/>
    <x v="7"/>
  </r>
  <r>
    <s v="FBJU"/>
    <s v="CIBANTENG 3"/>
    <s v="01"/>
    <s v="10.42.44.98"/>
    <s v="Microsoft Windows 7 Professional "/>
    <s v="32-bit"/>
    <s v="Intel(R) Pentium(R) CPU G3240 @ 3.10GHz"/>
    <n v="0"/>
    <s v="71"/>
    <n v="4"/>
    <s v="Windows(R) 7, Professional edition:_x000d__x000a_    The machine is permanently activated."/>
    <s v="Sesuai"/>
    <s v="MT9K2-K6JGY-CMDRX-BFJ39-F9Q4Q"/>
    <n v="1000"/>
    <n v="56"/>
    <n v="0.39"/>
    <s v="4"/>
    <s v="3"/>
    <s v="OFFLINE"/>
    <s v="OFFLINE-2024-12-23 10:57:55-[ERROR] TIDAK DAPAT RESPONSE DARI EDC"/>
    <s v="7"/>
    <s v="0"/>
    <s v="ONLINE"/>
    <s v="ONLINE-2024-12-23 09:08:21"/>
    <s v="Dihitung"/>
    <s v="Dihitung"/>
    <s v="Tidak Dihitung"/>
    <n v="1000"/>
    <n v="0"/>
    <n v="56"/>
    <n v="0.39"/>
    <s v="Sesuai"/>
    <s v="OK"/>
    <n v="0.5714285714285714"/>
    <n v="1"/>
    <x v="0"/>
    <x v="1"/>
    <x v="1"/>
    <x v="1"/>
    <x v="1"/>
    <x v="1"/>
    <x v="2"/>
    <x v="1"/>
    <x v="1"/>
    <s v="OK"/>
    <s v="OK"/>
    <x v="7"/>
  </r>
  <r>
    <s v="TYSA"/>
    <s v="CIBOGO2"/>
    <s v="I1"/>
    <s v="10.42.112.40"/>
    <s v="Microsoft Windows 7 Professional "/>
    <s v="32-bit"/>
    <s v="Intel(R) Core(TM) i3-3240 CPU @ 3.40GHz"/>
    <n v="12"/>
    <s v="42"/>
    <n v="4"/>
    <s v="Windows(R) 7, Professional edition:_x000d__x000a_    The machine is permanently activated."/>
    <s v="Sesuai"/>
    <s v="GF4VJ-38BWQ-X8D4H-G3VXJ-D9VHH"/>
    <n v="1000"/>
    <n v="46"/>
    <n v="2.29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12"/>
    <n v="46"/>
    <n v="2.29"/>
    <s v="Sesuai"/>
    <s v="OK"/>
    <n v="0"/>
    <n v="0"/>
    <x v="0"/>
    <x v="1"/>
    <x v="1"/>
    <x v="1"/>
    <x v="1"/>
    <x v="1"/>
    <x v="2"/>
    <x v="2"/>
    <x v="2"/>
    <s v="NOK"/>
    <s v="NOK"/>
    <x v="11"/>
  </r>
  <r>
    <s v="FJAA"/>
    <s v="GUNUNG PADANG"/>
    <s v="01"/>
    <s v="10.42.19.130"/>
    <s v="Microsoft Windows 7 Professional "/>
    <s v="32-bit"/>
    <s v="Intel(R) Pentium(R) CPU G4400 @ 3.30GHz"/>
    <n v="43"/>
    <s v="56"/>
    <n v="4"/>
    <s v="Windows(R) 7, Professional edition:_x000d__x000a_    The machine is permanently activated."/>
    <s v="Double"/>
    <s v="2WCJK-R8B4Y-CWRF2-TRJKB-PV9HW"/>
    <n v="1000"/>
    <n v="36"/>
    <n v="0.3"/>
    <s v="2"/>
    <s v="0"/>
    <s v="ONLINE"/>
    <s v="ONLINE-2024-12-23 09:33:12"/>
    <s v="0"/>
    <s v="1"/>
    <s v="OFFLINE"/>
    <s v="OFFLINE-2024-12-22 13:52:55-TIDAK TERIMA RESPONSE DARI EDC"/>
    <s v="Dihitung"/>
    <s v="Dihitung"/>
    <s v="Tidak Dihitung"/>
    <n v="1000"/>
    <n v="43"/>
    <n v="36"/>
    <n v="0.3"/>
    <s v="Double"/>
    <s v="OK"/>
    <n v="1"/>
    <n v="0"/>
    <x v="0"/>
    <x v="1"/>
    <x v="1"/>
    <x v="1"/>
    <x v="1"/>
    <x v="2"/>
    <x v="2"/>
    <x v="1"/>
    <x v="0"/>
    <s v="OK"/>
    <s v="NOK"/>
    <x v="1"/>
  </r>
  <r>
    <s v="TNF6"/>
    <s v="PAHLAWAN NO 150"/>
    <s v="01"/>
    <s v="10.42.103.194"/>
    <s v="Microsoft Windows 7 Professional "/>
    <s v="32-bit"/>
    <s v="Intel(R) Pentium(R) CPU G3260 @ 3.30GHz"/>
    <n v="38"/>
    <s v="73"/>
    <n v="4"/>
    <s v="Windows(R) 7, Professional edition:_x000d__x000a_    The machine is permanently activated."/>
    <s v="Sesuai"/>
    <s v="3Y3QC-YTHJC-3D8M6-2PCM2-F7W4V"/>
    <n v="1000"/>
    <n v="46"/>
    <n v="1.86"/>
    <s v="4"/>
    <s v="0"/>
    <s v="ONLINE"/>
    <s v="ONLINE-2024-12-23 09:36:22"/>
    <s v="0"/>
    <s v="0"/>
    <s v="NOEDC"/>
    <s v="NOEDC-0000-00-00 00:00:00"/>
    <s v="Dihitung"/>
    <s v="Dihitung"/>
    <s v="Tidak Dihitung"/>
    <n v="1000"/>
    <n v="38"/>
    <n v="46"/>
    <n v="1.86"/>
    <s v="Sesuai"/>
    <s v="OK"/>
    <n v="1"/>
    <n v="0"/>
    <x v="0"/>
    <x v="1"/>
    <x v="1"/>
    <x v="1"/>
    <x v="1"/>
    <x v="1"/>
    <x v="2"/>
    <x v="1"/>
    <x v="2"/>
    <s v="OK"/>
    <s v="NOK"/>
    <x v="6"/>
  </r>
  <r>
    <s v="TD6Q"/>
    <s v="PADABEUNGHAR"/>
    <s v="01"/>
    <s v="10.42.59.34"/>
    <s v="Microsoft Windows 10 Pro"/>
    <s v="64-bit"/>
    <s v="Intel(R) Pentium(R) CPU G3260 @ 3.30GHz"/>
    <n v="2"/>
    <s v="49"/>
    <n v="8"/>
    <s v="Windows(R), Professional edition:_x000d__x000a_    The machine is permanently activated."/>
    <s v="Sesuai"/>
    <s v="TNTQH-BXVVT-HCJ2G-RHJHW-CPQPP"/>
    <n v="1000"/>
    <n v="51"/>
    <n v="2.1"/>
    <s v="2"/>
    <s v="0"/>
    <s v="ONLINE"/>
    <s v="ONLINE-2024-12-22 15:52:47"/>
    <s v="1"/>
    <s v="0"/>
    <s v="ONLINE"/>
    <s v="ONLINE-2024-12-20 15:59:20-(ACT VIRTUAL)TIDAK TERIMA RESPONSE DARI HOST|ERBANK MANDIRI||0|"/>
    <s v="Dihitung"/>
    <s v="Dihitung"/>
    <s v="Dihitung"/>
    <n v="1000"/>
    <n v="2"/>
    <n v="51"/>
    <n v="2.1"/>
    <s v="Sesuai"/>
    <s v="OK"/>
    <n v="1"/>
    <n v="1"/>
    <x v="1"/>
    <x v="1"/>
    <x v="1"/>
    <x v="1"/>
    <x v="1"/>
    <x v="1"/>
    <x v="2"/>
    <x v="1"/>
    <x v="1"/>
    <s v="OK"/>
    <s v="OK"/>
    <x v="3"/>
  </r>
  <r>
    <s v="TU4J"/>
    <s v="MUTIARA LIDO"/>
    <s v="03"/>
    <s v="10.42.74.4"/>
    <s v="Microsoft Windows 10 Pro"/>
    <s v="64-bit"/>
    <s v="Intel(R) Pentium(R) CPU G4400 @ 3.30GHz"/>
    <n v="56"/>
    <s v="41"/>
    <n v="8"/>
    <s v="Windows(R), Professional edition:_x000d__x000a_    The machine is permanently activated."/>
    <s v="Sesuai"/>
    <s v="MHN42-9463Q-JHBD8-QVFYR-2KCKF"/>
    <n v="1000"/>
    <n v="42"/>
    <n v="0.8"/>
    <s v="14"/>
    <s v="0"/>
    <s v="ONLINE"/>
    <s v="ONLINE-2024-12-23 10:11:38"/>
    <s v="13"/>
    <s v="1"/>
    <s v="ONLINE"/>
    <s v="ONLINE-2024-12-23 12:33:28"/>
    <s v="Dihitung"/>
    <s v="Dihitung"/>
    <s v="Dihitung"/>
    <n v="1000"/>
    <n v="56"/>
    <n v="42"/>
    <n v="0.8"/>
    <s v="Sesuai"/>
    <s v="OK"/>
    <n v="1"/>
    <n v="0.9285714285714286"/>
    <x v="1"/>
    <x v="1"/>
    <x v="1"/>
    <x v="1"/>
    <x v="1"/>
    <x v="1"/>
    <x v="2"/>
    <x v="1"/>
    <x v="1"/>
    <s v="OK"/>
    <s v="OK"/>
    <x v="14"/>
  </r>
  <r>
    <s v="TGGW"/>
    <s v="BINAMARGA 5"/>
    <s v="02"/>
    <s v="10.42.107.163"/>
    <s v="Microsoft Windows 10 Pro"/>
    <s v="64-bit"/>
    <s v="Intel(R) Pentium(R) CPU G4400 @ 3.30GHz"/>
    <n v="43"/>
    <s v="75"/>
    <n v="4"/>
    <s v="Windows(R), Professional edition:_x000d__x000a_    The machine is permanently activated."/>
    <s v="Sesuai"/>
    <s v="NGDC9-WFPJW-B93XT-JW8W6-C9XTR"/>
    <n v="1000"/>
    <n v="35"/>
    <n v="0.66"/>
    <s v="2"/>
    <s v="2"/>
    <s v="OFFLINE"/>
    <s v="OFFLINE-2024-12-23 10:35:22-THE DEVICE DOES NOT RECOGNIZE THE COMMAND._x000d__x000a_"/>
    <s v="31"/>
    <s v="1"/>
    <s v="ONLINE"/>
    <s v="ONLINE-2024-12-23 11:45:32"/>
    <s v="Dihitung"/>
    <s v="Dihitung"/>
    <s v="Tidak Dihitung"/>
    <n v="1000"/>
    <n v="43"/>
    <n v="35"/>
    <n v="0.66"/>
    <s v="Sesuai"/>
    <s v="OK"/>
    <n v="0.5"/>
    <n v="0.96875"/>
    <x v="0"/>
    <x v="1"/>
    <x v="1"/>
    <x v="1"/>
    <x v="1"/>
    <x v="1"/>
    <x v="2"/>
    <x v="1"/>
    <x v="1"/>
    <s v="OK"/>
    <s v="OK"/>
    <x v="10"/>
  </r>
  <r>
    <s v="T1YI"/>
    <s v="MERDEKA NO.139"/>
    <s v="01"/>
    <s v="10.42.30.98"/>
    <s v="Microsoft Windows 10 Pro"/>
    <s v="32-bit"/>
    <s v="Intel(R) Pentium(R) CPU G4400 @ 3.30GHz"/>
    <n v="78"/>
    <s v="54"/>
    <n v="4"/>
    <s v="Windows(R), Professional edition:_x000d__x000a_    The machine is permanently activated."/>
    <s v="Sesuai"/>
    <s v="22N42-XCX9Q-C6D89-DY88C-PGYP4"/>
    <n v="1000"/>
    <n v="43"/>
    <n v="0.47"/>
    <s v="2"/>
    <s v="0"/>
    <s v="ONLINE"/>
    <s v="ONLINE-2024-12-23 08:21:53"/>
    <s v="0"/>
    <s v="1"/>
    <s v="OFFLINE"/>
    <s v="OFFLINE-2024-11-23 15:16:55-THE DEVICE DOES NOT RECOGNIZE THE COMMAND._x000d__x000a_"/>
    <s v="Dihitung"/>
    <s v="Dihitung"/>
    <s v="Tidak Dihitung"/>
    <n v="1000"/>
    <n v="78"/>
    <n v="43"/>
    <n v="0.47"/>
    <s v="Sesuai"/>
    <s v="OK"/>
    <n v="1"/>
    <n v="0"/>
    <x v="0"/>
    <x v="1"/>
    <x v="1"/>
    <x v="1"/>
    <x v="1"/>
    <x v="1"/>
    <x v="2"/>
    <x v="1"/>
    <x v="0"/>
    <s v="OK"/>
    <s v="NOK"/>
    <x v="5"/>
  </r>
  <r>
    <s v="T7AJ"/>
    <s v="CIOMAS SUKAMAKMUR"/>
    <s v="01"/>
    <s v="10.42.92.226"/>
    <s v="Microsoft Windows 10 Pro"/>
    <s v="64-bit"/>
    <s v="Intel(R) Pentium(R) Gold G6400 CPU @ 4.00GHz"/>
    <n v="4"/>
    <s v="47"/>
    <n v="8"/>
    <s v="Windows(R), Professional edition:_x000d__x000a_    The machine is permanently activated."/>
    <s v="Sesuai"/>
    <s v="NPRHD-XTQR9-7C8XF-VHGGY-G3BP4"/>
    <n v="1000"/>
    <n v="48"/>
    <n v="0.66"/>
    <s v="14"/>
    <s v="6"/>
    <s v="ONLINE"/>
    <s v="ONLINE-2024-12-22 19:12:03"/>
    <s v="1"/>
    <s v="0"/>
    <s v="ONLINE"/>
    <s v="ONLINE-2024-12-22 21:08:10"/>
    <s v="Dihitung"/>
    <s v="Dihitung"/>
    <s v="Dihitung"/>
    <n v="1000"/>
    <n v="4"/>
    <n v="48"/>
    <n v="0.66"/>
    <s v="Sesuai"/>
    <s v="OK"/>
    <n v="0.7"/>
    <n v="1"/>
    <x v="1"/>
    <x v="1"/>
    <x v="1"/>
    <x v="1"/>
    <x v="1"/>
    <x v="1"/>
    <x v="2"/>
    <x v="1"/>
    <x v="1"/>
    <s v="OK"/>
    <s v="OK"/>
    <x v="5"/>
  </r>
  <r>
    <s v="T790"/>
    <s v="CIPANAS 2"/>
    <s v="01"/>
    <s v="10.42.115.66"/>
    <s v="Microsoft Windows 10 Pro"/>
    <s v="64-bit"/>
    <s v="Intel(R) Core(TM) i5-4460  CPU @ 3.20GHz"/>
    <n v="54"/>
    <s v="41"/>
    <n v="8"/>
    <s v="Windows(R), Professional edition:_x000d__x000a_    The machine is permanently activated."/>
    <s v="Sesuai"/>
    <s v="BNF22-VMV39-R7D8V-YD3W7-BDW6C"/>
    <n v="1000"/>
    <n v="52"/>
    <n v="2.04"/>
    <s v="2"/>
    <s v="0"/>
    <s v="ONLINE"/>
    <s v="ONLINE-2024-12-20 03:51:57"/>
    <s v="1"/>
    <s v="0"/>
    <s v="ONLINE"/>
    <s v="ONLINE-2024-11-30 08:37:09"/>
    <s v="Dihitung"/>
    <s v="Dihitung"/>
    <s v="Dihitung"/>
    <n v="1000"/>
    <n v="54"/>
    <n v="52"/>
    <n v="2.04"/>
    <s v="Sesuai"/>
    <s v="OK"/>
    <n v="1"/>
    <n v="1"/>
    <x v="1"/>
    <x v="1"/>
    <x v="1"/>
    <x v="1"/>
    <x v="1"/>
    <x v="1"/>
    <x v="2"/>
    <x v="1"/>
    <x v="1"/>
    <s v="OK"/>
    <s v="OK"/>
    <x v="11"/>
  </r>
  <r>
    <s v="TX4A"/>
    <s v="TENJOAYU"/>
    <s v="01"/>
    <s v="10.42.21.66"/>
    <s v="Microsoft Windows 10 Pro"/>
    <s v="64-bit"/>
    <s v="Intel(R) Pentium(R) CPU G4400 @ 3.30GHz"/>
    <n v="69"/>
    <s v="78"/>
    <n v="4"/>
    <s v="Windows(R), Professional edition:_x000d__x000a_    The machine is permanently activated."/>
    <s v="Sesuai"/>
    <s v="HPW7B-4YN4C-VMCY2-8W3WD-Y4G6R"/>
    <n v="1000"/>
    <n v="100"/>
    <n v="1.05"/>
    <s v="6"/>
    <s v="0"/>
    <s v="ONLINE"/>
    <s v="ONLINE-2024-12-23 12:07:42"/>
    <s v="2"/>
    <s v="0"/>
    <s v="ONLINE"/>
    <s v="ONLINE-2024-12-23 09:22:43-(ACT VIRTUAL)TIDAK TERIMA RESPONSE DARI HOST|ERBANK |10155735|000001987164709|||||000077|000000|23 DEC 24|09:22:41|||0|0|0"/>
    <s v="Dihitung"/>
    <s v="Dihitung"/>
    <s v="Tidak Dihitung"/>
    <n v="1000"/>
    <n v="69"/>
    <n v="100"/>
    <n v="1.05"/>
    <s v="Sesuai"/>
    <s v="OK"/>
    <n v="1"/>
    <n v="1"/>
    <x v="0"/>
    <x v="1"/>
    <x v="1"/>
    <x v="2"/>
    <x v="1"/>
    <x v="1"/>
    <x v="2"/>
    <x v="1"/>
    <x v="1"/>
    <s v="OK"/>
    <s v="OK"/>
    <x v="14"/>
  </r>
  <r>
    <s v="FPGN"/>
    <s v="PARAKAN SALAK"/>
    <s v="01"/>
    <s v="10.42.46.162"/>
    <s v="Microsoft Windows 10 Pro"/>
    <s v="64-bit"/>
    <s v="Intel(R) Pentium(R) CPU G4400 @ 3.30GHz"/>
    <n v="15"/>
    <s v="70"/>
    <n v="4"/>
    <s v="Windows(R), Professional edition:_x000d__x000a_    The machine is permanently activated."/>
    <s v="Sesuai"/>
    <s v="FP6GN-68274-X6JPY-MTYCW-CPQGR"/>
    <n v="1000"/>
    <n v="46"/>
    <n v="0.83"/>
    <s v="0"/>
    <s v="21"/>
    <s v="OFFLINE"/>
    <s v="OFFLINE-2024-12-23 07:47:43-THE PORT COM7 DOES NOT EXIST."/>
    <s v="7"/>
    <s v="0"/>
    <s v="ONLINE"/>
    <s v="ONLINE-2024-12-22 21:26:31"/>
    <s v="Dihitung"/>
    <s v="Dihitung"/>
    <s v="Tidak Dihitung"/>
    <n v="1000"/>
    <n v="15"/>
    <n v="46"/>
    <n v="0.83"/>
    <s v="Sesuai"/>
    <s v="OK"/>
    <n v="0"/>
    <n v="1"/>
    <x v="0"/>
    <x v="1"/>
    <x v="1"/>
    <x v="1"/>
    <x v="1"/>
    <x v="1"/>
    <x v="2"/>
    <x v="0"/>
    <x v="1"/>
    <s v="NOK"/>
    <s v="OK"/>
    <x v="4"/>
  </r>
  <r>
    <s v="TH2T"/>
    <s v="TAJUR 5"/>
    <s v="I1"/>
    <s v="10.42.82.213"/>
    <s v="Microsoft Windows 10 Pro"/>
    <s v="64-bit"/>
    <s v="Intel(R) Core(TM) i3-3240 CPU @ 3.40GHz"/>
    <n v="8"/>
    <s v="44"/>
    <n v="8"/>
    <s v="Windows(R), Professional edition:_x000d__x000a_    The machine is permanently activated."/>
    <s v="Sesuai"/>
    <s v="BVDJR-N6T7C-28XG2-DPQ8V-M4HCP"/>
    <n v="1000"/>
    <n v="51"/>
    <n v="2.19"/>
    <s v="0"/>
    <s v="0"/>
    <s v="NOEDC"/>
    <s v="NOEDC-0000-00-00 00:00:00"/>
    <s v="0"/>
    <s v="0"/>
    <s v="NOEDC"/>
    <s v="NOEDC-0000-00-00 00:00:00"/>
    <s v="Dihitung"/>
    <s v="Dihitung"/>
    <s v="Dihitung"/>
    <n v="1000"/>
    <n v="8"/>
    <n v="51"/>
    <n v="2.19"/>
    <s v="Sesuai"/>
    <s v="OK"/>
    <n v="0"/>
    <n v="0"/>
    <x v="1"/>
    <x v="1"/>
    <x v="1"/>
    <x v="1"/>
    <x v="1"/>
    <x v="1"/>
    <x v="2"/>
    <x v="2"/>
    <x v="2"/>
    <s v="NOK"/>
    <s v="NOK"/>
    <x v="8"/>
  </r>
  <r>
    <s v="T9MN"/>
    <s v="PASIR HALANG"/>
    <s v="01"/>
    <s v="10.42.41.226"/>
    <s v="Microsoft Windows 10 Pro"/>
    <s v="64-bit"/>
    <s v="Intel(R) Pentium(R) Gold G6405 CPU @ 4.10GHz"/>
    <n v="0"/>
    <s v="45"/>
    <n v="8"/>
    <s v="Windows(R), Professional edition:_x000d__x000a_    The machine is permanently activated."/>
    <s v="Sesuai"/>
    <s v="NH34V-XWG3M-TF87V-WC4MQ-PYVJ6"/>
    <n v="1000"/>
    <n v="48"/>
    <n v="0.84"/>
    <s v="1"/>
    <s v="1"/>
    <s v="OFFLINE"/>
    <s v="OFFLINE-2024-12-23 01:37:18-THE SEMAPHORE TIMEOUT PERIOD HAS EXPIRED._x000d__x000a_"/>
    <s v="10"/>
    <s v="0"/>
    <s v="ONLINE"/>
    <s v="ONLINE-2024-12-23 12:16:04"/>
    <s v="Dihitung"/>
    <s v="Dihitung"/>
    <s v="Dihitung"/>
    <n v="1000"/>
    <n v="0"/>
    <n v="48"/>
    <n v="0.84"/>
    <s v="Sesuai"/>
    <s v="OK"/>
    <n v="0.5"/>
    <n v="1"/>
    <x v="1"/>
    <x v="1"/>
    <x v="1"/>
    <x v="1"/>
    <x v="1"/>
    <x v="1"/>
    <x v="2"/>
    <x v="1"/>
    <x v="1"/>
    <s v="OK"/>
    <s v="OK"/>
    <x v="1"/>
  </r>
  <r>
    <s v="T3RP"/>
    <s v="HAURWANGI"/>
    <s v="02"/>
    <s v="10.42.107.3"/>
    <s v="Microsoft Windows 10 Pro"/>
    <s v="64-bit"/>
    <s v="Intel(R) Pentium(R) CPU G4400 @ 3.30GHz"/>
    <n v="0"/>
    <s v="64"/>
    <n v="4"/>
    <s v="Windows(R), Professional edition:_x000d__x000a_    The machine is permanently activated."/>
    <s v="Sesuai"/>
    <s v="NRWBP-6389G-JYJM4-Q6XFB-43KTR"/>
    <n v="1000"/>
    <n v="52"/>
    <n v="0.68"/>
    <s v="6"/>
    <s v="0"/>
    <s v="ONLINE"/>
    <s v="ONLINE-2024-12-22 17:27:18"/>
    <s v="3"/>
    <s v="0"/>
    <s v="ONLINE"/>
    <s v="ONLINE-2024-12-22 11:49:11"/>
    <s v="Dihitung"/>
    <s v="Dihitung"/>
    <s v="Tidak Dihitung"/>
    <n v="1000"/>
    <n v="0"/>
    <n v="52"/>
    <n v="0.68"/>
    <s v="Sesuai"/>
    <s v="OK"/>
    <n v="1"/>
    <n v="1"/>
    <x v="0"/>
    <x v="1"/>
    <x v="1"/>
    <x v="1"/>
    <x v="1"/>
    <x v="1"/>
    <x v="2"/>
    <x v="1"/>
    <x v="1"/>
    <s v="OK"/>
    <s v="OK"/>
    <x v="13"/>
  </r>
  <r>
    <s v="T2NY"/>
    <s v="DIDI PRAWIRA 10"/>
    <s v="01"/>
    <s v="10.42.13.34"/>
    <s v="Microsoft Windows 10 Pro"/>
    <s v="64-bit"/>
    <s v="Intel(R) Pentium(R) Gold G6400 CPU @ 4.00GHz"/>
    <n v="44"/>
    <s v="46"/>
    <n v="8"/>
    <s v="Windows(R), Professional edition:_x000d__x000a_    The machine is permanently activated."/>
    <s v="Sesuai"/>
    <s v="QYYM9-RYN7Y-VC4BM-MMMB4-3DBP4"/>
    <n v="1000"/>
    <n v="58"/>
    <n v="0.48"/>
    <s v="2"/>
    <s v="0"/>
    <s v="ONLINE"/>
    <s v="ONLINE-2024-12-22 08:34:56"/>
    <s v="2"/>
    <s v="0"/>
    <s v="ONLINE"/>
    <s v="ONLINE-2024-12-21 21:27:54"/>
    <s v="Dihitung"/>
    <s v="Dihitung"/>
    <s v="Dihitung"/>
    <n v="1000"/>
    <n v="44"/>
    <n v="58"/>
    <n v="0.48"/>
    <s v="Sesuai"/>
    <s v="OK"/>
    <n v="1"/>
    <n v="1"/>
    <x v="1"/>
    <x v="1"/>
    <x v="1"/>
    <x v="1"/>
    <x v="1"/>
    <x v="1"/>
    <x v="2"/>
    <x v="1"/>
    <x v="1"/>
    <s v="OK"/>
    <s v="OK"/>
    <x v="13"/>
  </r>
  <r>
    <s v="TXCJ"/>
    <s v="RAYA CIPANAS 25"/>
    <s v="02"/>
    <s v="10.42.139.195"/>
    <s v="Microsoft Windows 10 Pro"/>
    <s v="64-bit"/>
    <s v="Intel(R) Pentium(R) CPU G4400 @ 3.30GHz"/>
    <n v="40"/>
    <s v="51"/>
    <n v="4"/>
    <s v="Windows(R), Professional edition:_x000d__x000a_    The machine is permanently activated."/>
    <s v="Sesuai"/>
    <s v="CWN8T-QDW72-9PXYT-K73CJ-82QGR"/>
    <n v="1000"/>
    <n v="76"/>
    <n v="0.68"/>
    <s v="2"/>
    <s v="0"/>
    <s v="ONLINE"/>
    <s v="ONLINE-2024-12-23 09:04:29"/>
    <s v="0"/>
    <s v="0"/>
    <s v="NOEDC"/>
    <s v="NOEDC-0000-00-00 00:00:00"/>
    <s v="Dihitung"/>
    <s v="Dihitung"/>
    <s v="Tidak Dihitung"/>
    <n v="1000"/>
    <n v="40"/>
    <n v="76"/>
    <n v="0.68"/>
    <s v="Sesuai"/>
    <s v="OK"/>
    <n v="1"/>
    <n v="0"/>
    <x v="0"/>
    <x v="1"/>
    <x v="1"/>
    <x v="1"/>
    <x v="1"/>
    <x v="1"/>
    <x v="2"/>
    <x v="1"/>
    <x v="2"/>
    <s v="OK"/>
    <s v="NOK"/>
    <x v="1"/>
  </r>
  <r>
    <s v="F840"/>
    <s v="RE ABDULLAH CIOMAS"/>
    <s v="02"/>
    <s v="10.42.43.99"/>
    <s v="Microsoft Windows 7 Professional "/>
    <s v="32-bit"/>
    <s v="Intel(R) Pentium(R) CPU G2030 @ 3.00GHz"/>
    <n v="28"/>
    <s v="51"/>
    <n v="4"/>
    <s v="Windows(R) 7, Professional edition:_x000d__x000a_    The machine is permanently activated."/>
    <s v="Sesuai"/>
    <s v="J9JH2-QHRMH-76BRH-WYT2G-YVRR7"/>
    <n v="1000"/>
    <n v="39"/>
    <n v="0.74"/>
    <s v="6"/>
    <s v="0"/>
    <s v="ONLINE"/>
    <s v="ONLINE-2024-12-23 09:59:21"/>
    <s v="7"/>
    <s v="0"/>
    <s v="ONLINE"/>
    <s v="ONLINE-2024-12-23 09:34:14"/>
    <s v="Dihitung"/>
    <s v="Dihitung"/>
    <s v="Tidak Dihitung"/>
    <n v="1000"/>
    <n v="28"/>
    <n v="39"/>
    <n v="0.74"/>
    <s v="Sesuai"/>
    <s v="OK"/>
    <n v="1"/>
    <n v="1"/>
    <x v="0"/>
    <x v="1"/>
    <x v="1"/>
    <x v="1"/>
    <x v="1"/>
    <x v="1"/>
    <x v="2"/>
    <x v="1"/>
    <x v="1"/>
    <s v="OK"/>
    <s v="OK"/>
    <x v="5"/>
  </r>
  <r>
    <s v="TYPL"/>
    <s v="TAMAN VICTORIA"/>
    <s v="02"/>
    <s v="10.42.96.228"/>
    <s v="Microsoft Windows 10 Pro"/>
    <s v="64-bit"/>
    <s v="Intel(R) Pentium(R) Gold G6400 CPU @ 4.00GHz"/>
    <n v="2"/>
    <s v="44"/>
    <n v="8"/>
    <s v="Windows(R), Professional edition:_x000d__x000a_    The machine is permanently activated."/>
    <s v="Sesuai"/>
    <s v="WDWWF-YXNTG-FYPQF-TMJ4G-H8RTG"/>
    <n v="1000"/>
    <n v="41"/>
    <n v="0.72"/>
    <s v="19"/>
    <s v="0"/>
    <s v="ONLINE"/>
    <s v="ONLINE-2024-12-23 12:01:24"/>
    <s v="14"/>
    <s v="0"/>
    <s v="ONLINE"/>
    <s v="ONLINE-2024-12-23 11:50:26"/>
    <s v="Dihitung"/>
    <s v="Dihitung"/>
    <s v="Dihitung"/>
    <n v="1000"/>
    <n v="2"/>
    <n v="41"/>
    <n v="0.72"/>
    <s v="Sesuai"/>
    <s v="OK"/>
    <n v="1"/>
    <n v="1"/>
    <x v="1"/>
    <x v="1"/>
    <x v="1"/>
    <x v="1"/>
    <x v="1"/>
    <x v="1"/>
    <x v="2"/>
    <x v="1"/>
    <x v="1"/>
    <s v="OK"/>
    <s v="OK"/>
    <x v="2"/>
  </r>
  <r>
    <s v="TG2Y"/>
    <s v="JENDRAL SUDIRMAN NO 15"/>
    <s v="02"/>
    <s v="10.42.11.227"/>
    <s v="Microsoft Windows 10 Pro"/>
    <s v="64-bit"/>
    <s v="Intel(R) Pentium(R) CPU G4400 @ 3.30GHz"/>
    <n v="91"/>
    <s v="68"/>
    <n v="4"/>
    <s v="Windows(R), Professional edition:_x000d__x000a_    The machine is permanently activated."/>
    <s v="Sesuai"/>
    <s v="Y3RH8-VNK84-FH7MH-TWQ6T-D3WXF"/>
    <n v="1000"/>
    <n v="35"/>
    <n v="0.99"/>
    <s v="2"/>
    <s v="0"/>
    <s v="ONLINE"/>
    <s v="ONLINE-2024-12-23 10:57:16"/>
    <s v="1"/>
    <s v="0"/>
    <s v="ONLINE"/>
    <s v="ONLINE-2024-12-23 11:29:46"/>
    <s v="Dihitung"/>
    <s v="Dihitung"/>
    <s v="Tidak Dihitung"/>
    <n v="1000"/>
    <n v="91"/>
    <n v="35"/>
    <n v="0.99"/>
    <s v="Sesuai"/>
    <s v="OK"/>
    <n v="1"/>
    <n v="1"/>
    <x v="0"/>
    <x v="1"/>
    <x v="2"/>
    <x v="1"/>
    <x v="1"/>
    <x v="1"/>
    <x v="2"/>
    <x v="1"/>
    <x v="1"/>
    <s v="OK"/>
    <s v="OK"/>
    <x v="8"/>
  </r>
  <r>
    <s v="T0BB"/>
    <s v="CILANGKAP CIPAYUNG"/>
    <s v="02"/>
    <s v="10.42.73.66"/>
    <s v="Microsoft Windows 10 Pro"/>
    <s v="64-bit"/>
    <s v="Intel(R) Pentium(R) CPU G4500 @ 3.50GHz"/>
    <n v="13"/>
    <s v="77"/>
    <n v="4"/>
    <s v="Windows(R), Professional edition:_x000d__x000a_    The machine is permanently activated."/>
    <s v="Sesuai"/>
    <s v="2NVGY-84GD4-PRGHD-KGBFQ-KKXTP"/>
    <n v="1000"/>
    <n v="47"/>
    <n v="1.07"/>
    <s v="2"/>
    <s v="0"/>
    <s v="ONLINE"/>
    <s v="ONLINE-2024-12-23 09:49:44"/>
    <s v="4"/>
    <s v="0"/>
    <s v="ONLINE"/>
    <s v="ONLINE-2024-12-22 16:43:34"/>
    <s v="Dihitung"/>
    <s v="Dihitung"/>
    <s v="Tidak Dihitung"/>
    <n v="1000"/>
    <n v="13"/>
    <n v="47"/>
    <n v="1.07"/>
    <s v="Sesuai"/>
    <s v="OK"/>
    <n v="1"/>
    <n v="1"/>
    <x v="0"/>
    <x v="1"/>
    <x v="1"/>
    <x v="1"/>
    <x v="1"/>
    <x v="1"/>
    <x v="2"/>
    <x v="1"/>
    <x v="1"/>
    <s v="OK"/>
    <s v="OK"/>
    <x v="10"/>
  </r>
  <r>
    <s v="FHGV"/>
    <s v="RAYA CIBADAK"/>
    <s v="02"/>
    <s v="10.42.143.131"/>
    <s v="Microsoft Windows 10 Pro"/>
    <s v="64-bit"/>
    <s v="Intel(R) Pentium(R) Gold G6400 CPU @ 4.00GHz"/>
    <n v="20"/>
    <s v="43"/>
    <n v="8"/>
    <s v="Windows(R), Professional edition:_x000d__x000a_    The machine is permanently activated."/>
    <s v="Sesuai"/>
    <s v="N9YHP-JB7WD-RGX8V-BQGVC-FX9CT"/>
    <n v="1000"/>
    <n v="64"/>
    <n v="0.56999999999999995"/>
    <s v="11"/>
    <s v="0"/>
    <s v="ONLINE"/>
    <s v="ONLINE-2024-12-23 10:38:42"/>
    <s v="33"/>
    <s v="0"/>
    <s v="ONLINE"/>
    <s v="ONLINE-2024-12-23 11:06:33"/>
    <s v="Dihitung"/>
    <s v="Dihitung"/>
    <s v="Dihitung"/>
    <n v="1000"/>
    <n v="20"/>
    <n v="64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4"/>
  </r>
  <r>
    <s v="TNMV"/>
    <s v="BOJONG PARI"/>
    <s v="01"/>
    <s v="10.42.11.66"/>
    <s v="Microsoft Windows 7 Professional "/>
    <s v="32-bit"/>
    <s v="Intel(R) Pentium(R) CPU G3250 @ 3.20GHz"/>
    <n v="23"/>
    <s v="67"/>
    <n v="4"/>
    <s v="Windows(R) 7, Professional edition:_x000d__x000a_    The machine is permanently activated."/>
    <s v="Sesuai"/>
    <s v="TD7VR-W9PYQ-W37VG-B376H-QDYR6"/>
    <n v="1000"/>
    <n v="70"/>
    <n v="0.41"/>
    <s v="18"/>
    <s v="0"/>
    <s v="ONLINE"/>
    <s v="ONLINE-2024-12-22 19:09:28"/>
    <s v="1"/>
    <s v="2"/>
    <s v="OFFLINE"/>
    <s v="OFFLINE-2024-12-22 12:56:30-TIDAK TERIMA RESPONSE DARI EDC"/>
    <s v="Dihitung"/>
    <s v="Dihitung"/>
    <s v="Tidak Dihitung"/>
    <n v="1000"/>
    <n v="23"/>
    <n v="70"/>
    <n v="0.41"/>
    <s v="Sesuai"/>
    <s v="OK"/>
    <n v="1"/>
    <n v="0.33333333333333331"/>
    <x v="0"/>
    <x v="1"/>
    <x v="1"/>
    <x v="1"/>
    <x v="1"/>
    <x v="1"/>
    <x v="2"/>
    <x v="1"/>
    <x v="0"/>
    <s v="OK"/>
    <s v="NOK"/>
    <x v="14"/>
  </r>
  <r>
    <s v="TEAE"/>
    <s v="VILLA BOGOR INDAH"/>
    <s v="01"/>
    <s v="10.42.7.2"/>
    <s v="Microsoft Windows 7 Professional "/>
    <s v="32-bit"/>
    <s v="Intel(R) Pentium(R) CPU G4500 @ 3.50GHz"/>
    <n v="14"/>
    <s v="72"/>
    <n v="4"/>
    <s v="Windows(R) 7, Professional edition:_x000d__x000a_    The machine is permanently activated."/>
    <s v="Sesuai"/>
    <s v="XHCVK-GJMVY-GH7PJ-MJRRV-HJDV4"/>
    <n v="1000"/>
    <n v="50"/>
    <n v="0.37"/>
    <s v="2"/>
    <s v="3"/>
    <s v="ONLINE"/>
    <s v="ONLINE-2024-12-23 08:06:59-(ACT VIRTUAL)CRC SALAH HARAP RESTART EDC"/>
    <s v="6"/>
    <s v="0"/>
    <s v="ONLINE"/>
    <s v="ONLINE-2024-12-23 08:10:03"/>
    <s v="Dihitung"/>
    <s v="Dihitung"/>
    <s v="Tidak Dihitung"/>
    <n v="1000"/>
    <n v="14"/>
    <n v="50"/>
    <n v="0.37"/>
    <s v="Sesuai"/>
    <s v="OK"/>
    <n v="0.4"/>
    <n v="1"/>
    <x v="0"/>
    <x v="1"/>
    <x v="1"/>
    <x v="1"/>
    <x v="1"/>
    <x v="1"/>
    <x v="2"/>
    <x v="1"/>
    <x v="1"/>
    <s v="NOK"/>
    <s v="OK"/>
    <x v="0"/>
  </r>
  <r>
    <s v="TFWI"/>
    <s v="GUNUNG BULEUD"/>
    <s v="02"/>
    <s v="10.42.66.35"/>
    <s v="Microsoft Windows 10 Pro"/>
    <s v="64-bit"/>
    <s v="Intel(R) Pentium(R) CPU G4400 @ 3.30GHz"/>
    <n v="5"/>
    <s v="70"/>
    <n v="4"/>
    <s v="Windows(R), Professional edition:_x000d__x000a_    The machine is permanently activated."/>
    <s v="Sesuai"/>
    <s v="HKRPN-T777B-868DQ-882MR-9W3GR"/>
    <n v="1000"/>
    <n v="44"/>
    <n v="1.01"/>
    <s v="2"/>
    <s v="0"/>
    <s v="ONLINE"/>
    <s v="ONLINE-2024-12-23 11:58:49"/>
    <s v="3"/>
    <s v="0"/>
    <s v="ONLINE"/>
    <s v="ONLINE-2024-12-23 10:59:10"/>
    <s v="Dihitung"/>
    <s v="Dihitung"/>
    <s v="Tidak Dihitung"/>
    <n v="1000"/>
    <n v="5"/>
    <n v="44"/>
    <n v="1.01"/>
    <s v="Sesuai"/>
    <s v="OK"/>
    <n v="1"/>
    <n v="1"/>
    <x v="0"/>
    <x v="1"/>
    <x v="1"/>
    <x v="1"/>
    <x v="1"/>
    <x v="1"/>
    <x v="2"/>
    <x v="1"/>
    <x v="1"/>
    <s v="OK"/>
    <s v="OK"/>
    <x v="12"/>
  </r>
  <r>
    <s v="TWUG"/>
    <s v="CIPENDAWA VILLA ESTATE"/>
    <s v="02"/>
    <s v="10.42.38.195"/>
    <s v="Microsoft Windows 10 Pro"/>
    <s v="64-bit"/>
    <s v="Intel(R) Pentium(R) CPU G4400 @ 3.30GHz"/>
    <n v="31"/>
    <s v="63"/>
    <n v="4"/>
    <s v="Windows(R), Professional edition:_x000d__x000a_    The machine is permanently activated."/>
    <s v="Sesuai"/>
    <s v="NBRW7-2V8GX-PBTBM-XM3GC-KW3GR"/>
    <n v="1000"/>
    <n v="54"/>
    <n v="0.62"/>
    <s v="20"/>
    <s v="0"/>
    <s v="ONLINE"/>
    <s v="ONLINE-2024-12-22 23:08:32"/>
    <s v="1"/>
    <s v="0"/>
    <s v="ONLINE"/>
    <s v="ONLINE-2024-12-15 17:53:32-(ACT VIRTUAL)TIDAK TERIMA RESPONSE DARI HOST|ERBANK BNI|73256257|000071012512722|||||000029|000000|15 DEC 24|17:53:18|||0"/>
    <s v="Dihitung"/>
    <s v="Dihitung"/>
    <s v="Tidak Dihitung"/>
    <n v="1000"/>
    <n v="31"/>
    <n v="54"/>
    <n v="0.62"/>
    <s v="Sesuai"/>
    <s v="OK"/>
    <n v="1"/>
    <n v="1"/>
    <x v="0"/>
    <x v="1"/>
    <x v="1"/>
    <x v="1"/>
    <x v="1"/>
    <x v="1"/>
    <x v="2"/>
    <x v="1"/>
    <x v="1"/>
    <s v="OK"/>
    <s v="OK"/>
    <x v="1"/>
  </r>
  <r>
    <s v="T1YI"/>
    <s v="MERDEKA NO.139"/>
    <s v="02"/>
    <s v="10.42.30.99"/>
    <s v="Microsoft Windows 10 Pro"/>
    <s v="32-bit"/>
    <s v="Intel(R) Pentium(R) CPU G4400 @ 3.30GHz"/>
    <n v="61"/>
    <s v="40"/>
    <n v="4"/>
    <s v="Windows(R), Professional edition:_x000d__x000a_    The machine is permanently activated."/>
    <s v="Sesuai"/>
    <s v="KCYNQ-4HQXH-2M4X7-79Y2G-QYH24"/>
    <n v="1000"/>
    <n v="47"/>
    <n v="1.66"/>
    <s v="4"/>
    <s v="0"/>
    <s v="ONLINE"/>
    <s v="ONLINE-2024-12-23 11:58:31"/>
    <s v="0"/>
    <s v="2"/>
    <s v="OFFLINE"/>
    <s v="OFFLINE-2024-12-14 10:28:30-TIDAK TERIMA RESPONSE DARI EDC"/>
    <s v="Dihitung"/>
    <s v="Dihitung"/>
    <s v="Tidak Dihitung"/>
    <n v="1000"/>
    <n v="61"/>
    <n v="47"/>
    <n v="1.66"/>
    <s v="Sesuai"/>
    <s v="OK"/>
    <n v="1"/>
    <n v="0"/>
    <x v="0"/>
    <x v="1"/>
    <x v="1"/>
    <x v="1"/>
    <x v="1"/>
    <x v="1"/>
    <x v="2"/>
    <x v="1"/>
    <x v="0"/>
    <s v="OK"/>
    <s v="NOK"/>
    <x v="5"/>
  </r>
  <r>
    <s v="TCWO"/>
    <s v="TAMAN SARI PARK RESIDENCE"/>
    <s v="01"/>
    <s v="10.42.98.194"/>
    <s v="Microsoft Windows 10 Pro"/>
    <s v="64-bit"/>
    <s v="Intel(R) Core(TM) i3-10100 CPU @ 3.60GHz"/>
    <n v="5"/>
    <s v="54"/>
    <n v="8"/>
    <s v="Windows(R), Professional edition:_x000d__x000a_    The machine is permanently activated."/>
    <s v="Sesuai"/>
    <s v="Q6FF8-NBBF4-MXX8X-739WY-PR4C2"/>
    <n v="1000"/>
    <n v="44"/>
    <n v="0.42"/>
    <s v="28"/>
    <s v="0"/>
    <s v="ONLINE"/>
    <s v="ONLINE-2024-12-22 19:53:54"/>
    <s v="2"/>
    <s v="0"/>
    <s v="ONLINE"/>
    <s v="ONLINE-2024-12-22 12:08:15"/>
    <s v="Dihitung"/>
    <s v="Dihitung"/>
    <s v="Dihitung"/>
    <n v="1000"/>
    <n v="5"/>
    <n v="44"/>
    <n v="0.42"/>
    <s v="Sesuai"/>
    <s v="OK"/>
    <n v="1"/>
    <n v="1"/>
    <x v="1"/>
    <x v="1"/>
    <x v="1"/>
    <x v="1"/>
    <x v="1"/>
    <x v="1"/>
    <x v="2"/>
    <x v="1"/>
    <x v="1"/>
    <s v="OK"/>
    <s v="OK"/>
    <x v="5"/>
  </r>
  <r>
    <s v="F88L"/>
    <s v="BAGBAGAN RAYA"/>
    <s v="02"/>
    <s v="10.42.31.131"/>
    <s v="Microsoft Windows 10 Pro"/>
    <s v="64-bit"/>
    <s v="Intel(R) Pentium(R) Gold G6405 CPU @ 4.10GHz"/>
    <n v="2"/>
    <s v="38"/>
    <n v="8"/>
    <s v="Windows(R), Professional edition:_x000d__x000a_    The machine is permanently activated."/>
    <s v="Sesuai"/>
    <s v="GNB28-XGDDC-6J6DV-K4RX2-J44C4"/>
    <n v="1000"/>
    <n v="42"/>
    <n v="0.77"/>
    <s v="4"/>
    <s v="0"/>
    <s v="ONLINE"/>
    <s v="ONLINE-2024-12-22 10:44:43"/>
    <s v="1"/>
    <s v="0"/>
    <s v="ONLINE"/>
    <s v="ONLINE-2024-12-23 09:34:37"/>
    <s v="Dihitung"/>
    <s v="Dihitung"/>
    <s v="Dihitung"/>
    <n v="1000"/>
    <n v="2"/>
    <n v="42"/>
    <n v="0.77"/>
    <s v="Sesuai"/>
    <s v="OK"/>
    <n v="1"/>
    <n v="1"/>
    <x v="1"/>
    <x v="1"/>
    <x v="1"/>
    <x v="1"/>
    <x v="1"/>
    <x v="1"/>
    <x v="2"/>
    <x v="1"/>
    <x v="1"/>
    <s v="OK"/>
    <s v="OK"/>
    <x v="9"/>
  </r>
  <r>
    <s v="TP9I"/>
    <s v="PAHLAWAN BONDONGAN 3"/>
    <s v="02"/>
    <s v="10.42.80.195"/>
    <s v="Microsoft Windows 10 Pro"/>
    <s v="64-bit"/>
    <s v="Intel(R) Pentium(R) CPU G4400 @ 3.30GHz"/>
    <n v="16"/>
    <s v="68"/>
    <n v="4"/>
    <s v="Windows(R), Professional edition:_x000d__x000a_    The machine is permanently activated."/>
    <s v="Sesuai"/>
    <s v="2N48M-989VY-7GGV7-6PTR3-MDWXF"/>
    <n v="1000"/>
    <n v="59"/>
    <n v="1.03"/>
    <s v="15"/>
    <s v="0"/>
    <s v="ONLINE"/>
    <s v="ONLINE-2024-12-23 12:28:26"/>
    <s v="16"/>
    <s v="0"/>
    <s v="ONLINE"/>
    <s v="ONLINE-2024-12-23 10:45:09"/>
    <s v="Dihitung"/>
    <s v="Dihitung"/>
    <s v="Tidak Dihitung"/>
    <n v="1000"/>
    <n v="16"/>
    <n v="59"/>
    <n v="1.03"/>
    <s v="Sesuai"/>
    <s v="OK"/>
    <n v="1"/>
    <n v="1"/>
    <x v="0"/>
    <x v="1"/>
    <x v="1"/>
    <x v="1"/>
    <x v="1"/>
    <x v="1"/>
    <x v="2"/>
    <x v="1"/>
    <x v="1"/>
    <s v="OK"/>
    <s v="OK"/>
    <x v="6"/>
  </r>
  <r>
    <s v="F44A"/>
    <s v="SAGARENTEN"/>
    <s v="01"/>
    <s v="10.42.95.226"/>
    <s v="Microsoft Windows 10 Pro"/>
    <s v="64-bit"/>
    <s v="Intel(R) Pentium(R) Gold G6405 CPU @ 4.10GHz"/>
    <n v="7"/>
    <s v="46"/>
    <n v="8"/>
    <s v="Windows(R), Professional edition:_x000d__x000a_    The machine is permanently activated."/>
    <s v="Sesuai"/>
    <s v="4C9GH-NQ2P3-X9QXY-4Y4PQ-H222T"/>
    <n v="1000"/>
    <n v="42"/>
    <n v="0.68"/>
    <s v="4"/>
    <s v="0"/>
    <s v="ONLINE"/>
    <s v="ONLINE-2024-12-18 20:25:51"/>
    <s v="0"/>
    <s v="7"/>
    <s v="OFFLINE"/>
    <s v="OFFLINE-2024-11-26 10:47:17-TIDAK TERIMA RESPONSE DARI EDC"/>
    <s v="Dihitung"/>
    <s v="Dihitung"/>
    <s v="Dihitung"/>
    <n v="1000"/>
    <n v="7"/>
    <n v="42"/>
    <n v="0.68"/>
    <s v="Sesuai"/>
    <s v="OK"/>
    <n v="1"/>
    <n v="0"/>
    <x v="1"/>
    <x v="1"/>
    <x v="1"/>
    <x v="1"/>
    <x v="1"/>
    <x v="1"/>
    <x v="2"/>
    <x v="1"/>
    <x v="0"/>
    <s v="OK"/>
    <s v="NOK"/>
    <x v="12"/>
  </r>
  <r>
    <s v="TQO7"/>
    <s v="IDM KANTOR POS SUKABUMI"/>
    <s v="02"/>
    <s v="10.42.146.227"/>
    <s v="Microsoft Windows 10 Pro"/>
    <s v="64-bit"/>
    <s v="Intel(R) Pentium(R) Gold G6405 CPU @ 4.10GHz"/>
    <n v="10"/>
    <s v="45"/>
    <n v="8"/>
    <s v="Windows(R), Professional edition:_x000d__x000a_    The machine is permanently activated."/>
    <s v="Sesuai"/>
    <s v="NDPF8-HDVJ8-QW4QX-MRRYY-92FTG:VK7JG-NPHTM-C97JM-9MPGT-3V66T"/>
    <n v="1000"/>
    <n v="44"/>
    <n v="0.63"/>
    <s v="4"/>
    <s v="0"/>
    <s v="ONLINE"/>
    <s v="ONLINE-2024-12-22 17:31:35"/>
    <s v="1"/>
    <s v="0"/>
    <s v="ONLINE"/>
    <s v="ONLINE-2024-12-22 17:28:00"/>
    <s v="Dihitung"/>
    <s v="Dihitung"/>
    <s v="Dihitung"/>
    <n v="1000"/>
    <n v="10"/>
    <n v="44"/>
    <n v="0.63"/>
    <s v="Sesuai"/>
    <s v="OK"/>
    <n v="1"/>
    <n v="1"/>
    <x v="1"/>
    <x v="1"/>
    <x v="1"/>
    <x v="1"/>
    <x v="1"/>
    <x v="1"/>
    <x v="2"/>
    <x v="1"/>
    <x v="1"/>
    <s v="OK"/>
    <s v="OK"/>
    <x v="3"/>
  </r>
  <r>
    <s v="TGOA"/>
    <s v="RAYA SUKABUMI KM 16"/>
    <s v="02"/>
    <s v="10.42.53.131"/>
    <s v="Microsoft Windows 7 Professional "/>
    <s v="32-bit"/>
    <s v="Intel(R) Pentium(R) CPU G3240 @ 3.10GHz"/>
    <n v="37"/>
    <s v="62"/>
    <n v="2"/>
    <s v="Windows(R) 7, Professional edition:_x000d__x000a_    The machine is permanently activated."/>
    <s v="Sesuai"/>
    <s v="GCXG6-XT9FD-7T497-3HFXH-J27KM"/>
    <n v="1000"/>
    <n v="43"/>
    <n v="0.32"/>
    <s v="9"/>
    <s v="0"/>
    <s v="ONLINE"/>
    <s v="ONLINE-2024-12-22 11:50:19"/>
    <s v="4"/>
    <s v="0"/>
    <s v="ONLINE"/>
    <s v="ONLINE-2024-12-23 11:07:59"/>
    <s v="Dihitung"/>
    <s v="Dihitung"/>
    <s v="Tidak Dihitung"/>
    <n v="1000"/>
    <n v="37"/>
    <n v="43"/>
    <n v="0.32"/>
    <s v="Sesuai"/>
    <s v="OK"/>
    <n v="1"/>
    <n v="1"/>
    <x v="0"/>
    <x v="1"/>
    <x v="1"/>
    <x v="1"/>
    <x v="1"/>
    <x v="1"/>
    <x v="2"/>
    <x v="1"/>
    <x v="1"/>
    <s v="OK"/>
    <s v="OK"/>
    <x v="14"/>
  </r>
  <r>
    <s v="R0K1"/>
    <s v="VENESIA SENTUL CITY"/>
    <s v="02"/>
    <s v="10.42.113.195"/>
    <s v="Microsoft Windows 10 Pro"/>
    <s v="64-bit"/>
    <s v="Intel(R) Pentium(R) CPU G4500 @ 3.50GHz"/>
    <n v="63"/>
    <s v="56"/>
    <n v="6"/>
    <s v="Windows(R), Professional edition:_x000d__x000a_    The machine is permanently activated."/>
    <s v="Sesuai"/>
    <s v="NC69P-92VGH-K9BR8-9P9QT-Y98XC"/>
    <n v="1000"/>
    <n v="43"/>
    <n v="1.08"/>
    <s v="28"/>
    <s v="0"/>
    <s v="ONLINE"/>
    <s v="ONLINE-2024-12-23 12:29:26"/>
    <s v="11"/>
    <s v="0"/>
    <s v="ONLINE"/>
    <s v="ONLINE-2024-12-23 12:24:22"/>
    <s v="Dihitung"/>
    <s v="Dihitung"/>
    <s v="Dihitung"/>
    <n v="1000"/>
    <n v="63"/>
    <n v="43"/>
    <n v="1.08"/>
    <s v="Sesuai"/>
    <s v="OK"/>
    <n v="1"/>
    <n v="1"/>
    <x v="1"/>
    <x v="1"/>
    <x v="1"/>
    <x v="1"/>
    <x v="1"/>
    <x v="1"/>
    <x v="2"/>
    <x v="1"/>
    <x v="1"/>
    <s v="OK"/>
    <s v="OK"/>
    <x v="2"/>
  </r>
  <r>
    <s v="TBQE"/>
    <s v="GADOG 2"/>
    <s v="01"/>
    <s v="10.42.88.98"/>
    <s v="Microsoft Windows 10 Pro"/>
    <s v="64-bit"/>
    <s v="Intel(R) Pentium(R) Gold G7400"/>
    <n v="1"/>
    <s v="49"/>
    <n v="8"/>
    <s v="Windows(R), Professional edition:_x000d__x000a_    The machine is permanently activated."/>
    <s v="Sesuai"/>
    <s v="4RHNP-3DMGF-WVVJD-HM8FK-BKMP2"/>
    <n v="1000"/>
    <n v="46"/>
    <n v="0.41"/>
    <s v="24"/>
    <s v="0"/>
    <s v="ONLINE"/>
    <s v="ONLINE-2024-12-22 19:42:26"/>
    <s v="2"/>
    <s v="0"/>
    <s v="ONLINE"/>
    <s v="ONLINE-2024-12-23 11:34:13"/>
    <s v="Dihitung"/>
    <s v="Dihitung"/>
    <s v="Dihitung"/>
    <n v="1000"/>
    <n v="1"/>
    <n v="46"/>
    <n v="0.41"/>
    <s v="Sesuai"/>
    <s v="OK"/>
    <n v="1"/>
    <n v="1"/>
    <x v="1"/>
    <x v="1"/>
    <x v="1"/>
    <x v="1"/>
    <x v="1"/>
    <x v="1"/>
    <x v="2"/>
    <x v="1"/>
    <x v="1"/>
    <s v="OK"/>
    <s v="OK"/>
    <x v="11"/>
  </r>
  <r>
    <s v="T704"/>
    <s v="SURYA KENCANA"/>
    <s v="04"/>
    <s v="10.42.12.229"/>
    <s v="Microsoft Windows 10 Pro"/>
    <s v="64-bit"/>
    <s v="Intel(R) Pentium(R) CPU G4400 @ 3.30GHz"/>
    <n v="3"/>
    <s v="58"/>
    <n v="4"/>
    <s v="Windows(R), Professional edition:_x000d__x000a_    The machine is permanently activated."/>
    <s v="Sesuai"/>
    <s v="N2MWG-RWMMD-7V4B2-73VXP-76DGR"/>
    <n v="1000"/>
    <n v="62"/>
    <n v="0.89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3"/>
    <n v="62"/>
    <n v="0.89"/>
    <s v="Sesuai"/>
    <s v="OK"/>
    <n v="0"/>
    <n v="0"/>
    <x v="0"/>
    <x v="1"/>
    <x v="1"/>
    <x v="1"/>
    <x v="1"/>
    <x v="1"/>
    <x v="2"/>
    <x v="2"/>
    <x v="2"/>
    <s v="NOK"/>
    <s v="NOK"/>
    <x v="6"/>
  </r>
  <r>
    <s v="TM4O"/>
    <s v="SEKARWANGI CIBADAK"/>
    <s v="02"/>
    <s v="10.42.85.227"/>
    <s v="Microsoft Windows 10 Pro"/>
    <s v="64-bit"/>
    <s v="Intel(R) Core(TM) i3-10105 CPU @ 3.70GHz"/>
    <n v="6"/>
    <s v="35"/>
    <n v="8"/>
    <s v="Windows(R), Professional edition:_x000d__x000a_    The machine is permanently activated."/>
    <s v="Sesuai"/>
    <s v="TKMQJ-94NFT-JX23M-RM83W-VH7J6"/>
    <n v="1000"/>
    <n v="41"/>
    <n v="0.55000000000000004"/>
    <s v="3"/>
    <s v="0"/>
    <s v="ONLINE"/>
    <s v="ONLINE-2024-12-23 11:55:15"/>
    <s v="13"/>
    <s v="0"/>
    <s v="ONLINE"/>
    <s v="ONLINE-2024-12-23 10:45:18"/>
    <s v="Dihitung"/>
    <s v="Dihitung"/>
    <s v="Dihitung"/>
    <n v="1000"/>
    <n v="6"/>
    <n v="41"/>
    <n v="0.55000000000000004"/>
    <s v="Sesuai"/>
    <s v="OK"/>
    <n v="1"/>
    <n v="1"/>
    <x v="1"/>
    <x v="1"/>
    <x v="1"/>
    <x v="1"/>
    <x v="1"/>
    <x v="1"/>
    <x v="2"/>
    <x v="1"/>
    <x v="1"/>
    <s v="OK"/>
    <s v="OK"/>
    <x v="3"/>
  </r>
  <r>
    <s v="TFDF"/>
    <s v="SIMPANG CIKASO"/>
    <s v="02"/>
    <s v="10.42.108.131"/>
    <s v="Microsoft Windows 7 Professional "/>
    <s v="32-bit"/>
    <s v="Intel(R) Pentium(R) CPU G4400 @ 3.30GHz"/>
    <n v="15"/>
    <s v="52"/>
    <n v="4"/>
    <s v="Windows(R) 7, Professional edition:_x000d__x000a_    The machine is permanently activated."/>
    <s v="Sesuai"/>
    <s v="Q2H3T-CXK6Y-P3RYT-7TP2D-2HWD6"/>
    <n v="1000"/>
    <n v="40"/>
    <n v="1.97"/>
    <s v="4"/>
    <s v="0"/>
    <s v="ONLINE"/>
    <s v="ONLINE-2024-12-22 21:48:02"/>
    <s v="4"/>
    <s v="0"/>
    <s v="ONLINE"/>
    <s v="ONLINE-2024-12-22 23:01:53-(ACT VIRTUAL)DO NOT HONOR 01|01BANK MANDIRI|72100595|000070407342522|MDVBPL|4617 00** **** 0168|DIP|SALE|000040|000391|22 DEC 24|23:01:32|435723813927||40200"/>
    <s v="Dihitung"/>
    <s v="Dihitung"/>
    <s v="Tidak Dihitung"/>
    <n v="1000"/>
    <n v="15"/>
    <n v="40"/>
    <n v="1.97"/>
    <s v="Sesuai"/>
    <s v="OK"/>
    <n v="1"/>
    <n v="1"/>
    <x v="0"/>
    <x v="1"/>
    <x v="1"/>
    <x v="1"/>
    <x v="1"/>
    <x v="1"/>
    <x v="2"/>
    <x v="1"/>
    <x v="1"/>
    <s v="OK"/>
    <s v="OK"/>
    <x v="9"/>
  </r>
  <r>
    <s v="TBZO"/>
    <s v="SETU CIPAYUNG 3"/>
    <s v="01"/>
    <s v="10.42.84.98"/>
    <s v="Microsoft Windows 10 Pro"/>
    <s v="64-bit"/>
    <s v="Intel(R) Core(TM) i3-10105 CPU @ 3.70GHz"/>
    <n v="10"/>
    <s v="51"/>
    <n v="8"/>
    <s v="Windows(R), Professional edition:_x000d__x000a_    The machine is permanently activated."/>
    <s v="Sesuai"/>
    <s v="8KN2H-XFWHJ-Q2KBX-22QV3-YBJGG"/>
    <n v="1000"/>
    <n v="62"/>
    <n v="0.38"/>
    <s v="13"/>
    <s v="0"/>
    <s v="ONLINE"/>
    <s v="ONLINE-2024-12-22 21:40:27"/>
    <s v="17"/>
    <s v="1"/>
    <s v="ONLINE"/>
    <s v="ONLINE-2024-12-22 22:17:20"/>
    <s v="Dihitung"/>
    <s v="Dihitung"/>
    <s v="Dihitung"/>
    <n v="1000"/>
    <n v="10"/>
    <n v="62"/>
    <n v="0.38"/>
    <s v="Sesuai"/>
    <s v="OK"/>
    <n v="1"/>
    <n v="0.94444444444444442"/>
    <x v="1"/>
    <x v="1"/>
    <x v="1"/>
    <x v="1"/>
    <x v="1"/>
    <x v="1"/>
    <x v="2"/>
    <x v="1"/>
    <x v="1"/>
    <s v="OK"/>
    <s v="OK"/>
    <x v="10"/>
  </r>
  <r>
    <s v="T4IL"/>
    <s v="ALTERNATIF CIBADAK"/>
    <s v="02"/>
    <s v="10.42.51.195"/>
    <s v="Microsoft Windows 7 Professional "/>
    <s v="32-bit"/>
    <s v="Intel(R) Pentium(R) CPU G3260 @ 3.30GHz"/>
    <n v="3"/>
    <s v="56"/>
    <n v="4"/>
    <s v="Windows(R) 7, Professional edition:_x000d__x000a_    The machine is permanently activated."/>
    <s v="Sesuai"/>
    <s v="CP4CB-BD864-WPXF9-HDVCY-D3JC7"/>
    <n v="1000"/>
    <n v="37"/>
    <n v="1.0900000000000001"/>
    <s v="1"/>
    <s v="2"/>
    <s v="ONLINE"/>
    <s v="ONLINE-2024-12-22 17:24:52-(ACT VIRTUAL)CRC SALAH HARAP RESTART EDC"/>
    <s v="10"/>
    <s v="0"/>
    <s v="ONLINE"/>
    <s v="ONLINE-2024-12-23 11:20:39"/>
    <s v="Dihitung"/>
    <s v="Dihitung"/>
    <s v="Tidak Dihitung"/>
    <n v="1000"/>
    <n v="3"/>
    <n v="37"/>
    <n v="1.0900000000000001"/>
    <s v="Sesuai"/>
    <s v="OK"/>
    <n v="0.33333333333333331"/>
    <n v="1"/>
    <x v="0"/>
    <x v="1"/>
    <x v="1"/>
    <x v="1"/>
    <x v="1"/>
    <x v="1"/>
    <x v="2"/>
    <x v="1"/>
    <x v="1"/>
    <s v="NOK"/>
    <s v="OK"/>
    <x v="4"/>
  </r>
  <r>
    <s v="TBVW"/>
    <s v="CIPAKU"/>
    <s v="02"/>
    <s v="10.42.54.195"/>
    <s v="Microsoft Windows 10 Pro"/>
    <s v="64-bit"/>
    <s v="Intel(R) Pentium(R) CPU G3260 @ 3.30GHz"/>
    <n v="0"/>
    <s v="68"/>
    <n v="4"/>
    <s v="Windows(R), Professional edition:_x000d__x000a_    The machine is permanently activated."/>
    <s v="Sesuai"/>
    <s v="82X2M-GNWQH-3Y4TF-J2JW3-XHJ6C"/>
    <n v="1000"/>
    <n v="44"/>
    <n v="0"/>
    <s v="6"/>
    <s v="0"/>
    <s v="ONLINE"/>
    <s v="ONLINE-2024-12-22 14:03:59"/>
    <s v="4"/>
    <s v="0"/>
    <s v="ONLINE"/>
    <s v="ONLINE-2024-12-22 16:28:55"/>
    <s v="Dihitung"/>
    <s v="Dihitung"/>
    <s v="Tidak Dihitung"/>
    <n v="1000"/>
    <n v="0"/>
    <n v="44"/>
    <n v="0"/>
    <s v="Sesuai"/>
    <s v="OK"/>
    <n v="1"/>
    <n v="1"/>
    <x v="0"/>
    <x v="1"/>
    <x v="1"/>
    <x v="1"/>
    <x v="1"/>
    <x v="1"/>
    <x v="2"/>
    <x v="1"/>
    <x v="1"/>
    <s v="OK"/>
    <s v="OK"/>
    <x v="6"/>
  </r>
  <r>
    <s v="F370"/>
    <s v="PAHLAWAN BONDONGAN 2"/>
    <s v="02"/>
    <s v="10.42.40.35"/>
    <s v="Microsoft Windows 7 Professional "/>
    <s v="32-bit"/>
    <s v="Intel(R) Pentium(R) CPU G2030 @ 3.00GHz"/>
    <n v="0"/>
    <s v="58"/>
    <n v="4"/>
    <s v="Windows(R) 7, Professional edition:_x000d__x000a_    The machine is permanently activated."/>
    <s v="Sesuai"/>
    <s v="6JT9Q-M2MM9-VGRR2-66GPF-TPC43"/>
    <n v="1000"/>
    <n v="38"/>
    <n v="2.39"/>
    <s v="8"/>
    <s v="0"/>
    <s v="ONLINE"/>
    <s v="ONLINE-2024-12-23 11:03:01"/>
    <s v="2"/>
    <s v="0"/>
    <s v="ONLINE"/>
    <s v="ONLINE-2024-12-23 10:24:17"/>
    <s v="Dihitung"/>
    <s v="Dihitung"/>
    <s v="Tidak Dihitung"/>
    <n v="1000"/>
    <n v="0"/>
    <n v="38"/>
    <n v="2.39"/>
    <s v="Sesuai"/>
    <s v="OK"/>
    <n v="1"/>
    <n v="1"/>
    <x v="0"/>
    <x v="1"/>
    <x v="1"/>
    <x v="1"/>
    <x v="1"/>
    <x v="1"/>
    <x v="2"/>
    <x v="1"/>
    <x v="1"/>
    <s v="OK"/>
    <s v="OK"/>
    <x v="6"/>
  </r>
  <r>
    <s v="F9IA"/>
    <s v="AL-BAIDHO"/>
    <s v="02"/>
    <s v="10.42.139.99"/>
    <s v="Microsoft Windows 10 Pro"/>
    <s v="64-bit"/>
    <s v="Intel(R) Pentium(R) CPU G4400 @ 3.30GHz"/>
    <n v="31"/>
    <s v="58"/>
    <n v="4"/>
    <s v="Windows(R), Professional edition:_x000d__x000a_    The machine is permanently activated."/>
    <s v="Sesuai"/>
    <s v="NG4P7-PGBRY-TY379-T44R8-YP2KF"/>
    <n v="1000"/>
    <n v="49"/>
    <n v="1.02"/>
    <s v="10"/>
    <s v="0"/>
    <s v="ONLINE"/>
    <s v="ONLINE-2024-12-22 14:00:22"/>
    <s v="0"/>
    <s v="0"/>
    <s v="NOEDC"/>
    <s v="NOEDC-0000-00-00 00:00:00"/>
    <s v="Dihitung"/>
    <s v="Dihitung"/>
    <s v="Tidak Dihitung"/>
    <n v="1000"/>
    <n v="31"/>
    <n v="49"/>
    <n v="1.02"/>
    <s v="Sesuai"/>
    <s v="OK"/>
    <n v="1"/>
    <n v="0"/>
    <x v="0"/>
    <x v="1"/>
    <x v="1"/>
    <x v="1"/>
    <x v="1"/>
    <x v="1"/>
    <x v="2"/>
    <x v="1"/>
    <x v="2"/>
    <s v="OK"/>
    <s v="NOK"/>
    <x v="10"/>
  </r>
  <r>
    <s v="FD80"/>
    <s v="UBRUG"/>
    <s v="01"/>
    <s v="10.42.96.2"/>
    <s v="Microsoft Windows 10 Pro"/>
    <s v="64-bit"/>
    <s v="Intel(R) Core(TM) i3-8100 CPU @ 3.60GHz"/>
    <n v="0"/>
    <s v="43"/>
    <n v="8"/>
    <s v="Windows(R), Professional edition:_x000d__x000a_    The machine is permanently activated."/>
    <s v="Sesuai"/>
    <s v="PKCGV-JNPBP-762R8-P8G9P-XTPKF"/>
    <n v="1000"/>
    <n v="44"/>
    <n v="2.17"/>
    <s v="1"/>
    <s v="2"/>
    <s v="ONLINE"/>
    <s v="ONLINE-2024-12-23 11:31:41-(ACT VIRTUAL)CRC SALAH HARAP RESTART EDC"/>
    <s v="1"/>
    <s v="0"/>
    <s v="ONLINE"/>
    <s v="ONLINE-2024-12-22 18:21:05"/>
    <s v="Dihitung"/>
    <s v="Dihitung"/>
    <s v="Dihitung"/>
    <n v="1000"/>
    <n v="0"/>
    <n v="44"/>
    <n v="2.17"/>
    <s v="Sesuai"/>
    <s v="OK"/>
    <n v="0.33333333333333331"/>
    <n v="1"/>
    <x v="1"/>
    <x v="1"/>
    <x v="1"/>
    <x v="1"/>
    <x v="1"/>
    <x v="1"/>
    <x v="2"/>
    <x v="1"/>
    <x v="1"/>
    <s v="NOK"/>
    <s v="OK"/>
    <x v="3"/>
  </r>
  <r>
    <s v="TYAT"/>
    <s v="SINDANG JAYA CIPANAS"/>
    <s v="01"/>
    <s v="10.42.137.98"/>
    <s v="Microsoft Windows 10 Pro"/>
    <s v="64-bit"/>
    <s v="Intel(R) Core(TM) i3-7100 CPU @ 3.90GHz"/>
    <n v="13"/>
    <s v="48"/>
    <n v="8"/>
    <s v="Windows(R), Professional edition:_x000d__x000a_    The machine is permanently activated."/>
    <s v="Sesuai"/>
    <s v="Q476M-82NBB-GT8HD-TPX9K-JXCKF"/>
    <n v="1000"/>
    <n v="45"/>
    <n v="0"/>
    <s v="6"/>
    <s v="0"/>
    <s v="ONLINE"/>
    <s v="ONLINE-2024-12-23 10:43:49"/>
    <s v="3"/>
    <s v="0"/>
    <s v="ONLINE"/>
    <s v="ONLINE-2024-12-23 09:20:03"/>
    <s v="Dihitung"/>
    <s v="Dihitung"/>
    <s v="Dihitung"/>
    <n v="1000"/>
    <n v="13"/>
    <n v="45"/>
    <n v="0"/>
    <s v="Sesuai"/>
    <s v="OK"/>
    <n v="1"/>
    <n v="1"/>
    <x v="1"/>
    <x v="1"/>
    <x v="1"/>
    <x v="1"/>
    <x v="1"/>
    <x v="1"/>
    <x v="2"/>
    <x v="1"/>
    <x v="1"/>
    <s v="OK"/>
    <s v="OK"/>
    <x v="11"/>
  </r>
  <r>
    <s v="TPPW"/>
    <s v="RAYA BAROS KM 7"/>
    <s v="01"/>
    <s v="10.42.8.2"/>
    <s v="Microsoft Windows 10 Pro"/>
    <s v="64-bit"/>
    <s v="Intel(R) Pentium(R) CPU G4400 @ 3.30GHz"/>
    <n v="8"/>
    <s v="72"/>
    <n v="4"/>
    <s v="Windows(R), Professional edition:_x000d__x000a_    The machine is permanently activated."/>
    <s v="Sesuai"/>
    <s v="V22N4-7H8RM-VYTXH-287QT-Y98XF"/>
    <n v="1000"/>
    <n v="42"/>
    <n v="0.68"/>
    <s v="2"/>
    <s v="0"/>
    <s v="ONLINE"/>
    <s v="ONLINE-2024-12-23 11:02:50"/>
    <s v="3"/>
    <s v="0"/>
    <s v="ONLINE"/>
    <s v="ONLINE-2024-12-23 09:49:27"/>
    <s v="Dihitung"/>
    <s v="Dihitung"/>
    <s v="Tidak Dihitung"/>
    <n v="1000"/>
    <n v="8"/>
    <n v="42"/>
    <n v="0.68"/>
    <s v="Sesuai"/>
    <s v="OK"/>
    <n v="1"/>
    <n v="1"/>
    <x v="0"/>
    <x v="1"/>
    <x v="1"/>
    <x v="1"/>
    <x v="1"/>
    <x v="1"/>
    <x v="2"/>
    <x v="1"/>
    <x v="1"/>
    <s v="OK"/>
    <s v="OK"/>
    <x v="12"/>
  </r>
  <r>
    <s v="TLVE"/>
    <s v="RAYA SUKABUMI KM 21"/>
    <s v="02"/>
    <s v="10.42.52.195"/>
    <s v="Microsoft Windows 7 Professional "/>
    <s v="32-bit"/>
    <s v="Intel(R) Pentium(R) CPU G3250 @ 3.20GHz"/>
    <n v="32"/>
    <s v="44"/>
    <n v="4"/>
    <s v="Windows(R) 7, Professional edition:_x000d__x000a_    The machine is permanently activated."/>
    <s v="Sesuai"/>
    <s v="3Y2V8-K93YM-C6CMB-4FYHJ-GK799"/>
    <n v="1000"/>
    <n v="47"/>
    <n v="2.31"/>
    <s v="8"/>
    <s v="0"/>
    <s v="ONLINE"/>
    <s v="ONLINE-2024-12-23 10:26:20"/>
    <s v="2"/>
    <s v="0"/>
    <s v="ONLINE"/>
    <s v="ONLINE-2024-12-23 09:59:21"/>
    <s v="Dihitung"/>
    <s v="Dihitung"/>
    <s v="Tidak Dihitung"/>
    <n v="1000"/>
    <n v="32"/>
    <n v="47"/>
    <n v="2.31"/>
    <s v="Sesuai"/>
    <s v="OK"/>
    <n v="1"/>
    <n v="1"/>
    <x v="0"/>
    <x v="1"/>
    <x v="1"/>
    <x v="1"/>
    <x v="1"/>
    <x v="1"/>
    <x v="2"/>
    <x v="1"/>
    <x v="1"/>
    <s v="OK"/>
    <s v="OK"/>
    <x v="14"/>
  </r>
  <r>
    <s v="TBHB"/>
    <s v="VIMALA HILLS"/>
    <s v="02"/>
    <s v="10.42.55.67"/>
    <s v="Microsoft Windows 7 Professional "/>
    <s v="32-bit"/>
    <s v="Intel(R) Pentium(R) CPU G3240 @ 3.10GHz"/>
    <n v="25"/>
    <s v="58"/>
    <n v="4"/>
    <s v="Windows(R) 7, Professional edition:_x000d__x000a_    The machine is permanently activated."/>
    <s v="Sesuai"/>
    <s v="YK98Q-6G4JM-64CB6-3CDYJ-3QYC3"/>
    <n v="1000"/>
    <n v="44"/>
    <n v="0.48"/>
    <s v="14"/>
    <s v="0"/>
    <s v="ONLINE"/>
    <s v="ONLINE-2024-12-23 11:01:55"/>
    <s v="3"/>
    <s v="0"/>
    <s v="ONLINE"/>
    <s v="ONLINE-2024-12-23 09:47:37"/>
    <s v="Dihitung"/>
    <s v="Dihitung"/>
    <s v="Tidak Dihitung"/>
    <n v="1000"/>
    <n v="25"/>
    <n v="44"/>
    <n v="0.48"/>
    <s v="Sesuai"/>
    <s v="OK"/>
    <n v="1"/>
    <n v="1"/>
    <x v="0"/>
    <x v="1"/>
    <x v="1"/>
    <x v="1"/>
    <x v="1"/>
    <x v="1"/>
    <x v="2"/>
    <x v="1"/>
    <x v="1"/>
    <s v="OK"/>
    <s v="OK"/>
    <x v="11"/>
  </r>
  <r>
    <s v="F62A"/>
    <s v="YON POMAD BOGOR"/>
    <s v="01"/>
    <s v="10.42.41.2"/>
    <s v="Microsoft Windows 10 Pro"/>
    <s v="64-bit"/>
    <s v="Intel(R) Pentium(R) CPU G4400 @ 3.30GHz"/>
    <n v="52"/>
    <s v="76"/>
    <n v="4"/>
    <s v="Windows(R), Professional edition:_x000d__x000a_    The machine is permanently activated."/>
    <s v="Sesuai"/>
    <s v="ND2DG-VHCY6-K62GK-89YVT-WXCTC"/>
    <n v="1000"/>
    <n v="44"/>
    <n v="1.08"/>
    <s v="4"/>
    <s v="0"/>
    <s v="ONLINE"/>
    <s v="ONLINE-2024-12-23 10:01:41"/>
    <s v="1"/>
    <s v="0"/>
    <s v="ONLINE"/>
    <s v="ONLINE-2024-12-23 07:00:41"/>
    <s v="Dihitung"/>
    <s v="Dihitung"/>
    <s v="Tidak Dihitung"/>
    <n v="1000"/>
    <n v="52"/>
    <n v="44"/>
    <n v="1.08"/>
    <s v="Sesuai"/>
    <s v="OK"/>
    <n v="1"/>
    <n v="1"/>
    <x v="0"/>
    <x v="1"/>
    <x v="1"/>
    <x v="1"/>
    <x v="1"/>
    <x v="1"/>
    <x v="2"/>
    <x v="1"/>
    <x v="1"/>
    <s v="OK"/>
    <s v="OK"/>
    <x v="2"/>
  </r>
  <r>
    <s v="TSQX"/>
    <s v="CIMANGGU PERIKANAN"/>
    <s v="04"/>
    <s v="10.42.60.101"/>
    <s v="Microsoft Windows 10 Pro"/>
    <s v="64-bit"/>
    <s v="Intel(R) Pentium(R) CPU G4400 @ 3.30GHz"/>
    <n v="15"/>
    <s v="59"/>
    <n v="4"/>
    <s v="Windows(R), Professional edition:_x000d__x000a_    The machine is permanently activated."/>
    <s v="Sesuai"/>
    <s v="JD6TV-6PNM7-WQGBV-XGWRG-TJF9F"/>
    <n v="1000"/>
    <n v="46"/>
    <n v="1.1299999999999999"/>
    <s v="1"/>
    <s v="0"/>
    <s v="ONLINE"/>
    <s v="ONLINE-2024-12-23 09:25:14"/>
    <s v="0"/>
    <s v="1"/>
    <s v="OFFLINE"/>
    <s v="OFFLINE-2024-12-22 17:54:39-RESPONSE DARI EDC BLANK"/>
    <s v="Dihitung"/>
    <s v="Dihitung"/>
    <s v="Tidak Dihitung"/>
    <n v="1000"/>
    <n v="15"/>
    <n v="46"/>
    <n v="1.1299999999999999"/>
    <s v="Sesuai"/>
    <s v="OK"/>
    <n v="1"/>
    <n v="0"/>
    <x v="0"/>
    <x v="1"/>
    <x v="1"/>
    <x v="1"/>
    <x v="1"/>
    <x v="1"/>
    <x v="2"/>
    <x v="1"/>
    <x v="0"/>
    <s v="OK"/>
    <s v="NOK"/>
    <x v="0"/>
  </r>
  <r>
    <s v="TB40"/>
    <s v="REST AREA KM 10A"/>
    <s v="04"/>
    <s v="10.42.117.70"/>
    <s v="Microsoft Windows 10 Pro"/>
    <s v="64-bit"/>
    <s v="Intel(R) Pentium(R) Gold G6400 CPU @ 4.00GHz"/>
    <n v="5"/>
    <s v="22"/>
    <n v="16"/>
    <s v="Windows(R), Professional edition:_x000d__x000a_    The machine is permanently activated."/>
    <s v="Sesuai"/>
    <s v="HNDFF-9D3DK-KQYTX-2G3DD-GF4TG"/>
    <n v="1000"/>
    <n v="41"/>
    <n v="0"/>
    <s v="10"/>
    <s v="0"/>
    <s v="ONLINE"/>
    <s v="ONLINE-2024-12-21 13:13:33"/>
    <s v="10"/>
    <s v="1"/>
    <s v="ONLINE"/>
    <s v="ONLINE-2024-12-21 12:16:16"/>
    <s v="Dihitung"/>
    <s v="Dihitung"/>
    <s v="Dihitung"/>
    <n v="1000"/>
    <n v="5"/>
    <n v="41"/>
    <n v="0"/>
    <s v="Sesuai"/>
    <s v="OK"/>
    <n v="1"/>
    <n v="0.90909090909090906"/>
    <x v="1"/>
    <x v="1"/>
    <x v="1"/>
    <x v="1"/>
    <x v="1"/>
    <x v="1"/>
    <x v="2"/>
    <x v="1"/>
    <x v="1"/>
    <s v="OK"/>
    <s v="OK"/>
    <x v="10"/>
  </r>
  <r>
    <s v="TXHT"/>
    <s v="BOGOR PARK RESIDENCE"/>
    <s v="01"/>
    <s v="10.42.27.226"/>
    <s v="Microsoft Windows 7 Professional "/>
    <s v="32-bit"/>
    <s v="Intel(R) Pentium(R) CPU G4500 @ 3.50GHz"/>
    <n v="15"/>
    <s v="62"/>
    <n v="4"/>
    <s v="Windows(R) 7, Professional edition:_x000d__x000a_    The machine is permanently activated."/>
    <s v="Sesuai"/>
    <s v="BQ9T2-F7R9H-6V7HH-QXMX8-B723D"/>
    <n v="1000"/>
    <n v="42"/>
    <n v="0.31"/>
    <s v="7"/>
    <s v="0"/>
    <s v="ONLINE"/>
    <s v="ONLINE-2024-12-23 12:07:53"/>
    <s v="5"/>
    <s v="0"/>
    <s v="ONLINE"/>
    <s v="ONLINE-2024-12-23 09:14:55"/>
    <s v="Dihitung"/>
    <s v="Dihitung"/>
    <s v="Tidak Dihitung"/>
    <n v="1000"/>
    <n v="15"/>
    <n v="42"/>
    <n v="0.31"/>
    <s v="Sesuai"/>
    <s v="OK"/>
    <n v="1"/>
    <n v="1"/>
    <x v="0"/>
    <x v="1"/>
    <x v="1"/>
    <x v="1"/>
    <x v="1"/>
    <x v="1"/>
    <x v="2"/>
    <x v="1"/>
    <x v="1"/>
    <s v="OK"/>
    <s v="OK"/>
    <x v="6"/>
  </r>
  <r>
    <s v="T0H8"/>
    <s v="JALUR SUKARAJA"/>
    <s v="02"/>
    <s v="10.42.23.99"/>
    <s v="Microsoft Windows 7 Professional "/>
    <s v="32-bit"/>
    <s v="Intel(R) Pentium(R) CPU G3240 @ 3.10GHz"/>
    <n v="0"/>
    <s v="56"/>
    <n v="2"/>
    <s v="Windows(R) 7, Professional edition:_x000d__x000a_    The machine is permanently activated."/>
    <s v="Sesuai"/>
    <s v="D2FK8-9RGHJ-WHF8C-R8GMF-MHF3K"/>
    <n v="1000"/>
    <n v="38"/>
    <n v="1.88"/>
    <s v="2"/>
    <s v="0"/>
    <s v="ONLINE"/>
    <s v="ONLINE-2024-12-23 07:39:22"/>
    <s v="2"/>
    <s v="0"/>
    <s v="ONLINE"/>
    <s v="ONLINE-2024-12-22 16:19:32"/>
    <s v="Dihitung"/>
    <s v="Dihitung"/>
    <s v="Tidak Dihitung"/>
    <n v="1000"/>
    <n v="0"/>
    <n v="38"/>
    <n v="1.88"/>
    <s v="Sesuai"/>
    <s v="OK"/>
    <n v="1"/>
    <n v="1"/>
    <x v="0"/>
    <x v="1"/>
    <x v="1"/>
    <x v="1"/>
    <x v="1"/>
    <x v="1"/>
    <x v="2"/>
    <x v="1"/>
    <x v="1"/>
    <s v="OK"/>
    <s v="OK"/>
    <x v="12"/>
  </r>
  <r>
    <s v="FCP0"/>
    <s v="AGRABINTA CIANJUR"/>
    <s v="02"/>
    <s v="10.42.183.163"/>
    <s v="Microsoft Windows 10 Pro"/>
    <s v="64-bit"/>
    <s v="Intel(R) Pentium(R) CPU G4400 @ 3.30GHz"/>
    <n v="4"/>
    <s v="50"/>
    <n v="4"/>
    <s v="Windows(R), Professional edition:_x000d__x000a_    The machine is permanently activated."/>
    <s v="Sesuai"/>
    <s v="YQWPQ-WBN8G-KXVBC-4G3BC-CKCKF"/>
    <n v="1000"/>
    <n v="47"/>
    <n v="0.65"/>
    <s v="0"/>
    <s v="0"/>
    <s v="NOEDC"/>
    <s v="NOEDC-0000-00-00 00:00:00"/>
    <s v="1"/>
    <s v="0"/>
    <s v="ONLINE"/>
    <s v="ONLINE-2024-11-22 08:41:34"/>
    <s v="Dihitung"/>
    <s v="Dihitung"/>
    <s v="Tidak Dihitung"/>
    <n v="1000"/>
    <n v="4"/>
    <n v="47"/>
    <n v="0.65"/>
    <s v="Sesuai"/>
    <s v="OK"/>
    <n v="0"/>
    <n v="1"/>
    <x v="0"/>
    <x v="1"/>
    <x v="1"/>
    <x v="1"/>
    <x v="1"/>
    <x v="1"/>
    <x v="2"/>
    <x v="2"/>
    <x v="1"/>
    <s v="NOK"/>
    <s v="OK"/>
    <x v="9"/>
  </r>
  <r>
    <s v="TPP9"/>
    <s v="SINARSARI DRAMAGA"/>
    <s v="02"/>
    <s v="10.42.137.195"/>
    <s v="Microsoft Windows 10 Pro"/>
    <s v="64-bit"/>
    <s v="Intel(R) Pentium(R) CPU G4400 @ 3.30GHz"/>
    <n v="69"/>
    <s v="37"/>
    <n v="8"/>
    <s v="Windows(R), Professional edition:_x000d__x000a_    The machine is permanently activated."/>
    <s v="Sesuai"/>
    <s v="26QPN-3VW66-FVJMF-P7H96-Y98XF"/>
    <n v="1000"/>
    <n v="49"/>
    <n v="0.89"/>
    <s v="8"/>
    <s v="0"/>
    <s v="ONLINE"/>
    <s v="ONLINE-2024-12-22 22:20:46"/>
    <s v="1"/>
    <s v="0"/>
    <s v="ONLINE"/>
    <s v="ONLINE-2024-12-23 08:26:35-(ACT VIRTUAL)TIDAK TERIMA RESPONSE DARI HOST|ERBANK BRI|73130258|000071003851712|||||000253|000000|23 DEC 24|08:28:31|||0"/>
    <s v="Dihitung"/>
    <s v="Dihitung"/>
    <s v="Dihitung"/>
    <n v="1000"/>
    <n v="69"/>
    <n v="49"/>
    <n v="0.89"/>
    <s v="Sesuai"/>
    <s v="OK"/>
    <n v="1"/>
    <n v="1"/>
    <x v="1"/>
    <x v="1"/>
    <x v="1"/>
    <x v="1"/>
    <x v="1"/>
    <x v="1"/>
    <x v="2"/>
    <x v="1"/>
    <x v="1"/>
    <s v="OK"/>
    <s v="OK"/>
    <x v="7"/>
  </r>
  <r>
    <s v="TXOU"/>
    <s v="RAYA SAGARANTEN"/>
    <s v="02"/>
    <s v="10.42.77.195"/>
    <s v="Microsoft Windows 10 Pro"/>
    <s v="64-bit"/>
    <s v="Intel(R) Core(TM) i3-10100 CPU @ 3.60GHz"/>
    <n v="3"/>
    <s v="44"/>
    <n v="8"/>
    <s v="Windows(R), Professional edition:_x000d__x000a_    The machine is permanently activated."/>
    <s v="Sesuai"/>
    <s v="QQTGN-C37PD-FW8Y6-FJRXW-78RC2"/>
    <n v="1000"/>
    <n v="45"/>
    <n v="1.57"/>
    <s v="8"/>
    <s v="0"/>
    <s v="ONLINE"/>
    <s v="ONLINE-2024-12-22 22:17:05"/>
    <s v="2"/>
    <s v="0"/>
    <s v="ONLINE"/>
    <s v="ONLINE-2024-12-23 09:53:24"/>
    <s v="Dihitung"/>
    <s v="Dihitung"/>
    <s v="Dihitung"/>
    <n v="1000"/>
    <n v="3"/>
    <n v="45"/>
    <n v="1.57"/>
    <s v="Sesuai"/>
    <s v="OK"/>
    <n v="1"/>
    <n v="1"/>
    <x v="1"/>
    <x v="1"/>
    <x v="1"/>
    <x v="1"/>
    <x v="1"/>
    <x v="1"/>
    <x v="2"/>
    <x v="1"/>
    <x v="1"/>
    <s v="OK"/>
    <s v="OK"/>
    <x v="12"/>
  </r>
  <r>
    <s v="TQB1"/>
    <s v="BOJONG CIANJUR"/>
    <s v="01"/>
    <s v="10.42.49.34"/>
    <s v="Microsoft Windows 10 Pro"/>
    <s v="64-bit"/>
    <s v="Intel(R) Pentium(R) CPU G4400 @ 3.30GHz"/>
    <n v="0"/>
    <s v="63"/>
    <n v="4"/>
    <s v="Windows(R), Professional edition:_x000d__x000a_    The machine is permanently activated."/>
    <s v="Sesuai"/>
    <s v="QN7D9-Y8VJ2-GRKFR-PVQBC-V8RC2"/>
    <n v="1000"/>
    <n v="82"/>
    <n v="0.7"/>
    <s v="10"/>
    <s v="0"/>
    <s v="ONLINE"/>
    <s v="ONLINE-2024-12-23 12:09:08"/>
    <s v="1"/>
    <s v="1"/>
    <s v="OFFLINE"/>
    <s v="OFFLINE-2024-12-22 19:40:46-TIDAK TERIMA RESPONSE DARI EDC"/>
    <s v="Dihitung"/>
    <s v="Dihitung"/>
    <s v="Tidak Dihitung"/>
    <n v="1000"/>
    <n v="0"/>
    <n v="82"/>
    <n v="0.7"/>
    <s v="Sesuai"/>
    <s v="OK"/>
    <n v="1"/>
    <n v="0.5"/>
    <x v="0"/>
    <x v="1"/>
    <x v="1"/>
    <x v="2"/>
    <x v="1"/>
    <x v="1"/>
    <x v="2"/>
    <x v="1"/>
    <x v="1"/>
    <s v="OK"/>
    <s v="OK"/>
    <x v="13"/>
  </r>
  <r>
    <s v="TWHF"/>
    <s v="CIRACAP"/>
    <s v="02"/>
    <s v="10.42.92.195"/>
    <s v="Microsoft Windows 10 Pro"/>
    <s v="64-bit"/>
    <s v="Intel(R) Core(TM) i3-10100 CPU @ 3.60GHz"/>
    <n v="0"/>
    <s v="36"/>
    <n v="8"/>
    <s v="Windows(R), Professional edition:_x000d__x000a_    The machine is permanently activated."/>
    <s v="Sesuai"/>
    <s v="JYNTT-PPX4Y-RQCQG-C6TGF-VMH22"/>
    <n v="1000"/>
    <n v="64"/>
    <n v="1.85"/>
    <s v="8"/>
    <s v="0"/>
    <s v="ONLINE"/>
    <s v="ONLINE-2024-12-22 13:16:55"/>
    <s v="0"/>
    <s v="1"/>
    <s v="OFFLINE"/>
    <s v="OFFLINE-2024-12-22 20:29:40-TIDAK TERIMA RESPONSE DARI EDC"/>
    <s v="Dihitung"/>
    <s v="Dihitung"/>
    <s v="Dihitung"/>
    <n v="1000"/>
    <n v="0"/>
    <n v="64"/>
    <n v="1.85"/>
    <s v="Sesuai"/>
    <s v="OK"/>
    <n v="1"/>
    <n v="0"/>
    <x v="1"/>
    <x v="1"/>
    <x v="1"/>
    <x v="1"/>
    <x v="1"/>
    <x v="1"/>
    <x v="2"/>
    <x v="1"/>
    <x v="0"/>
    <s v="OK"/>
    <s v="NOK"/>
    <x v="9"/>
  </r>
  <r>
    <s v="FC28"/>
    <s v="BOGOR NIRWANA"/>
    <s v="01"/>
    <s v="10.42.94.98"/>
    <s v="Microsoft Windows 10 Pro"/>
    <s v="64-bit"/>
    <s v="Intel(R) Pentium(R) Gold G6405 CPU @ 4.10GHz"/>
    <n v="24"/>
    <s v="49"/>
    <n v="8"/>
    <s v="Windows(R), Professional edition:_x000d__x000a_    The machine is permanently activated."/>
    <s v="Sesuai"/>
    <s v="J847B-T4NWW-FHM6M-H4WCX-XKX86"/>
    <n v="1000"/>
    <n v="52"/>
    <n v="0.71"/>
    <s v="2"/>
    <s v="0"/>
    <s v="ONLINE"/>
    <s v="ONLINE-2024-12-23 08:35:33"/>
    <s v="2"/>
    <s v="0"/>
    <s v="ONLINE"/>
    <s v="ONLINE-2024-12-23 08:41:37"/>
    <s v="Dihitung"/>
    <s v="Dihitung"/>
    <s v="Dihitung"/>
    <n v="1000"/>
    <n v="24"/>
    <n v="52"/>
    <n v="0.71"/>
    <s v="Sesuai"/>
    <s v="OK"/>
    <n v="1"/>
    <n v="1"/>
    <x v="1"/>
    <x v="1"/>
    <x v="1"/>
    <x v="1"/>
    <x v="1"/>
    <x v="1"/>
    <x v="2"/>
    <x v="1"/>
    <x v="1"/>
    <s v="OK"/>
    <s v="OK"/>
    <x v="6"/>
  </r>
  <r>
    <s v="TCVU"/>
    <s v="GRIYA ALAM SENTUL 2"/>
    <s v="01"/>
    <s v="10.42.141.98"/>
    <s v="Microsoft Windows 10 Pro"/>
    <s v="64-bit"/>
    <s v="Intel(R) Pentium(R) Gold G6400 CPU @ 4.00GHz"/>
    <n v="16"/>
    <s v="61"/>
    <n v="8"/>
    <s v="Windows(R), Professional edition:_x000d__x000a_    The machine is permanently activated."/>
    <s v="Sesuai"/>
    <s v="H4NCK-9TPW9-TQR6J-4RMJD-VXM6G:2DNXG-BW66M-2R8Q2-G8DKH-KHJXF"/>
    <n v="1000"/>
    <n v="52"/>
    <n v="0.75"/>
    <s v="38"/>
    <s v="0"/>
    <s v="ONLINE"/>
    <s v="ONLINE-2024-12-23 11:47:13"/>
    <s v="0"/>
    <s v="0"/>
    <s v="NOEDC"/>
    <s v="NOEDC-0000-00-00 00:00:00"/>
    <s v="Dihitung"/>
    <s v="Dihitung"/>
    <s v="Dihitung"/>
    <n v="1000"/>
    <n v="16"/>
    <n v="52"/>
    <n v="0.75"/>
    <s v="Sesuai"/>
    <s v="OK"/>
    <n v="1"/>
    <n v="0"/>
    <x v="1"/>
    <x v="1"/>
    <x v="1"/>
    <x v="1"/>
    <x v="1"/>
    <x v="1"/>
    <x v="2"/>
    <x v="1"/>
    <x v="2"/>
    <s v="OK"/>
    <s v="NOK"/>
    <x v="2"/>
  </r>
  <r>
    <s v="FJK9"/>
    <s v="TEGAL BULEUD 2"/>
    <s v="01"/>
    <s v="10.42.66.130"/>
    <s v="Microsoft Windows 10 Pro"/>
    <s v="64-bit"/>
    <s v="Intel(R) Pentium(R) Gold G6405 CPU @ 4.10GHz"/>
    <n v="98"/>
    <s v="46"/>
    <n v="8"/>
    <s v="Windows(R), Professional edition:_x000d__x000a_    The machine is permanently activated."/>
    <s v="Sesuai"/>
    <s v="M64YY-BPN6H-KHYBT-TTBTM-88GPT"/>
    <n v="1000"/>
    <n v="45"/>
    <n v="0.89"/>
    <s v="2"/>
    <s v="0"/>
    <s v="ONLINE"/>
    <s v="ONLINE-2024-12-20 11:12:47"/>
    <s v="3"/>
    <s v="0"/>
    <s v="ONLINE"/>
    <s v="ONLINE-2024-12-23 11:48:55"/>
    <s v="Dihitung"/>
    <s v="Dihitung"/>
    <s v="Dihitung"/>
    <n v="1000"/>
    <n v="98"/>
    <n v="45"/>
    <n v="0.89"/>
    <s v="Sesuai"/>
    <s v="OK"/>
    <n v="1"/>
    <n v="1"/>
    <x v="1"/>
    <x v="1"/>
    <x v="2"/>
    <x v="1"/>
    <x v="1"/>
    <x v="1"/>
    <x v="2"/>
    <x v="1"/>
    <x v="1"/>
    <s v="OK"/>
    <s v="OK"/>
    <x v="9"/>
  </r>
  <r>
    <s v="TYW8"/>
    <s v="ALTERNATIF JALUR SELATAN"/>
    <s v="01"/>
    <s v="10.42.71.34"/>
    <s v="Microsoft Windows 10 Pro"/>
    <s v="64-bit"/>
    <s v="Intel(R) Core(TM) i3-10100 CPU @ 3.60GHz"/>
    <n v="10"/>
    <s v="51"/>
    <n v="8"/>
    <s v="Windows(R), Professional edition:_x000d__x000a_    The machine is permanently activated."/>
    <s v="Sesuai"/>
    <s v="XNCY8-WKRFV-W9WKB-FHMTQ-BG9TP"/>
    <n v="1000"/>
    <n v="43"/>
    <n v="1.94"/>
    <s v="8"/>
    <s v="0"/>
    <s v="ONLINE"/>
    <s v="ONLINE-2024-12-23 07:39:07"/>
    <s v="3"/>
    <s v="0"/>
    <s v="ONLINE"/>
    <s v="ONLINE-2024-12-23 12:28:18"/>
    <s v="Dihitung"/>
    <s v="Dihitung"/>
    <s v="Dihitung"/>
    <n v="1000"/>
    <n v="10"/>
    <n v="43"/>
    <n v="1.94"/>
    <s v="Sesuai"/>
    <s v="OK"/>
    <n v="1"/>
    <n v="1"/>
    <x v="1"/>
    <x v="1"/>
    <x v="1"/>
    <x v="1"/>
    <x v="1"/>
    <x v="1"/>
    <x v="2"/>
    <x v="1"/>
    <x v="1"/>
    <s v="OK"/>
    <s v="OK"/>
    <x v="12"/>
  </r>
  <r>
    <s v="F4UX"/>
    <s v="PABUARAN SAGARANTEN"/>
    <s v="01"/>
    <s v="10.42.77.130"/>
    <s v="Microsoft Windows 10 Pro"/>
    <s v="64-bit"/>
    <s v="Intel(R) Pentium(R) Gold G6400 CPU @ 4.00GHz"/>
    <n v="4"/>
    <s v="45"/>
    <n v="8"/>
    <s v="Windows(R), Professional edition:_x000d__x000a_    The machine is permanently activated."/>
    <s v="Sesuai"/>
    <s v="WRK73-RNV66-FG96X-J6M66-8TYP4"/>
    <n v="1000"/>
    <n v="42"/>
    <n v="0.65"/>
    <s v="2"/>
    <s v="0"/>
    <s v="ONLINE"/>
    <s v="ONLINE-2024-12-21 16:34:22"/>
    <s v="0"/>
    <s v="1"/>
    <s v="OFFLINE"/>
    <s v="OFFLINE-2024-12-17 11:18:25-TIDAK TERIMA RESPONSE DARI EDC"/>
    <s v="Dihitung"/>
    <s v="Dihitung"/>
    <s v="Dihitung"/>
    <n v="1000"/>
    <n v="4"/>
    <n v="42"/>
    <n v="0.65"/>
    <s v="Sesuai"/>
    <s v="OK"/>
    <n v="1"/>
    <n v="0"/>
    <x v="1"/>
    <x v="1"/>
    <x v="1"/>
    <x v="1"/>
    <x v="1"/>
    <x v="1"/>
    <x v="2"/>
    <x v="1"/>
    <x v="0"/>
    <s v="OK"/>
    <s v="NOK"/>
    <x v="12"/>
  </r>
  <r>
    <s v="TAPF"/>
    <s v="RAYA ALTERNATIF SENTUL KM"/>
    <s v="06"/>
    <s v="10.42.59.7"/>
    <s v="Microsoft Windows 7 Professional "/>
    <s v="32-bit"/>
    <s v="Intel(R) Core(TM) i3-2120 CPU @ 3.30GHz"/>
    <n v="6"/>
    <s v="51"/>
    <n v="4"/>
    <s v="Windows(R) 7, Professional edition:_x000d__x000a_    The machine is permanently activated."/>
    <s v="Sesuai"/>
    <s v="TDM3J-PWPJG-XPY4K-39VW8-FV8VH"/>
    <n v="1000"/>
    <n v="70"/>
    <n v="0.35"/>
    <s v="2"/>
    <s v="0"/>
    <s v="ONLINE"/>
    <s v="ONLINE-2024-12-22 11:12:56"/>
    <s v="2"/>
    <s v="0"/>
    <s v="ONLINE"/>
    <s v="ONLINE-2024-12-23 08:51:24"/>
    <s v="Dihitung"/>
    <s v="Dihitung"/>
    <s v="Tidak Dihitung"/>
    <n v="1000"/>
    <n v="6"/>
    <n v="70"/>
    <n v="0.35"/>
    <s v="Sesuai"/>
    <s v="OK"/>
    <n v="1"/>
    <n v="1"/>
    <x v="0"/>
    <x v="1"/>
    <x v="1"/>
    <x v="1"/>
    <x v="1"/>
    <x v="1"/>
    <x v="2"/>
    <x v="1"/>
    <x v="1"/>
    <s v="OK"/>
    <s v="OK"/>
    <x v="2"/>
  </r>
  <r>
    <s v="T09K"/>
    <s v="CIPANENGAH"/>
    <s v="02"/>
    <s v="10.42.15.195"/>
    <s v="Microsoft Windows 10 Pro"/>
    <s v="64-bit"/>
    <s v="Intel(R) Pentium(R) CPU G3240T @ 2.70GHz"/>
    <n v="5"/>
    <s v="55"/>
    <n v="4"/>
    <s v="Windows(R), Professional edition:_x000d__x000a_    The machine is permanently activated."/>
    <s v="Sesuai"/>
    <s v="NV3H4-Q9QMM-J974R-MKTJQ-C3782"/>
    <n v="1000"/>
    <n v="49"/>
    <n v="2.02"/>
    <s v="0"/>
    <s v="1"/>
    <s v="OFFLINE"/>
    <s v="OFFLINE-2024-12-23 12:19:37-THE PORT COM7 DOES NOT EXIST."/>
    <s v="2"/>
    <s v="0"/>
    <s v="ONLINE"/>
    <s v="ONLINE-2024-12-23 11:21:26"/>
    <s v="Dihitung"/>
    <s v="Dihitung"/>
    <s v="Tidak Dihitung"/>
    <n v="1000"/>
    <n v="5"/>
    <n v="49"/>
    <n v="2.02"/>
    <s v="Sesuai"/>
    <s v="OK"/>
    <n v="0"/>
    <n v="1"/>
    <x v="0"/>
    <x v="1"/>
    <x v="1"/>
    <x v="1"/>
    <x v="1"/>
    <x v="1"/>
    <x v="2"/>
    <x v="0"/>
    <x v="1"/>
    <s v="NOK"/>
    <s v="OK"/>
    <x v="12"/>
  </r>
  <r>
    <s v="FT17"/>
    <s v="CIWARU"/>
    <s v="02"/>
    <s v="10.42.92.99"/>
    <s v="Microsoft Windows 10 Pro"/>
    <s v="64-bit"/>
    <s v="Intel(R) Pentium(R) Gold G6400 CPU @ 4.00GHz"/>
    <n v="7"/>
    <s v="40"/>
    <n v="8"/>
    <s v="Windows(R), Professional edition:_x000d__x000a_    The machine is permanently activated."/>
    <s v="Sesuai"/>
    <s v="P8HV8-63NF7-6FP76-M443R-X2FTG"/>
    <n v="1000"/>
    <n v="54"/>
    <n v="0.59"/>
    <s v="16"/>
    <s v="0"/>
    <s v="ONLINE"/>
    <s v="ONLINE-2024-12-22 20:30:09"/>
    <s v="3"/>
    <s v="0"/>
    <s v="ONLINE"/>
    <s v="ONLINE-2024-12-21 20:03:55"/>
    <s v="Dihitung"/>
    <s v="Dihitung"/>
    <s v="Dihitung"/>
    <n v="1000"/>
    <n v="7"/>
    <n v="54"/>
    <n v="0.59"/>
    <s v="Sesuai"/>
    <s v="OK"/>
    <n v="1"/>
    <n v="1"/>
    <x v="1"/>
    <x v="1"/>
    <x v="1"/>
    <x v="1"/>
    <x v="1"/>
    <x v="1"/>
    <x v="2"/>
    <x v="1"/>
    <x v="1"/>
    <s v="OK"/>
    <s v="OK"/>
    <x v="9"/>
  </r>
  <r>
    <s v="TERL"/>
    <s v="RAYA BANDUNG KM 23"/>
    <s v="02"/>
    <s v="10.42.53.67"/>
    <s v="Microsoft Windows 10 Pro"/>
    <s v="64-bit"/>
    <s v="Intel(R) Pentium(R) CPU G4400 @ 3.30GHz"/>
    <n v="19"/>
    <s v="43"/>
    <n v="4"/>
    <s v="Windows(R), Professional edition:_x000d__x000a_    The machine is permanently activated."/>
    <s v="Sesuai"/>
    <s v="NKPJ3-WWQ9F-CH6V7-DDQK3-WQKTR"/>
    <n v="1000"/>
    <n v="41"/>
    <n v="0.74"/>
    <s v="2"/>
    <s v="0"/>
    <s v="ONLINE"/>
    <s v="ONLINE-2024-12-12 13:56:32"/>
    <s v="3"/>
    <s v="0"/>
    <s v="ONLINE"/>
    <s v="ONLINE-2024-12-23 12:27:31"/>
    <s v="Dihitung"/>
    <s v="Dihitung"/>
    <s v="Tidak Dihitung"/>
    <n v="1000"/>
    <n v="19"/>
    <n v="41"/>
    <n v="0.74"/>
    <s v="Sesuai"/>
    <s v="OK"/>
    <n v="1"/>
    <n v="1"/>
    <x v="0"/>
    <x v="1"/>
    <x v="1"/>
    <x v="1"/>
    <x v="1"/>
    <x v="1"/>
    <x v="2"/>
    <x v="1"/>
    <x v="1"/>
    <s v="OK"/>
    <s v="OK"/>
    <x v="13"/>
  </r>
  <r>
    <s v="F4PW"/>
    <s v="CIWALEN"/>
    <s v="02"/>
    <s v="10.42.14.227"/>
    <s v="Microsoft Windows 7 Professional "/>
    <s v="32-bit"/>
    <s v="Intel(R) Pentium(R) CPU G3220 @ 3.00GHz"/>
    <n v="12"/>
    <s v="45"/>
    <n v="4"/>
    <s v="Windows(R) 7, Professional edition:_x000d__x000a_    The machine is permanently activated."/>
    <s v="Double"/>
    <s v="NOK Dll"/>
    <n v="1000"/>
    <n v="0"/>
    <n v="0.51"/>
    <s v="12"/>
    <s v="0"/>
    <s v="ONLINE"/>
    <s v="ONLINE-2024-12-22 19:49:45"/>
    <s v="2"/>
    <s v="0"/>
    <s v="ONLINE"/>
    <s v="ONLINE-2024-12-22 18:59:06"/>
    <s v="Dihitung"/>
    <s v="Dihitung"/>
    <s v="Tidak Dihitung"/>
    <n v="1000"/>
    <n v="12"/>
    <n v="0"/>
    <n v="0.51"/>
    <s v="Double"/>
    <s v="OK"/>
    <n v="1"/>
    <n v="1"/>
    <x v="0"/>
    <x v="1"/>
    <x v="1"/>
    <x v="1"/>
    <x v="1"/>
    <x v="2"/>
    <x v="2"/>
    <x v="1"/>
    <x v="1"/>
    <s v="OK"/>
    <s v="OK"/>
    <x v="1"/>
  </r>
  <r>
    <s v="TWHP"/>
    <s v="KERTAMAYA"/>
    <s v="02"/>
    <s v="10.42.84.67"/>
    <s v="Microsoft Windows 7 Professional "/>
    <s v="32-bit"/>
    <s v="Intel(R) Pentium(R) CPU G4500 @ 3.50GHz"/>
    <n v="28"/>
    <s v="70"/>
    <n v="4"/>
    <s v="Windows(R) 7, Professional edition:_x000d__x000a_    The machine is permanently activated."/>
    <s v="Sesuai"/>
    <s v="W7VVB-JBQY9-V4RF9-G986D-TF2GK"/>
    <n v="1000"/>
    <n v="42"/>
    <n v="1.01"/>
    <s v="17"/>
    <s v="1"/>
    <s v="ONLINE"/>
    <s v="ONLINE-2024-12-23 11:54:21"/>
    <s v="9"/>
    <s v="1"/>
    <s v="ONLINE"/>
    <s v="ONLINE-2024-12-23 11:47:02-(ACT VIRTUAL)TIDAK TERIMA RESPONSE DARI HOST|38BANK BRI|72108673|000070408148965|BRI CARD|5221 84** **** 2792|DIP|SALE|000036|000626|23 DEC 24|11:46:59|186637910335||121200"/>
    <s v="Dihitung"/>
    <s v="Dihitung"/>
    <s v="Tidak Dihitung"/>
    <n v="1000"/>
    <n v="28"/>
    <n v="42"/>
    <n v="1.01"/>
    <s v="Sesuai"/>
    <s v="OK"/>
    <n v="0.94444444444444442"/>
    <n v="0.9"/>
    <x v="0"/>
    <x v="1"/>
    <x v="1"/>
    <x v="1"/>
    <x v="1"/>
    <x v="1"/>
    <x v="2"/>
    <x v="1"/>
    <x v="1"/>
    <s v="OK"/>
    <s v="OK"/>
    <x v="6"/>
  </r>
  <r>
    <s v="T038"/>
    <s v="BANTARJAYA NO.8D"/>
    <s v="01"/>
    <s v="10.42.76.130"/>
    <s v="Microsoft Windows 10 Pro"/>
    <s v="64-bit"/>
    <s v="Intel(R) Pentium(R) CPU G4500 @ 3.50GHz"/>
    <n v="21"/>
    <s v="91"/>
    <n v="4"/>
    <s v="Windows(R), Professional edition:_x000d__x000a_    The machine is permanently activated."/>
    <s v="Sesuai"/>
    <s v="J6RNB-39YGT-2TY32-J4P72-27JXC:RGMCN-DCJVM-42KW4-TCB34-BY49C"/>
    <n v="1000"/>
    <n v="48"/>
    <n v="0.96"/>
    <s v="16"/>
    <s v="0"/>
    <s v="ONLINE"/>
    <s v="ONLINE-2024-12-23 11:20:55"/>
    <s v="3"/>
    <s v="0"/>
    <s v="ONLINE"/>
    <s v="ONLINE-2024-12-23 11:52:06"/>
    <s v="Dihitung"/>
    <s v="Dihitung"/>
    <s v="Tidak Dihitung"/>
    <n v="1000"/>
    <n v="21"/>
    <n v="48"/>
    <n v="0.96"/>
    <s v="Sesuai"/>
    <s v="OK"/>
    <n v="1"/>
    <n v="1"/>
    <x v="0"/>
    <x v="1"/>
    <x v="1"/>
    <x v="1"/>
    <x v="1"/>
    <x v="1"/>
    <x v="2"/>
    <x v="1"/>
    <x v="1"/>
    <s v="OK"/>
    <s v="OK"/>
    <x v="7"/>
  </r>
  <r>
    <s v="TRO4"/>
    <s v="ISCALTON CICURUG"/>
    <s v="01"/>
    <s v="10.42.54.226"/>
    <s v="Microsoft Windows 7 Professional "/>
    <s v="32-bit"/>
    <s v="Intel(R) Pentium(R) CPU G3260 @ 3.30GHz"/>
    <n v="20"/>
    <s v="61"/>
    <n v="4"/>
    <s v="Windows(R) 7, Professional edition:_x000d__x000a_    The machine is permanently activated."/>
    <s v="Sesuai"/>
    <s v="TWWK2-2WBQK-MKVTK-4JPKB-RXQ4C"/>
    <n v="1000"/>
    <n v="39"/>
    <n v="2.44"/>
    <s v="2"/>
    <s v="0"/>
    <s v="ONLINE"/>
    <s v="ONLINE-2024-12-23 10:01:41"/>
    <s v="4"/>
    <s v="0"/>
    <s v="ONLINE"/>
    <s v="ONLINE-2024-12-22 14:46:53"/>
    <s v="Dihitung"/>
    <s v="Dihitung"/>
    <s v="Tidak Dihitung"/>
    <n v="1000"/>
    <n v="20"/>
    <n v="39"/>
    <n v="2.44"/>
    <s v="Sesuai"/>
    <s v="OK"/>
    <n v="1"/>
    <n v="1"/>
    <x v="0"/>
    <x v="1"/>
    <x v="1"/>
    <x v="1"/>
    <x v="1"/>
    <x v="1"/>
    <x v="2"/>
    <x v="1"/>
    <x v="1"/>
    <s v="OK"/>
    <s v="OK"/>
    <x v="14"/>
  </r>
  <r>
    <s v="TG1J"/>
    <s v="SILIWANGI NO 60C"/>
    <s v="02"/>
    <s v="10.42.48.131"/>
    <s v="Microsoft Windows 7 Professional "/>
    <s v="32-bit"/>
    <s v="Intel(R) Pentium(R) CPU G3460T @ 3.00GHz"/>
    <n v="9"/>
    <s v="62"/>
    <n v="4"/>
    <s v="Windows(R) 7, Professional edition:_x000d__x000a_    The machine is permanently activated."/>
    <s v="Sesuai"/>
    <s v="XDKQC-R6VMF-HPDHX-82FK3-WFT9T"/>
    <n v="1000"/>
    <n v="42"/>
    <n v="1.08"/>
    <s v="8"/>
    <s v="0"/>
    <s v="ONLINE"/>
    <s v="ONLINE-2024-12-23 12:33:46"/>
    <s v="3"/>
    <s v="0"/>
    <s v="ONLINE"/>
    <s v="ONLINE-2024-12-23 10:47:30-(ACT VIRTUAL)TIDAK TERIMA RESPONSE DARI HOST|ERBANK BTN|72558032|000070422765035|DB VISA PLATINUM|4693 45** **** 5958|DIP|SALE|000011|000305|23 DEC 24|10:49:11|000305003452||66000"/>
    <s v="Dihitung"/>
    <s v="Dihitung"/>
    <s v="Tidak Dihitung"/>
    <n v="1000"/>
    <n v="9"/>
    <n v="42"/>
    <n v="1.08"/>
    <s v="Sesuai"/>
    <s v="OK"/>
    <n v="1"/>
    <n v="1"/>
    <x v="0"/>
    <x v="1"/>
    <x v="1"/>
    <x v="1"/>
    <x v="1"/>
    <x v="1"/>
    <x v="2"/>
    <x v="1"/>
    <x v="1"/>
    <s v="OK"/>
    <s v="OK"/>
    <x v="6"/>
  </r>
  <r>
    <s v="TI6Y"/>
    <s v="TAMAN TOPI SQUARE"/>
    <s v="01"/>
    <s v="10.42.6.2"/>
    <s v="Microsoft Windows 10 Pro"/>
    <s v="64-bit"/>
    <s v="Intel(R) Pentium(R) Gold G6400 CPU @ 4.00GHz"/>
    <n v="20"/>
    <s v="50"/>
    <n v="8"/>
    <s v="Windows(R), Professional edition:_x000d__x000a_    The machine is permanently activated."/>
    <s v="Sesuai"/>
    <s v="9N2J6-JW47C-9Y3YM-WWK8G-YG986"/>
    <n v="1000"/>
    <n v="49"/>
    <n v="1.03"/>
    <s v="3"/>
    <s v="0"/>
    <s v="ONLINE"/>
    <s v="ONLINE-2024-12-23 09:15:53"/>
    <s v="8"/>
    <s v="0"/>
    <s v="ONLINE"/>
    <s v="ONLINE-2024-12-23 07:59:17"/>
    <s v="Dihitung"/>
    <s v="Dihitung"/>
    <s v="Dihitung"/>
    <n v="1000"/>
    <n v="20"/>
    <n v="49"/>
    <n v="1.03"/>
    <s v="Sesuai"/>
    <s v="OK"/>
    <n v="1"/>
    <n v="1"/>
    <x v="1"/>
    <x v="1"/>
    <x v="1"/>
    <x v="1"/>
    <x v="1"/>
    <x v="1"/>
    <x v="2"/>
    <x v="1"/>
    <x v="1"/>
    <s v="OK"/>
    <s v="OK"/>
    <x v="5"/>
  </r>
  <r>
    <s v="TYB8"/>
    <s v="LALADON 2"/>
    <s v="01"/>
    <s v="10.42.113.226"/>
    <s v="Microsoft Windows 10 Pro"/>
    <s v="64-bit"/>
    <s v="Intel(R) Pentium(R) Gold G6400 CPU @ 4.00GHz"/>
    <n v="10"/>
    <s v="49"/>
    <n v="8"/>
    <s v="Windows(R), Professional edition:_x000d__x000a_    The machine is permanently activated."/>
    <s v="Sesuai"/>
    <s v="NGDHP-HG7QH-V86QY-YWFRD-JTYW2"/>
    <n v="1000"/>
    <n v="44"/>
    <n v="0.91"/>
    <s v="8"/>
    <s v="6"/>
    <s v="ONLINE"/>
    <s v="ONLINE-2024-12-22 21:04:13"/>
    <s v="7"/>
    <s v="0"/>
    <s v="ONLINE"/>
    <s v="ONLINE-2024-12-22 20:08:15"/>
    <s v="Dihitung"/>
    <s v="Dihitung"/>
    <s v="Dihitung"/>
    <n v="1000"/>
    <n v="10"/>
    <n v="44"/>
    <n v="0.91"/>
    <s v="Sesuai"/>
    <s v="OK"/>
    <n v="0.5714285714285714"/>
    <n v="1"/>
    <x v="1"/>
    <x v="1"/>
    <x v="1"/>
    <x v="1"/>
    <x v="1"/>
    <x v="1"/>
    <x v="2"/>
    <x v="1"/>
    <x v="1"/>
    <s v="OK"/>
    <s v="OK"/>
    <x v="7"/>
  </r>
  <r>
    <s v="TVVN"/>
    <s v="POINT STASIUN BOGOR"/>
    <s v="01"/>
    <s v="10.42.142.2"/>
    <s v="Microsoft Windows 10 Pro"/>
    <s v="64-bit"/>
    <s v="Intel(R) Pentium(R) Gold G6400 CPU @ 4.00GHz"/>
    <n v="9"/>
    <s v="50"/>
    <n v="8"/>
    <s v="Windows(R), Professional edition:_x000d__x000a_    The machine is permanently activated."/>
    <s v="Sesuai"/>
    <s v="NFBF3-49DPT-6XQ4G-Q23H8-29X86"/>
    <n v="1000"/>
    <n v="57"/>
    <n v="0.86"/>
    <s v="22"/>
    <s v="0"/>
    <s v="ONLINE"/>
    <s v="ONLINE-2024-12-23 11:50:36"/>
    <s v="0"/>
    <s v="0"/>
    <s v="NOEDC"/>
    <s v="NOEDC-0000-00-00 00:00:00"/>
    <s v="Dihitung"/>
    <s v="Dihitung"/>
    <s v="Dihitung"/>
    <n v="1000"/>
    <n v="9"/>
    <n v="57"/>
    <n v="0.86"/>
    <s v="Sesuai"/>
    <s v="OK"/>
    <n v="1"/>
    <n v="0"/>
    <x v="1"/>
    <x v="1"/>
    <x v="1"/>
    <x v="1"/>
    <x v="1"/>
    <x v="1"/>
    <x v="2"/>
    <x v="1"/>
    <x v="2"/>
    <s v="OK"/>
    <s v="NOK"/>
    <x v="5"/>
  </r>
  <r>
    <s v="T20H"/>
    <s v="HANJAWAR"/>
    <s v="02"/>
    <s v="10.42.11.194"/>
    <s v="Microsoft Windows 10 Pro"/>
    <s v="64-bit"/>
    <s v="Intel(R) Core(TM) i5-4460  CPU @ 3.20GHz"/>
    <n v="41"/>
    <s v="46"/>
    <n v="8"/>
    <s v="Windows(R), Professional edition:_x000d__x000a_    The machine is permanently activated."/>
    <s v="Sesuai"/>
    <s v="NCPFJ-QFCDK-QRW2B-2X2X7-HXMW2"/>
    <n v="1000"/>
    <n v="72"/>
    <n v="0.68"/>
    <s v="3"/>
    <s v="3"/>
    <s v="OFFLINE"/>
    <s v="OFFLINE-2024-12-22 16:28:57-[ERROR] TIDAK DAPAT RESPONSE DARI EDC"/>
    <s v="5"/>
    <s v="0"/>
    <s v="ONLINE"/>
    <s v="ONLINE-2024-12-23 10:48:40"/>
    <s v="Dihitung"/>
    <s v="Dihitung"/>
    <s v="Dihitung"/>
    <n v="1000"/>
    <n v="41"/>
    <n v="72"/>
    <n v="0.68"/>
    <s v="Sesuai"/>
    <s v="OK"/>
    <n v="0.5"/>
    <n v="1"/>
    <x v="1"/>
    <x v="1"/>
    <x v="1"/>
    <x v="1"/>
    <x v="1"/>
    <x v="1"/>
    <x v="2"/>
    <x v="1"/>
    <x v="1"/>
    <s v="OK"/>
    <s v="OK"/>
    <x v="11"/>
  </r>
  <r>
    <s v="TF7D"/>
    <s v="BABAKAN MADANG"/>
    <s v="02"/>
    <s v="10.42.81.3"/>
    <s v="Microsoft Windows 10 Pro"/>
    <s v="64-bit"/>
    <s v="Intel(R) Pentium(R) CPU G4500 @ 3.50GHz"/>
    <n v="15"/>
    <s v="78"/>
    <n v="4"/>
    <s v="Windows(R), Professional edition:_x000d__x000a_    The machine is permanently activated."/>
    <s v="Sesuai"/>
    <s v="3BNDT-8MRWT-G33DM-7RM6T-TJF9C"/>
    <n v="1000"/>
    <n v="42"/>
    <n v="1.1100000000000001"/>
    <s v="15"/>
    <s v="0"/>
    <s v="ONLINE"/>
    <s v="ONLINE-2024-12-23 12:36:51"/>
    <s v="8"/>
    <s v="0"/>
    <s v="ONLINE"/>
    <s v="ONLINE-2024-12-23 12:15:05"/>
    <s v="Dihitung"/>
    <s v="Dihitung"/>
    <s v="Tidak Dihitung"/>
    <n v="1000"/>
    <n v="15"/>
    <n v="42"/>
    <n v="1.1100000000000001"/>
    <s v="Sesuai"/>
    <s v="OK"/>
    <n v="1"/>
    <n v="1"/>
    <x v="0"/>
    <x v="1"/>
    <x v="1"/>
    <x v="1"/>
    <x v="1"/>
    <x v="1"/>
    <x v="2"/>
    <x v="1"/>
    <x v="1"/>
    <s v="OK"/>
    <s v="OK"/>
    <x v="2"/>
  </r>
  <r>
    <s v="THKX"/>
    <s v="KADUPUGUR"/>
    <s v="01"/>
    <s v="10.42.70.194"/>
    <s v="Microsoft Windows 10 Pro"/>
    <s v="64-bit"/>
    <s v="Intel(R) Core(TM) i3-10100 CPU @ 3.60GHz"/>
    <n v="3"/>
    <s v="46"/>
    <n v="8"/>
    <s v="Windows(R), Professional edition:_x000d__x000a_    The machine is permanently activated."/>
    <s v="Sesuai"/>
    <s v="PWJKN-BRXCV-YK6RF-J6T7X-DYH22"/>
    <n v="1000"/>
    <n v="45"/>
    <n v="0.99"/>
    <s v="18"/>
    <s v="0"/>
    <s v="ONLINE"/>
    <s v="ONLINE-2024-12-22 21:53:34"/>
    <s v="10"/>
    <s v="0"/>
    <s v="ONLINE"/>
    <s v="ONLINE-2024-12-23 11:20:10"/>
    <s v="Dihitung"/>
    <s v="Dihitung"/>
    <s v="Dihitung"/>
    <n v="1000"/>
    <n v="3"/>
    <n v="45"/>
    <n v="0.99"/>
    <s v="Sesuai"/>
    <s v="OK"/>
    <n v="1"/>
    <n v="1"/>
    <x v="1"/>
    <x v="1"/>
    <x v="1"/>
    <x v="1"/>
    <x v="1"/>
    <x v="1"/>
    <x v="2"/>
    <x v="1"/>
    <x v="1"/>
    <s v="OK"/>
    <s v="OK"/>
    <x v="4"/>
  </r>
  <r>
    <s v="TKSJ"/>
    <s v="CIHERANG KAUM"/>
    <s v="02"/>
    <s v="10.42.24.195"/>
    <s v="Microsoft Windows 10 Pro"/>
    <s v="64-bit"/>
    <s v="Intel(R) Pentium(R) Gold G6400 CPU @ 4.00GHz"/>
    <n v="30"/>
    <s v="47"/>
    <n v="8"/>
    <s v="Windows(R), Professional edition:_x000d__x000a_    The machine is permanently activated."/>
    <s v="Sesuai"/>
    <s v="W8BK4-XN9P7-GT7JT-QK2TX-BKMW2"/>
    <n v="1000"/>
    <n v="49"/>
    <n v="0.66"/>
    <s v="2"/>
    <s v="0"/>
    <s v="ONLINE"/>
    <s v="ONLINE-2024-12-23 08:04:02"/>
    <s v="6"/>
    <s v="0"/>
    <s v="ONLINE"/>
    <s v="ONLINE-2024-12-23 12:32:26"/>
    <s v="Dihitung"/>
    <s v="Dihitung"/>
    <s v="Dihitung"/>
    <n v="1000"/>
    <n v="30"/>
    <n v="49"/>
    <n v="0.66"/>
    <s v="Sesuai"/>
    <s v="OK"/>
    <n v="1"/>
    <n v="1"/>
    <x v="1"/>
    <x v="1"/>
    <x v="1"/>
    <x v="1"/>
    <x v="1"/>
    <x v="1"/>
    <x v="2"/>
    <x v="1"/>
    <x v="1"/>
    <s v="OK"/>
    <s v="OK"/>
    <x v="7"/>
  </r>
  <r>
    <s v="TZGV"/>
    <s v="TAMAN TIRTA CIMANGGU"/>
    <s v="02"/>
    <s v="10.42.105.3"/>
    <s v="Microsoft Windows 10 Pro"/>
    <s v="64-bit"/>
    <s v="Intel(R) Pentium(R) CPU G4400 @ 3.30GHz"/>
    <n v="19"/>
    <s v="66"/>
    <n v="4"/>
    <s v="Windows(R), Professional edition:_x000d__x000a_    The machine is permanently activated."/>
    <s v="Sesuai"/>
    <s v="PJXFV-N9GDP-G3MQF-R9DYR-2KC2T"/>
    <n v="1000"/>
    <n v="40"/>
    <n v="0.88"/>
    <s v="14"/>
    <s v="0"/>
    <s v="ONLINE"/>
    <s v="ONLINE-2024-12-23 12:13:41"/>
    <s v="8"/>
    <s v="0"/>
    <s v="ONLINE"/>
    <s v="ONLINE-2024-12-23 12:26:51"/>
    <s v="Dihitung"/>
    <s v="Dihitung"/>
    <s v="Tidak Dihitung"/>
    <n v="1000"/>
    <n v="19"/>
    <n v="40"/>
    <n v="0.88"/>
    <s v="Sesuai"/>
    <s v="OK"/>
    <n v="1"/>
    <n v="1"/>
    <x v="0"/>
    <x v="1"/>
    <x v="1"/>
    <x v="1"/>
    <x v="1"/>
    <x v="1"/>
    <x v="2"/>
    <x v="1"/>
    <x v="1"/>
    <s v="OK"/>
    <s v="OK"/>
    <x v="0"/>
  </r>
  <r>
    <s v="FGJ5"/>
    <s v="CISARUA 3"/>
    <s v="01"/>
    <s v="10.42.6.162"/>
    <s v="Microsoft Windows 10 Pro"/>
    <s v="64-bit"/>
    <s v="Intel(R) Core(TM) i5-4460  CPU @ 3.20GHz"/>
    <n v="20"/>
    <s v="27"/>
    <n v="16"/>
    <s v="Windows(R), Professional edition:_x000d__x000a_    The machine is permanently activated."/>
    <s v="Sesuai"/>
    <s v="YB8TN-D2F4T-D276X-T872B-R6YW2"/>
    <n v="1000"/>
    <n v="58"/>
    <n v="0.56000000000000005"/>
    <s v="2"/>
    <s v="0"/>
    <s v="ONLINE"/>
    <s v="ONLINE-2024-12-14 14:40:48"/>
    <s v="0"/>
    <s v="2"/>
    <s v="OFFLINE"/>
    <s v="OFFLINE-2024-12-14 20:45:05-TIDAK TERIMA RESPONSE DARI EDC"/>
    <s v="Dihitung"/>
    <s v="Dihitung"/>
    <s v="Dihitung"/>
    <n v="1000"/>
    <n v="20"/>
    <n v="58"/>
    <n v="0.56000000000000005"/>
    <s v="Sesuai"/>
    <s v="OK"/>
    <n v="1"/>
    <n v="0"/>
    <x v="1"/>
    <x v="1"/>
    <x v="1"/>
    <x v="1"/>
    <x v="1"/>
    <x v="1"/>
    <x v="2"/>
    <x v="1"/>
    <x v="0"/>
    <s v="OK"/>
    <s v="NOK"/>
    <x v="11"/>
  </r>
  <r>
    <s v="T2SV"/>
    <s v="CIPADUNG SUKARESMI"/>
    <s v="02"/>
    <s v="10.42.27.3"/>
    <s v="Microsoft Windows 7 Professional "/>
    <s v="32-bit"/>
    <s v="Intel(R) Pentium(R) CPU G3240 @ 3.10GHz"/>
    <n v="0"/>
    <s v="45"/>
    <n v="4"/>
    <s v="Windows(R) 7, Professional edition:_x000d__x000a_    The machine is permanently activated."/>
    <s v="Sesuai"/>
    <s v="YPR4W-QR67Q-C6WQP-BRC6D-VBJ6Q"/>
    <n v="1000"/>
    <n v="42"/>
    <n v="1.1200000000000001"/>
    <s v="2"/>
    <s v="0"/>
    <s v="ONLINE"/>
    <s v="ONLINE-2024-12-23 11:04:38"/>
    <s v="1"/>
    <s v="0"/>
    <s v="ONLINE"/>
    <s v="ONLINE-2024-12-21 18:04:15"/>
    <s v="Dihitung"/>
    <s v="Dihitung"/>
    <s v="Tidak Dihitung"/>
    <n v="1000"/>
    <n v="0"/>
    <n v="42"/>
    <n v="1.1200000000000001"/>
    <s v="Sesuai"/>
    <s v="OK"/>
    <n v="1"/>
    <n v="1"/>
    <x v="0"/>
    <x v="1"/>
    <x v="1"/>
    <x v="1"/>
    <x v="1"/>
    <x v="1"/>
    <x v="2"/>
    <x v="1"/>
    <x v="1"/>
    <s v="OK"/>
    <s v="OK"/>
    <x v="6"/>
  </r>
  <r>
    <s v="TPTG"/>
    <s v="SENTUL SELATAN"/>
    <s v="01"/>
    <s v="10.42.74.130"/>
    <s v="Microsoft Windows 10 Pro"/>
    <s v="64-bit"/>
    <s v="Intel(R) Pentium(R) Gold G6405 CPU @ 4.10GHz"/>
    <n v="20"/>
    <s v="51"/>
    <n v="8"/>
    <s v="Windows(R), Professional edition:_x000d__x000a_    The machine is permanently activated."/>
    <s v="Sesuai"/>
    <s v="6KN3T-DQXMF-2YXH4-KFFH8-MTDW6"/>
    <n v="1000"/>
    <n v="42"/>
    <n v="1.3"/>
    <s v="16"/>
    <s v="0"/>
    <s v="ONLINE"/>
    <s v="ONLINE-2024-12-23 11:44:59"/>
    <s v="1"/>
    <s v="0"/>
    <s v="ONLINE"/>
    <s v="ONLINE-2024-12-23 12:35:54"/>
    <s v="Dihitung"/>
    <s v="Dihitung"/>
    <s v="Dihitung"/>
    <n v="1000"/>
    <n v="20"/>
    <n v="42"/>
    <n v="1.3"/>
    <s v="Sesuai"/>
    <s v="OK"/>
    <n v="1"/>
    <n v="1"/>
    <x v="1"/>
    <x v="1"/>
    <x v="1"/>
    <x v="1"/>
    <x v="1"/>
    <x v="1"/>
    <x v="2"/>
    <x v="1"/>
    <x v="1"/>
    <s v="OK"/>
    <s v="OK"/>
    <x v="2"/>
  </r>
  <r>
    <s v="T3NT"/>
    <s v="DRAMAGA CANTIK"/>
    <s v="01"/>
    <s v="10.42.50.66"/>
    <s v="Microsoft Windows 10 Pro"/>
    <s v="64-bit"/>
    <s v="Intel(R) Pentium(R) CPU G4400 @ 3.30GHz"/>
    <n v="56"/>
    <s v="92"/>
    <n v="4"/>
    <s v="Windows(R), Professional edition:_x000d__x000a_    The machine is permanently activated."/>
    <s v="Sesuai"/>
    <s v="636NR-34Q9Q-V6B3Y-JQW4G-722KF"/>
    <n v="1000"/>
    <n v="43"/>
    <n v="0.9"/>
    <s v="2"/>
    <s v="0"/>
    <s v="ONLINE"/>
    <s v="ONLINE-2024-12-23 09:12:17"/>
    <s v="0"/>
    <s v="0"/>
    <s v="NOEDC"/>
    <s v="NOEDC-0000-00-00 00:00:00"/>
    <s v="Dihitung"/>
    <s v="Dihitung"/>
    <s v="Tidak Dihitung"/>
    <n v="1000"/>
    <n v="56"/>
    <n v="43"/>
    <n v="0.9"/>
    <s v="Sesuai"/>
    <s v="OK"/>
    <n v="1"/>
    <n v="0"/>
    <x v="0"/>
    <x v="1"/>
    <x v="1"/>
    <x v="1"/>
    <x v="1"/>
    <x v="1"/>
    <x v="2"/>
    <x v="1"/>
    <x v="2"/>
    <s v="OK"/>
    <s v="NOK"/>
    <x v="7"/>
  </r>
  <r>
    <s v="T2GV"/>
    <s v="MUNJUL"/>
    <s v="01"/>
    <s v="10.42.115.194"/>
    <s v="Microsoft Windows 10 Pro"/>
    <s v="64-bit"/>
    <s v="Intel(R) Pentium(R) CPU G4400 @ 3.30GHz"/>
    <n v="64"/>
    <s v="74"/>
    <n v="4"/>
    <s v="Windows(R), Professional edition:_x000d__x000a_    The machine is permanently activated."/>
    <s v="Sesuai"/>
    <s v="49KXQ-GNYMW-X9F22-3F6FW-JFG6P"/>
    <n v="1000"/>
    <n v="39"/>
    <n v="1.28"/>
    <s v="2"/>
    <s v="0"/>
    <s v="ONLINE"/>
    <s v="ONLINE-2024-12-23 11:32:52"/>
    <s v="5"/>
    <s v="0"/>
    <s v="ONLINE"/>
    <s v="ONLINE-2024-12-23 11:53:40"/>
    <s v="Dihitung"/>
    <s v="Dihitung"/>
    <s v="Tidak Dihitung"/>
    <n v="1000"/>
    <n v="64"/>
    <n v="39"/>
    <n v="1.28"/>
    <s v="Sesuai"/>
    <s v="OK"/>
    <n v="1"/>
    <n v="1"/>
    <x v="0"/>
    <x v="1"/>
    <x v="1"/>
    <x v="1"/>
    <x v="1"/>
    <x v="1"/>
    <x v="2"/>
    <x v="1"/>
    <x v="1"/>
    <s v="OK"/>
    <s v="OK"/>
    <x v="2"/>
  </r>
  <r>
    <s v="FVH8"/>
    <s v="ARIAWIRATANUDATAR"/>
    <s v="01"/>
    <s v="10.42.33.98"/>
    <s v="Microsoft Windows 10 Pro"/>
    <s v="64-bit"/>
    <s v="Intel(R) Pentium(R) CPU G4400 @ 3.30GHz"/>
    <n v="47"/>
    <s v="75"/>
    <n v="4"/>
    <s v="Windows(R), Professional edition:_x000d__x000a_    The machine is permanently activated."/>
    <s v="Sesuai"/>
    <s v="NVFGX-TKQTQ-9GKM3-VVM2M-8FG6R"/>
    <n v="1000"/>
    <n v="78"/>
    <n v="0.66"/>
    <s v="7"/>
    <s v="0"/>
    <s v="ONLINE"/>
    <s v="ONLINE-2024-12-22 11:48:09"/>
    <s v="2"/>
    <s v="0"/>
    <s v="ONLINE"/>
    <s v="ONLINE-2024-12-22 15:23:03"/>
    <s v="Dihitung"/>
    <s v="Dihitung"/>
    <s v="Tidak Dihitung"/>
    <n v="1000"/>
    <n v="47"/>
    <n v="78"/>
    <n v="0.66"/>
    <s v="Sesuai"/>
    <s v="OK"/>
    <n v="1"/>
    <n v="1"/>
    <x v="0"/>
    <x v="1"/>
    <x v="1"/>
    <x v="1"/>
    <x v="1"/>
    <x v="1"/>
    <x v="2"/>
    <x v="1"/>
    <x v="1"/>
    <s v="OK"/>
    <s v="OK"/>
    <x v="13"/>
  </r>
  <r>
    <s v="FUEM"/>
    <s v="SUKAJADI CIANJUR"/>
    <s v="01"/>
    <s v="10.42.55.162"/>
    <s v="Microsoft Windows 10 Pro"/>
    <s v="64-bit"/>
    <s v="Intel(R) Pentium(R) CPU G4400 @ 3.30GHz"/>
    <n v="23"/>
    <s v="63"/>
    <n v="4"/>
    <s v="Windows(R), Professional edition:_x000d__x000a_    The machine is permanently activated."/>
    <s v="Sesuai"/>
    <s v="NM7C6-23WXB-WXC2F-HMVF9-RM49F"/>
    <n v="1000"/>
    <n v="39"/>
    <n v="0"/>
    <s v="4"/>
    <s v="0"/>
    <s v="ONLINE"/>
    <s v="ONLINE-2024-12-23 11:31:05"/>
    <s v="2"/>
    <s v="0"/>
    <s v="ONLINE"/>
    <s v="ONLINE-2024-12-23 08:38:17"/>
    <s v="Dihitung"/>
    <s v="Dihitung"/>
    <s v="Tidak Dihitung"/>
    <n v="1000"/>
    <n v="23"/>
    <n v="39"/>
    <n v="0"/>
    <s v="Sesuai"/>
    <s v="OK"/>
    <n v="1"/>
    <n v="1"/>
    <x v="0"/>
    <x v="1"/>
    <x v="1"/>
    <x v="1"/>
    <x v="1"/>
    <x v="1"/>
    <x v="2"/>
    <x v="1"/>
    <x v="1"/>
    <s v="OK"/>
    <s v="OK"/>
    <x v="13"/>
  </r>
  <r>
    <s v="TOZ7"/>
    <s v="CIJAYANTI"/>
    <s v="02"/>
    <s v="10.42.98.67"/>
    <s v="Microsoft Windows 10 Pro"/>
    <s v="64-bit"/>
    <s v="Intel(R) Pentium(R) CPU G4400 @ 3.30GHz"/>
    <n v="56"/>
    <s v="68"/>
    <n v="4"/>
    <s v="Windows(R), Professional edition:_x000d__x000a_    The machine is permanently activated."/>
    <s v="Sesuai"/>
    <s v="N8DMM-726P9-GF4GY-6M6HQ-7T9TR"/>
    <n v="1000"/>
    <n v="45"/>
    <n v="1.08"/>
    <s v="14"/>
    <s v="0"/>
    <s v="ONLINE"/>
    <s v="ONLINE-2024-12-23 12:34:47"/>
    <s v="3"/>
    <s v="0"/>
    <s v="ONLINE"/>
    <s v="ONLINE-2024-12-23 10:14:11-(ACT VIRTUAL)TIDAK TERIMA RESPONSE DARI HOST|ERBANK MANDIRI|72100688|000070407351803||||000159|000000|23 DEC 24|10:13:59|||0000000000000000000000||0|0|0|0|0"/>
    <s v="Dihitung"/>
    <s v="Dihitung"/>
    <s v="Tidak Dihitung"/>
    <n v="1000"/>
    <n v="56"/>
    <n v="45"/>
    <n v="1.08"/>
    <s v="Sesuai"/>
    <s v="OK"/>
    <n v="1"/>
    <n v="1"/>
    <x v="0"/>
    <x v="1"/>
    <x v="1"/>
    <x v="1"/>
    <x v="1"/>
    <x v="1"/>
    <x v="2"/>
    <x v="1"/>
    <x v="1"/>
    <s v="OK"/>
    <s v="OK"/>
    <x v="2"/>
  </r>
  <r>
    <s v="TSQX"/>
    <s v="CIMANGGU PERIKANAN"/>
    <s v="03"/>
    <s v="10.42.60.98"/>
    <s v="Microsoft Windows 10 Pro"/>
    <s v="64-bit"/>
    <s v="Intel(R) Core(TM) i5-4460  CPU @ 3.20GHz"/>
    <n v="11"/>
    <s v="29"/>
    <n v="16"/>
    <s v="Windows(R), Professional edition:_x000d__x000a_    The machine is permanently activated."/>
    <s v="Sesuai"/>
    <s v="22NWR-F6H7T-JT7MC-XWJBR-Q9MW2"/>
    <n v="1000"/>
    <n v="72"/>
    <n v="0.92"/>
    <s v="22"/>
    <s v="0"/>
    <s v="ONLINE"/>
    <s v="ONLINE-2024-12-23 06:31:55"/>
    <s v="4"/>
    <s v="0"/>
    <s v="ONLINE"/>
    <s v="ONLINE-2024-12-23 06:19:21"/>
    <s v="Dihitung"/>
    <s v="Dihitung"/>
    <s v="Dihitung"/>
    <n v="1000"/>
    <n v="11"/>
    <n v="72"/>
    <n v="0.92"/>
    <s v="Sesuai"/>
    <s v="OK"/>
    <n v="1"/>
    <n v="1"/>
    <x v="1"/>
    <x v="1"/>
    <x v="1"/>
    <x v="1"/>
    <x v="1"/>
    <x v="1"/>
    <x v="2"/>
    <x v="1"/>
    <x v="1"/>
    <s v="OK"/>
    <s v="OK"/>
    <x v="0"/>
  </r>
  <r>
    <s v="F06Q"/>
    <s v="GEMPOL"/>
    <s v="02"/>
    <s v="10.42.48.195"/>
    <s v="Microsoft Windows 7 Professional "/>
    <s v="32-bit"/>
    <s v="Intel(R) Pentium(R) CPU G3240 @ 3.10GHz"/>
    <n v="56"/>
    <s v="62"/>
    <n v="4"/>
    <s v="Windows(R) 7, Professional edition:_x000d__x000a_    The machine is permanently activated."/>
    <s v="Sesuai"/>
    <s v="KD83C-H88Y4-J7YPH-4F26K-QTR4V"/>
    <n v="1000"/>
    <n v="42"/>
    <n v="1.78"/>
    <s v="14"/>
    <s v="0"/>
    <s v="ONLINE"/>
    <s v="ONLINE-2024-12-23 11:49:17"/>
    <s v="14"/>
    <s v="0"/>
    <s v="ONLINE"/>
    <s v="ONLINE-2024-12-23 11:52:25"/>
    <s v="Dihitung"/>
    <s v="Dihitung"/>
    <s v="Tidak Dihitung"/>
    <n v="1000"/>
    <n v="56"/>
    <n v="42"/>
    <n v="1.78"/>
    <s v="Sesuai"/>
    <s v="OK"/>
    <n v="1"/>
    <n v="1"/>
    <x v="0"/>
    <x v="1"/>
    <x v="1"/>
    <x v="1"/>
    <x v="1"/>
    <x v="1"/>
    <x v="2"/>
    <x v="1"/>
    <x v="1"/>
    <s v="OK"/>
    <s v="OK"/>
    <x v="10"/>
  </r>
  <r>
    <s v="TM4O"/>
    <s v="SEKARWANGI CIBADAK"/>
    <s v="01"/>
    <s v="10.42.85.226"/>
    <s v="Microsoft Windows 10 Pro"/>
    <s v="64-bit"/>
    <s v="Intel(R) Core(TM) i3-10105 CPU @ 3.70GHz"/>
    <n v="4"/>
    <s v="50"/>
    <n v="8"/>
    <s v="Windows(R), Professional edition:_x000d__x000a_    The machine is permanently activated."/>
    <s v="Sesuai"/>
    <s v="7776N-YRDKY-RV9JH-HGXCV-FJRTG"/>
    <n v="1000"/>
    <n v="37"/>
    <n v="0.59"/>
    <s v="18"/>
    <s v="0"/>
    <s v="ONLINE"/>
    <s v="ONLINE-2024-12-23 12:31:28"/>
    <s v="8"/>
    <s v="0"/>
    <s v="ONLINE"/>
    <s v="ONLINE-2024-12-23 12:14:36-(ACT VIRTUAL)TIDAK TERIMA RESPONSE DARI HOST|ER|04954599|000100204159545||TAP|PURCHASE|000075|000000|23 DEC 24|12:14:33|0000000000000000000000||0|0|0"/>
    <s v="Dihitung"/>
    <s v="Dihitung"/>
    <s v="Dihitung"/>
    <n v="1000"/>
    <n v="4"/>
    <n v="37"/>
    <n v="0.59"/>
    <s v="Sesuai"/>
    <s v="OK"/>
    <n v="1"/>
    <n v="1"/>
    <x v="1"/>
    <x v="1"/>
    <x v="1"/>
    <x v="1"/>
    <x v="1"/>
    <x v="1"/>
    <x v="2"/>
    <x v="1"/>
    <x v="1"/>
    <s v="OK"/>
    <s v="OK"/>
    <x v="3"/>
  </r>
  <r>
    <s v="TS18"/>
    <s v="SILIWANGI CICURUG"/>
    <s v="02"/>
    <s v="10.42.24.2"/>
    <s v="Microsoft Windows 10 Pro"/>
    <s v="64-bit"/>
    <s v="Intel(R) Core(TM) i5-4460  CPU @ 3.20GHz"/>
    <n v="5"/>
    <s v="25"/>
    <n v="16"/>
    <s v="Windows(R), Professional edition:_x000d__x000a_    The machine is permanently activated."/>
    <s v="Sesuai"/>
    <s v="CPNCX-TR7GY-BWJP3-VPBRT-8TYW2:BV4TR-P8NFX-J2WD9-2Y793-977CP"/>
    <n v="1000"/>
    <n v="70"/>
    <n v="0.61"/>
    <s v="0"/>
    <s v="0"/>
    <s v="NOEDC"/>
    <s v="NOEDC-0000-00-00 00:00:00"/>
    <s v="0"/>
    <s v="0"/>
    <s v="NOEDC"/>
    <s v="NOEDC-0000-00-00 00:00:00"/>
    <s v="Dihitung"/>
    <s v="Dihitung"/>
    <s v="Dihitung"/>
    <n v="1000"/>
    <n v="5"/>
    <n v="70"/>
    <n v="0.61"/>
    <s v="Sesuai"/>
    <s v="OK"/>
    <n v="0"/>
    <n v="0"/>
    <x v="1"/>
    <x v="1"/>
    <x v="1"/>
    <x v="1"/>
    <x v="1"/>
    <x v="1"/>
    <x v="2"/>
    <x v="2"/>
    <x v="2"/>
    <s v="NOK"/>
    <s v="NOK"/>
    <x v="14"/>
  </r>
  <r>
    <s v="FUEM"/>
    <s v="SUKAJADI CIANJUR"/>
    <s v="02"/>
    <s v="10.42.55.163"/>
    <s v="Microsoft Windows 10 Pro"/>
    <s v="64-bit"/>
    <s v="Intel(R) Pentium(R) CPU G4400 @ 3.30GHz"/>
    <n v="32"/>
    <s v="54"/>
    <n v="4"/>
    <s v="Windows(R), Professional edition:_x000d__x000a_    The machine is permanently activated."/>
    <s v="Sesuai"/>
    <s v="2XN7G-7FQPB-QJ8BT-DYBCK-HCFC4"/>
    <n v="1000"/>
    <n v="51"/>
    <n v="0.69"/>
    <s v="10"/>
    <s v="0"/>
    <s v="ONLINE"/>
    <s v="ONLINE-2024-12-22 21:48:56"/>
    <s v="4"/>
    <s v="0"/>
    <s v="ONLINE"/>
    <s v="ONLINE-2024-12-23 12:33:21"/>
    <s v="Dihitung"/>
    <s v="Dihitung"/>
    <s v="Tidak Dihitung"/>
    <n v="1000"/>
    <n v="32"/>
    <n v="51"/>
    <n v="0.69"/>
    <s v="Sesuai"/>
    <s v="OK"/>
    <n v="1"/>
    <n v="1"/>
    <x v="0"/>
    <x v="1"/>
    <x v="1"/>
    <x v="1"/>
    <x v="1"/>
    <x v="1"/>
    <x v="2"/>
    <x v="1"/>
    <x v="1"/>
    <s v="OK"/>
    <s v="OK"/>
    <x v="13"/>
  </r>
  <r>
    <s v="TGNW"/>
    <s v="PANDAWA"/>
    <s v="01"/>
    <s v="10.42.12.2"/>
    <s v="Microsoft Windows 7 Professional "/>
    <s v="32-bit"/>
    <s v="Intel(R) Pentium(R) CPU G4400 @ 3.30GHz"/>
    <n v="21"/>
    <s v="66"/>
    <n v="4"/>
    <s v="Windows(R) 7, Professional edition:_x000d__x000a_    The machine is permanently activated."/>
    <s v="Sesuai"/>
    <s v="GH6WQ-74QY3-QBG7B-RB839-JDXFF"/>
    <n v="1000"/>
    <n v="62"/>
    <n v="0.47"/>
    <s v="2"/>
    <s v="0"/>
    <s v="ONLINE"/>
    <s v="ONLINE-2024-12-23 11:50:15"/>
    <s v="9"/>
    <s v="0"/>
    <s v="ONLINE"/>
    <s v="ONLINE-2024-12-23 12:36:45"/>
    <s v="Dihitung"/>
    <s v="Dihitung"/>
    <s v="Tidak Dihitung"/>
    <n v="1000"/>
    <n v="21"/>
    <n v="62"/>
    <n v="0.47"/>
    <s v="Sesuai"/>
    <s v="OK"/>
    <n v="1"/>
    <n v="1"/>
    <x v="0"/>
    <x v="1"/>
    <x v="1"/>
    <x v="1"/>
    <x v="1"/>
    <x v="1"/>
    <x v="2"/>
    <x v="1"/>
    <x v="1"/>
    <s v="OK"/>
    <s v="OK"/>
    <x v="8"/>
  </r>
  <r>
    <s v="FD02"/>
    <s v="MABES HANKAM"/>
    <s v="02"/>
    <s v="10.42.80.67"/>
    <s v="Microsoft Windows 10 Pro"/>
    <s v="64-bit"/>
    <s v="Intel(R) Pentium(R) CPU G4400 @ 3.30GHz"/>
    <n v="5"/>
    <s v="57"/>
    <n v="4"/>
    <s v="Windows(R), Professional edition:_x000d__x000a_    The machine is permanently activated."/>
    <s v="Sesuai"/>
    <s v="YXRF9-N6QMJ-696RY-BQVTQ-T6PKG"/>
    <n v="1000"/>
    <n v="35"/>
    <n v="0.89"/>
    <s v="20"/>
    <s v="0"/>
    <s v="ONLINE"/>
    <s v="ONLINE-2024-12-23 12:12:33"/>
    <s v="68"/>
    <s v="0"/>
    <s v="ONLINE"/>
    <s v="ONLINE-2024-12-23 12:08:13"/>
    <s v="Dihitung"/>
    <s v="Dihitung"/>
    <s v="Tidak Dihitung"/>
    <n v="1000"/>
    <n v="5"/>
    <n v="35"/>
    <n v="0.89"/>
    <s v="Sesuai"/>
    <s v="OK"/>
    <n v="1"/>
    <n v="1"/>
    <x v="0"/>
    <x v="1"/>
    <x v="1"/>
    <x v="1"/>
    <x v="1"/>
    <x v="1"/>
    <x v="2"/>
    <x v="1"/>
    <x v="1"/>
    <s v="OK"/>
    <s v="OK"/>
    <x v="10"/>
  </r>
  <r>
    <s v="TZWJ"/>
    <s v="SPBU KIBODAS"/>
    <s v="I1"/>
    <s v="10.42.18.4"/>
    <s v="Microsoft Windows 7 Professional "/>
    <s v="32-bit"/>
    <s v="Intel(R) Core(TM) i3-3240 CPU @ 3.40GHz"/>
    <n v="30"/>
    <s v="46"/>
    <n v="4"/>
    <s v="Windows(R) 7, Professional edition:_x000d__x000a_    The machine is permanently activated."/>
    <s v="Sesuai"/>
    <s v="MCWC2-9X4H3-QPC3K-TQYFV-CD6JH"/>
    <n v="1000"/>
    <n v="53"/>
    <n v="1.74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30"/>
    <n v="53"/>
    <n v="1.74"/>
    <s v="Sesuai"/>
    <s v="OK"/>
    <n v="0"/>
    <n v="0"/>
    <x v="0"/>
    <x v="1"/>
    <x v="1"/>
    <x v="1"/>
    <x v="1"/>
    <x v="1"/>
    <x v="2"/>
    <x v="2"/>
    <x v="2"/>
    <s v="NOK"/>
    <s v="NOK"/>
    <x v="12"/>
  </r>
  <r>
    <s v="TJFI"/>
    <s v="CIPAYUNG PUNCAK"/>
    <s v="02"/>
    <s v="10.42.45.99"/>
    <s v="Microsoft Windows 7 Professional "/>
    <s v="32-bit"/>
    <s v="Intel(R) Pentium(R) CPU G3240 @ 3.10GHz"/>
    <n v="75"/>
    <s v="53"/>
    <n v="2"/>
    <s v="Windows(R) 7, Professional edition:_x000d__x000a_    The machine is permanently activated."/>
    <s v="Sesuai"/>
    <s v="7V6WY-X7CHV-W28MP-TRP7D-4JC4Y"/>
    <n v="1000"/>
    <n v="43"/>
    <n v="0.65"/>
    <s v="2"/>
    <s v="0"/>
    <s v="ONLINE"/>
    <s v="ONLINE-2024-12-23 11:01:36"/>
    <s v="8"/>
    <s v="0"/>
    <s v="ONLINE"/>
    <s v="ONLINE-2024-12-23 09:06:31"/>
    <s v="Dihitung"/>
    <s v="Dihitung"/>
    <s v="Tidak Dihitung"/>
    <n v="1000"/>
    <n v="75"/>
    <n v="43"/>
    <n v="0.65"/>
    <s v="Sesuai"/>
    <s v="OK"/>
    <n v="1"/>
    <n v="1"/>
    <x v="0"/>
    <x v="1"/>
    <x v="1"/>
    <x v="1"/>
    <x v="1"/>
    <x v="1"/>
    <x v="2"/>
    <x v="1"/>
    <x v="1"/>
    <s v="OK"/>
    <s v="OK"/>
    <x v="11"/>
  </r>
  <r>
    <s v="T7AJ"/>
    <s v="CIOMAS SUKAMAKMUR"/>
    <s v="02"/>
    <s v="10.42.92.227"/>
    <s v="Microsoft Windows 10 Pro"/>
    <s v="64-bit"/>
    <s v="Intel(R) Pentium(R) CPU G4400 @ 3.30GHz"/>
    <n v="4"/>
    <s v="40"/>
    <n v="8"/>
    <s v="Windows(R), Professional edition:_x000d__x000a_    The machine is permanently activated."/>
    <s v="Sesuai"/>
    <s v="XBNV9-BCTXG-PH879-PM6CW-9TPTC"/>
    <n v="1000"/>
    <n v="40"/>
    <n v="1.1599999999999999"/>
    <s v="8"/>
    <s v="0"/>
    <s v="ONLINE"/>
    <s v="ONLINE-2024-12-23 11:52:25"/>
    <s v="2"/>
    <s v="1"/>
    <s v="OFFLINE"/>
    <s v="OFFLINE-2024-12-23 09:52:58-RESPONSE DARI EDC BLANK"/>
    <s v="Dihitung"/>
    <s v="Dihitung"/>
    <s v="Dihitung"/>
    <n v="1000"/>
    <n v="4"/>
    <n v="40"/>
    <n v="1.1599999999999999"/>
    <s v="Sesuai"/>
    <s v="OK"/>
    <n v="1"/>
    <n v="0.66666666666666663"/>
    <x v="1"/>
    <x v="1"/>
    <x v="1"/>
    <x v="1"/>
    <x v="1"/>
    <x v="1"/>
    <x v="2"/>
    <x v="1"/>
    <x v="1"/>
    <s v="OK"/>
    <s v="OK"/>
    <x v="5"/>
  </r>
  <r>
    <s v="TYW8"/>
    <s v="ALTERNATIF JALUR SELATAN"/>
    <s v="02"/>
    <s v="10.42.71.35"/>
    <s v="Microsoft Windows 10 Pro"/>
    <s v="64-bit"/>
    <s v="Intel(R) Core(TM) i3-10100 CPU @ 3.60GHz"/>
    <n v="4"/>
    <s v="44"/>
    <n v="8"/>
    <s v="Windows(R), Professional edition:_x000d__x000a_    The machine is permanently activated."/>
    <s v="Sesuai"/>
    <s v="M3XNF-K9DH7-WY64G-2K2R3-RJRC2"/>
    <n v="1000"/>
    <n v="40"/>
    <n v="0.56000000000000005"/>
    <s v="6"/>
    <s v="0"/>
    <s v="ONLINE"/>
    <s v="ONLINE-2024-12-23 12:31:40"/>
    <s v="7"/>
    <s v="0"/>
    <s v="ONLINE"/>
    <s v="ONLINE-2024-12-23 09:49:44-(ACT VIRTUAL)CRC SALAH HARAP RESTART EDC"/>
    <s v="Dihitung"/>
    <s v="Dihitung"/>
    <s v="Dihitung"/>
    <n v="1000"/>
    <n v="4"/>
    <n v="40"/>
    <n v="0.56000000000000005"/>
    <s v="Sesuai"/>
    <s v="OK"/>
    <n v="1"/>
    <n v="1"/>
    <x v="1"/>
    <x v="1"/>
    <x v="1"/>
    <x v="1"/>
    <x v="1"/>
    <x v="1"/>
    <x v="2"/>
    <x v="1"/>
    <x v="1"/>
    <s v="OK"/>
    <s v="OK"/>
    <x v="12"/>
  </r>
  <r>
    <s v="TN98"/>
    <s v="SPBU RANCABUNGUR"/>
    <s v="02"/>
    <s v="10.42.89.131"/>
    <s v="Microsoft Windows 10 Pro"/>
    <s v="64-bit"/>
    <s v="Intel(R) Pentium(R) Gold G6400 CPU @ 4.00GHz"/>
    <n v="1"/>
    <s v="41"/>
    <n v="8"/>
    <s v="Windows(R), Professional edition:_x000d__x000a_    The machine is permanently activated."/>
    <s v="Sesuai"/>
    <s v="63PND-P6W4H-687CD-GJ3X4-TVKCT"/>
    <n v="1000"/>
    <n v="43"/>
    <n v="0.9"/>
    <s v="16"/>
    <s v="6"/>
    <s v="ONLINE"/>
    <s v="ONLINE-2024-12-23 12:14:17"/>
    <s v="21"/>
    <s v="0"/>
    <s v="ONLINE"/>
    <s v="ONLINE-2024-12-23 11:48:55"/>
    <s v="Dihitung"/>
    <s v="Dihitung"/>
    <s v="Dihitung"/>
    <n v="1000"/>
    <n v="1"/>
    <n v="43"/>
    <n v="0.9"/>
    <s v="Sesuai"/>
    <s v="OK"/>
    <n v="0.72727272727272729"/>
    <n v="1"/>
    <x v="1"/>
    <x v="1"/>
    <x v="1"/>
    <x v="1"/>
    <x v="1"/>
    <x v="1"/>
    <x v="2"/>
    <x v="1"/>
    <x v="1"/>
    <s v="OK"/>
    <s v="OK"/>
    <x v="7"/>
  </r>
  <r>
    <s v="TW2L"/>
    <s v="TELAGA CARINGIN"/>
    <s v="02"/>
    <s v="10.42.71.3"/>
    <s v="Microsoft Windows 10 Pro"/>
    <s v="64-bit"/>
    <s v="Intel(R) Pentium(R) CPU G4400 @ 3.30GHz"/>
    <n v="4"/>
    <s v="32"/>
    <n v="8"/>
    <s v="Windows(R), Professional edition:_x000d__x000a_    The machine is permanently activated."/>
    <s v="Sesuai"/>
    <s v="9BVCB-KNYYP-XP2GW-WXVRD-8K8XF"/>
    <n v="1000"/>
    <n v="0"/>
    <n v="0.81"/>
    <s v="4"/>
    <s v="0"/>
    <s v="ONLINE"/>
    <s v="ONLINE-2024-12-23 08:51:20"/>
    <s v="2"/>
    <s v="0"/>
    <s v="ONLINE"/>
    <s v="ONLINE-2024-12-23 11:28:35"/>
    <s v="Dihitung"/>
    <s v="Dihitung"/>
    <s v="Dihitung"/>
    <n v="1000"/>
    <n v="4"/>
    <n v="0"/>
    <n v="0.81"/>
    <s v="Sesuai"/>
    <s v="OK"/>
    <n v="1"/>
    <n v="1"/>
    <x v="1"/>
    <x v="1"/>
    <x v="1"/>
    <x v="1"/>
    <x v="1"/>
    <x v="1"/>
    <x v="2"/>
    <x v="1"/>
    <x v="1"/>
    <s v="OK"/>
    <s v="OK"/>
    <x v="4"/>
  </r>
  <r>
    <s v="TCRV"/>
    <s v="CIKUJANG"/>
    <s v="02"/>
    <s v="10.42.51.99"/>
    <s v="Microsoft Windows 10 Pro"/>
    <s v="64-bit"/>
    <s v="Intel(R) Pentium(R) CPU G3260 @ 3.30GHz"/>
    <n v="8"/>
    <s v="32"/>
    <n v="8"/>
    <s v="Windows(R), Professional edition:_x000d__x000a_    The machine is permanently activated."/>
    <s v="Sesuai"/>
    <s v="HX44N-HXHWB-4T4RT-K3MKX-V22TC"/>
    <n v="1000"/>
    <n v="48"/>
    <n v="1.6"/>
    <s v="16"/>
    <s v="0"/>
    <s v="ONLINE"/>
    <s v="ONLINE-2024-12-22 20:41:25"/>
    <s v="2"/>
    <s v="0"/>
    <s v="ONLINE"/>
    <s v="ONLINE-2024-12-22 17:40:35"/>
    <s v="Dihitung"/>
    <s v="Dihitung"/>
    <s v="Dihitung"/>
    <n v="1000"/>
    <n v="8"/>
    <n v="48"/>
    <n v="1.6"/>
    <s v="Sesuai"/>
    <s v="OK"/>
    <n v="1"/>
    <n v="1"/>
    <x v="1"/>
    <x v="1"/>
    <x v="1"/>
    <x v="1"/>
    <x v="1"/>
    <x v="1"/>
    <x v="2"/>
    <x v="1"/>
    <x v="1"/>
    <s v="OK"/>
    <s v="OK"/>
    <x v="12"/>
  </r>
  <r>
    <s v="TB91"/>
    <s v="PERINTIS KEMERDEKAAN"/>
    <s v="01"/>
    <s v="10.42.33.130"/>
    <s v="Microsoft Windows 10 Pro"/>
    <s v="64-bit"/>
    <s v="Intel(R) Pentium(R) Gold G6400 CPU @ 4.00GHz"/>
    <n v="26"/>
    <s v="49"/>
    <n v="8"/>
    <s v="Windows(R), Professional edition:_x000d__x000a_    The machine is permanently activated."/>
    <s v="Sesuai"/>
    <s v="FW2TK-RKN83-T2HQ6-CYFJB-2PQW6"/>
    <n v="1000"/>
    <n v="51"/>
    <n v="0.66"/>
    <s v="25"/>
    <s v="0"/>
    <s v="ONLINE"/>
    <s v="ONLINE-2024-12-22 21:08:47"/>
    <s v="7"/>
    <s v="0"/>
    <s v="ONLINE"/>
    <s v="ONLINE-2024-12-19 18:14:16-(ACT VIRTUAL)TIDAK TERIMA RESPONSE DARI HOST|XDBANK MANDIRI||0"/>
    <s v="Dihitung"/>
    <s v="Dihitung"/>
    <s v="Dihitung"/>
    <n v="1000"/>
    <n v="26"/>
    <n v="51"/>
    <n v="0.66"/>
    <s v="Sesuai"/>
    <s v="OK"/>
    <n v="1"/>
    <n v="1"/>
    <x v="1"/>
    <x v="1"/>
    <x v="1"/>
    <x v="1"/>
    <x v="1"/>
    <x v="1"/>
    <x v="2"/>
    <x v="1"/>
    <x v="1"/>
    <s v="OK"/>
    <s v="OK"/>
    <x v="3"/>
  </r>
  <r>
    <s v="TERL"/>
    <s v="RAYA BANDUNG KM 23"/>
    <s v="01"/>
    <s v="10.42.53.66"/>
    <s v="Microsoft Windows 10 Pro"/>
    <s v="64-bit"/>
    <s v="Intel(R) Pentium(R) CPU G4400 @ 3.30GHz"/>
    <n v="26"/>
    <s v="56"/>
    <n v="4"/>
    <s v="Windows(R), Professional edition:_x000d__x000a_    The machine is permanently activated."/>
    <s v="Sesuai"/>
    <s v="N934Q-XVT26-T4YKW-MF2F4-369TR"/>
    <n v="1000"/>
    <n v="60"/>
    <n v="0.63"/>
    <s v="2"/>
    <s v="0"/>
    <s v="ONLINE"/>
    <s v="ONLINE-2024-12-17 09:17:39"/>
    <s v="1"/>
    <s v="0"/>
    <s v="ONLINE"/>
    <s v="ONLINE-2024-12-23 08:07:38"/>
    <s v="Dihitung"/>
    <s v="Dihitung"/>
    <s v="Tidak Dihitung"/>
    <n v="1000"/>
    <n v="26"/>
    <n v="60"/>
    <n v="0.63"/>
    <s v="Sesuai"/>
    <s v="OK"/>
    <n v="1"/>
    <n v="1"/>
    <x v="0"/>
    <x v="1"/>
    <x v="1"/>
    <x v="1"/>
    <x v="1"/>
    <x v="1"/>
    <x v="2"/>
    <x v="1"/>
    <x v="1"/>
    <s v="OK"/>
    <s v="OK"/>
    <x v="13"/>
  </r>
  <r>
    <s v="T9AX"/>
    <s v="POINT RS MULIA/005"/>
    <s v="01"/>
    <s v="10.42.137.130"/>
    <s v="Microsoft Windows 10 Pro"/>
    <s v="64-bit"/>
    <s v="Intel(R) Pentium(R) CPU G4400 @ 3.30GHz"/>
    <n v="66"/>
    <s v="73"/>
    <n v="4"/>
    <s v="Windows(R), Professional edition:_x000d__x000a_    The machine is permanently activated."/>
    <s v="Sesuai"/>
    <s v="CC6FH-HNM8T-R4VHW-FV9P6-PDKTR"/>
    <n v="1000"/>
    <n v="54"/>
    <n v="1"/>
    <s v="5"/>
    <s v="0"/>
    <s v="ONLINE"/>
    <s v="ONLINE-2024-12-23 10:36:38"/>
    <s v="0"/>
    <s v="0"/>
    <s v="NOEDC"/>
    <s v="NOEDC-0000-00-00 00:00:00"/>
    <s v="Dihitung"/>
    <s v="Dihitung"/>
    <s v="Tidak Dihitung"/>
    <n v="1000"/>
    <n v="66"/>
    <n v="54"/>
    <n v="1"/>
    <s v="Sesuai"/>
    <s v="OK"/>
    <n v="1"/>
    <n v="0"/>
    <x v="0"/>
    <x v="1"/>
    <x v="1"/>
    <x v="1"/>
    <x v="1"/>
    <x v="1"/>
    <x v="2"/>
    <x v="1"/>
    <x v="2"/>
    <s v="OK"/>
    <s v="NOK"/>
    <x v="6"/>
  </r>
  <r>
    <s v="F5EW"/>
    <s v="BOJONG HAUR"/>
    <s v="02"/>
    <s v="10.42.21.3"/>
    <s v="Microsoft Windows 7 Professional "/>
    <s v="32-bit"/>
    <s v="Intel(R) Pentium(R) CPU G3250 @ 3.20GHz"/>
    <n v="3"/>
    <s v="52"/>
    <n v="2"/>
    <s v="Windows(R) 7, Professional edition:_x000d__x000a_    The machine is permanently activated."/>
    <s v="Sesuai"/>
    <s v="MRGC6-W8FM9-8RK32-J2YPR-Q89QR"/>
    <n v="1000"/>
    <n v="40"/>
    <n v="1.86"/>
    <s v="4"/>
    <s v="0"/>
    <s v="ONLINE"/>
    <s v="ONLINE-2024-09-04 11:36:39"/>
    <s v="3"/>
    <s v="0"/>
    <s v="ONLINE"/>
    <s v="ONLINE-2024-12-21 12:00:44"/>
    <s v="Dihitung"/>
    <s v="Dihitung"/>
    <s v="Tidak Dihitung"/>
    <n v="1000"/>
    <n v="3"/>
    <n v="40"/>
    <n v="1.86"/>
    <s v="Sesuai"/>
    <s v="OK"/>
    <n v="1"/>
    <n v="1"/>
    <x v="0"/>
    <x v="1"/>
    <x v="1"/>
    <x v="1"/>
    <x v="1"/>
    <x v="1"/>
    <x v="2"/>
    <x v="1"/>
    <x v="1"/>
    <s v="OK"/>
    <s v="OK"/>
    <x v="9"/>
  </r>
  <r>
    <s v="TFDF"/>
    <s v="SIMPANG CIKASO"/>
    <s v="01"/>
    <s v="10.42.108.130"/>
    <s v="Microsoft Windows 10 Pro"/>
    <s v="64-bit"/>
    <s v="Intel(R) Pentium(R) CPU G4400 @ 3.30GHz"/>
    <n v="5"/>
    <s v="71"/>
    <n v="4"/>
    <s v="Windows(R), Professional edition:_x000d__x000a_    The machine is permanently activated."/>
    <s v="Sesuai"/>
    <s v="8JPMG-N372X-3BKP6-HMJ3V-XD722"/>
    <n v="1000"/>
    <n v="87"/>
    <n v="2.4500000000000002"/>
    <s v="8"/>
    <s v="0"/>
    <s v="ONLINE"/>
    <s v="ONLINE-2024-12-17 19:38:10"/>
    <s v="2"/>
    <s v="0"/>
    <s v="ONLINE"/>
    <s v="ONLINE-2024-12-20 20:32:22"/>
    <s v="Dihitung"/>
    <s v="Dihitung"/>
    <s v="Tidak Dihitung"/>
    <n v="1000"/>
    <n v="5"/>
    <n v="87"/>
    <n v="2.4500000000000002"/>
    <s v="Sesuai"/>
    <s v="OK"/>
    <n v="1"/>
    <n v="1"/>
    <x v="0"/>
    <x v="1"/>
    <x v="1"/>
    <x v="2"/>
    <x v="1"/>
    <x v="1"/>
    <x v="2"/>
    <x v="1"/>
    <x v="1"/>
    <s v="OK"/>
    <s v="OK"/>
    <x v="9"/>
  </r>
  <r>
    <s v="TCWI"/>
    <s v="SELAKOPI"/>
    <s v="02"/>
    <s v="10.42.55.195"/>
    <s v="Microsoft Windows 10 Pro"/>
    <s v="64-bit"/>
    <s v="Intel(R) Pentium(R) CPU G3250 @ 3.20GHz"/>
    <n v="2"/>
    <s v="53"/>
    <n v="4"/>
    <s v="Windows(R), Professional edition:_x000d__x000a_    The machine is permanently activated."/>
    <s v="Sesuai"/>
    <s v="NRRB9-4HX2B-GK6M3-R62WK-Y7V82"/>
    <n v="1000"/>
    <n v="47"/>
    <n v="1.1399999999999999"/>
    <s v="18"/>
    <s v="0"/>
    <s v="ONLINE"/>
    <s v="ONLINE-2024-12-22 17:47:37"/>
    <s v="2"/>
    <s v="0"/>
    <s v="ONLINE"/>
    <s v="ONLINE-2024-12-23 10:35:58"/>
    <s v="Dihitung"/>
    <s v="Dihitung"/>
    <s v="Tidak Dihitung"/>
    <n v="1000"/>
    <n v="2"/>
    <n v="47"/>
    <n v="1.1399999999999999"/>
    <s v="Sesuai"/>
    <s v="OK"/>
    <n v="1"/>
    <n v="1"/>
    <x v="0"/>
    <x v="1"/>
    <x v="1"/>
    <x v="1"/>
    <x v="1"/>
    <x v="1"/>
    <x v="2"/>
    <x v="1"/>
    <x v="1"/>
    <s v="OK"/>
    <s v="OK"/>
    <x v="4"/>
  </r>
  <r>
    <s v="FHX1"/>
    <s v="CINANGSI"/>
    <s v="02"/>
    <s v="10.42.33.67"/>
    <s v="Microsoft Windows 10 Pro"/>
    <s v="64-bit"/>
    <s v="Intel(R) Pentium(R) CPU G4400 @ 3.30GHz"/>
    <n v="8"/>
    <s v="57"/>
    <n v="4"/>
    <s v="Windows(R), Professional edition:_x000d__x000a_    The machine is permanently activated."/>
    <s v="Sesuai"/>
    <s v="BDR4P-Q6NFF-G7B9J-BHCYT-3V66R"/>
    <n v="1000"/>
    <n v="44"/>
    <n v="0.74"/>
    <s v="8"/>
    <s v="0"/>
    <s v="ONLINE"/>
    <s v="ONLINE-2024-12-22 20:05:58"/>
    <s v="8"/>
    <s v="0"/>
    <s v="ONLINE"/>
    <s v="ONLINE-2024-12-23 10:36:51-(ACT VIRTUAL)CRC SALAH HARAP RESTART EDC"/>
    <s v="Dihitung"/>
    <s v="Dihitung"/>
    <s v="Tidak Dihitung"/>
    <n v="1000"/>
    <n v="8"/>
    <n v="44"/>
    <n v="0.74"/>
    <s v="Sesuai"/>
    <s v="OK"/>
    <n v="1"/>
    <n v="1"/>
    <x v="0"/>
    <x v="1"/>
    <x v="1"/>
    <x v="1"/>
    <x v="1"/>
    <x v="1"/>
    <x v="2"/>
    <x v="1"/>
    <x v="1"/>
    <s v="OK"/>
    <s v="OK"/>
    <x v="13"/>
  </r>
  <r>
    <s v="F6VS"/>
    <s v="BALI RESORT"/>
    <s v="02"/>
    <s v="10.42.139.131"/>
    <s v="Microsoft Windows 10 Pro"/>
    <s v="64-bit"/>
    <s v="Intel(R) Pentium(R) CPU G3260 @ 3.30GHz"/>
    <n v="67"/>
    <s v="65"/>
    <n v="4"/>
    <s v="Windows(R), Professional edition:_x000d__x000a_    The machine is permanently activated."/>
    <s v="Sesuai"/>
    <s v="VP4BY-3NKQT-PGJMX-DQHQP-VFTGC"/>
    <n v="1000"/>
    <n v="47"/>
    <n v="5.59"/>
    <s v="22"/>
    <s v="0"/>
    <s v="ONLINE"/>
    <s v="ONLINE-2024-12-23 12:13:04"/>
    <s v="0"/>
    <s v="0"/>
    <s v="NOEDC"/>
    <s v="NOEDC-0000-00-00 00:00:00"/>
    <s v="Dihitung"/>
    <s v="Dihitung"/>
    <s v="Tidak Dihitung"/>
    <n v="1000"/>
    <n v="67"/>
    <n v="47"/>
    <n v="5.59"/>
    <s v="Sesuai"/>
    <s v="OK"/>
    <n v="1"/>
    <n v="0"/>
    <x v="0"/>
    <x v="1"/>
    <x v="1"/>
    <x v="1"/>
    <x v="2"/>
    <x v="1"/>
    <x v="2"/>
    <x v="1"/>
    <x v="2"/>
    <s v="OK"/>
    <s v="NOK"/>
    <x v="7"/>
  </r>
  <r>
    <s v="TTEG"/>
    <s v="CILUAR"/>
    <s v="01"/>
    <s v="10.42.135.226"/>
    <s v="Microsoft Windows 10 Pro"/>
    <s v="64-bit"/>
    <s v="Intel(R) Pentium(R) CPU G4400 @ 3.30GHz"/>
    <n v="2"/>
    <s v="52"/>
    <n v="8"/>
    <s v="Windows(R), Professional edition:_x000d__x000a_    The machine is permanently activated."/>
    <s v="Sesuai"/>
    <s v="DMBNG-JXR8D-MHTMT-7JFDQ-G83GR"/>
    <n v="1000"/>
    <n v="52"/>
    <n v="0.84"/>
    <s v="10"/>
    <s v="0"/>
    <s v="ONLINE"/>
    <s v="ONLINE-2024-12-23 12:04:42"/>
    <s v="0"/>
    <s v="1"/>
    <s v="OFFLINE"/>
    <s v="OFFLINE-2024-12-23 07:55:15-TIDAK TERIMA RESPONSE DARI EDC"/>
    <s v="Dihitung"/>
    <s v="Dihitung"/>
    <s v="Dihitung"/>
    <n v="1000"/>
    <n v="2"/>
    <n v="52"/>
    <n v="0.84"/>
    <s v="Sesuai"/>
    <s v="OK"/>
    <n v="1"/>
    <n v="0"/>
    <x v="1"/>
    <x v="1"/>
    <x v="1"/>
    <x v="1"/>
    <x v="1"/>
    <x v="1"/>
    <x v="2"/>
    <x v="1"/>
    <x v="0"/>
    <s v="OK"/>
    <s v="NOK"/>
    <x v="10"/>
  </r>
  <r>
    <s v="T9SV"/>
    <s v="SUKALARANG"/>
    <s v="02"/>
    <s v="10.42.24.163"/>
    <s v="Microsoft Windows 7 Professional "/>
    <s v="32-bit"/>
    <s v="Intel(R) Pentium(R) CPU G3240 @ 3.10GHz"/>
    <n v="34"/>
    <s v="54"/>
    <n v="2"/>
    <s v="Windows(R) 7, Professional edition:_x000d__x000a_    The machine is permanently activated."/>
    <s v="Sesuai"/>
    <s v="YG8HP-D4CB3-VWJD9-3RXBX-QT24X"/>
    <n v="1000"/>
    <n v="42"/>
    <n v="0.96"/>
    <s v="16"/>
    <s v="0"/>
    <s v="ONLINE"/>
    <s v="ONLINE-2024-12-22 19:52:08"/>
    <s v="1"/>
    <s v="0"/>
    <s v="ONLINE"/>
    <s v="ONLINE-2024-12-21 12:34:21"/>
    <s v="Dihitung"/>
    <s v="Dihitung"/>
    <s v="Tidak Dihitung"/>
    <n v="1000"/>
    <n v="34"/>
    <n v="42"/>
    <n v="0.96"/>
    <s v="Sesuai"/>
    <s v="OK"/>
    <n v="1"/>
    <n v="1"/>
    <x v="0"/>
    <x v="1"/>
    <x v="1"/>
    <x v="1"/>
    <x v="1"/>
    <x v="1"/>
    <x v="2"/>
    <x v="1"/>
    <x v="1"/>
    <s v="OK"/>
    <s v="OK"/>
    <x v="1"/>
  </r>
  <r>
    <s v="FFSH"/>
    <s v="MOUNTAIN PARK RESIDENCE"/>
    <s v="02"/>
    <s v="10.42.54.99"/>
    <s v="Microsoft Windows 7 Professional "/>
    <s v="32-bit"/>
    <s v="Intel(R) Pentium(R) CPU G3240 @ 3.10GHz"/>
    <n v="9"/>
    <s v="55"/>
    <n v="4"/>
    <s v="Windows(R) 7, Professional edition:_x000d__x000a_    The machine is permanently activated."/>
    <s v="Sesuai"/>
    <s v="GVHB4-TPFG6-G87RJ-R9FBB-X3WHQ"/>
    <n v="1000"/>
    <n v="43"/>
    <n v="0.85"/>
    <s v="6"/>
    <s v="6"/>
    <s v="ONLINE"/>
    <s v="ONLINE-2024-12-23 11:48:17"/>
    <s v="6"/>
    <s v="0"/>
    <s v="ONLINE"/>
    <s v="ONLINE-2024-12-23 11:38:15"/>
    <s v="Dihitung"/>
    <s v="Dihitung"/>
    <s v="Tidak Dihitung"/>
    <n v="1000"/>
    <n v="9"/>
    <n v="43"/>
    <n v="0.85"/>
    <s v="Sesuai"/>
    <s v="OK"/>
    <n v="0.5"/>
    <n v="1"/>
    <x v="0"/>
    <x v="1"/>
    <x v="1"/>
    <x v="1"/>
    <x v="1"/>
    <x v="1"/>
    <x v="2"/>
    <x v="1"/>
    <x v="1"/>
    <s v="OK"/>
    <s v="OK"/>
    <x v="6"/>
  </r>
  <r>
    <s v="T69B"/>
    <s v="MEGA MENDUNG"/>
    <s v="I1"/>
    <s v="10.42.6.100"/>
    <s v="Microsoft Windows 7 Professional "/>
    <s v="32-bit"/>
    <s v="Intel(R) Core(TM) i3-3240 CPU @ 3.40GHz"/>
    <n v="0"/>
    <s v="34"/>
    <n v="4"/>
    <s v="Windows(R) 7, Professional edition:_x000d__x000a_    The machine is permanently activated."/>
    <s v="Sesuai"/>
    <s v="CWPV9-Y8RQ6-2G2YT-CKM36-MC28P"/>
    <n v="1000"/>
    <n v="42"/>
    <n v="2.59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0"/>
    <n v="42"/>
    <n v="2.59"/>
    <s v="Sesuai"/>
    <s v="OK"/>
    <n v="0"/>
    <n v="0"/>
    <x v="0"/>
    <x v="1"/>
    <x v="1"/>
    <x v="1"/>
    <x v="1"/>
    <x v="1"/>
    <x v="2"/>
    <x v="2"/>
    <x v="2"/>
    <s v="NOK"/>
    <s v="NOK"/>
    <x v="11"/>
  </r>
  <r>
    <s v="FTD5"/>
    <s v="SHOLEH ISKANDAR 3"/>
    <s v="02"/>
    <s v="10.42.116.3"/>
    <s v="Microsoft Windows 10 Pro"/>
    <s v="64-bit"/>
    <s v="Intel(R) Core(TM) i5-10400 CPU @ 2.90GHz"/>
    <n v="0"/>
    <s v="22"/>
    <n v="16"/>
    <s v="Windows(R), Professional edition:_x000d__x000a_    The machine is permanently activated."/>
    <s v="Sesuai"/>
    <s v="HWD4R-NQGMQ-VF7YG-TRRCB-XBVCP"/>
    <n v="1000"/>
    <n v="40"/>
    <n v="0.61"/>
    <s v="14"/>
    <s v="0"/>
    <s v="ONLINE"/>
    <s v="ONLINE-2024-12-23 12:12:56"/>
    <s v="6"/>
    <s v="0"/>
    <s v="ONLINE"/>
    <s v="ONLINE-2024-12-23 12:37:23"/>
    <s v="Dihitung"/>
    <s v="Dihitung"/>
    <s v="Dihitung"/>
    <n v="1000"/>
    <n v="0"/>
    <n v="40"/>
    <n v="0.61"/>
    <s v="Sesuai"/>
    <s v="OK"/>
    <n v="1"/>
    <n v="1"/>
    <x v="1"/>
    <x v="1"/>
    <x v="1"/>
    <x v="1"/>
    <x v="1"/>
    <x v="1"/>
    <x v="2"/>
    <x v="1"/>
    <x v="1"/>
    <s v="OK"/>
    <s v="OK"/>
    <x v="0"/>
  </r>
  <r>
    <s v="TIJL"/>
    <s v="CIAMPEA UDIK"/>
    <s v="02"/>
    <s v="10.42.77.227"/>
    <s v="Microsoft Windows 10 Pro"/>
    <s v="64-bit"/>
    <s v="Intel(R) Pentium(R) Gold G6405 CPU @ 4.10GHz"/>
    <n v="0"/>
    <s v="44"/>
    <n v="8"/>
    <s v="Windows(R), Professional edition:_x000d__x000a_    The machine is permanently activated."/>
    <s v="Sesuai"/>
    <s v="26DYN-472Y8-FYR9W-BKMXG-D3XCT"/>
    <n v="1000"/>
    <n v="41"/>
    <n v="0.62"/>
    <s v="4"/>
    <s v="0"/>
    <s v="ONLINE"/>
    <s v="ONLINE-2024-12-23 09:29:10"/>
    <s v="2"/>
    <s v="0"/>
    <s v="ONLINE"/>
    <s v="ONLINE-2024-12-07 07:21:50-(ACT VIRTUAL)TIDAK TERIMA RESPONSE DARI HOST|ERBANK MANDIRI|72127329|000070409955968||||000372|000000|07 DEC 24|07:21:45|||0000000000000000000000||0|0|0|0|0"/>
    <s v="Dihitung"/>
    <s v="Dihitung"/>
    <s v="Dihitung"/>
    <n v="1000"/>
    <n v="0"/>
    <n v="41"/>
    <n v="0.62"/>
    <s v="Sesuai"/>
    <s v="OK"/>
    <n v="1"/>
    <n v="1"/>
    <x v="1"/>
    <x v="1"/>
    <x v="1"/>
    <x v="1"/>
    <x v="1"/>
    <x v="1"/>
    <x v="2"/>
    <x v="1"/>
    <x v="1"/>
    <s v="OK"/>
    <s v="OK"/>
    <x v="7"/>
  </r>
  <r>
    <s v="FZTI"/>
    <s v="SINDANG BARANG 2"/>
    <s v="02"/>
    <s v="10.42.42.227"/>
    <s v="Microsoft Windows 7 Professional "/>
    <s v="32-bit"/>
    <s v="Intel(R) Pentium(R) CPU G2030 @ 3.00GHz"/>
    <n v="5"/>
    <s v="50"/>
    <n v="4"/>
    <s v="Windows(R) 7, Professional edition:_x000d__x000a_    The machine is permanently activated."/>
    <s v="Sesuai"/>
    <s v="Q8M7D-VQ9KM-946C6-GFPM8-MXFX8"/>
    <n v="1000"/>
    <n v="45"/>
    <n v="0.95"/>
    <s v="3"/>
    <s v="0"/>
    <s v="ONLINE"/>
    <s v="ONLINE-2024-12-23 11:20:39"/>
    <s v="1"/>
    <s v="0"/>
    <s v="ONLINE"/>
    <s v="ONLINE-2024-12-23 09:15:57"/>
    <s v="Dihitung"/>
    <s v="Dihitung"/>
    <s v="Tidak Dihitung"/>
    <n v="1000"/>
    <n v="5"/>
    <n v="45"/>
    <n v="0.95"/>
    <s v="Sesuai"/>
    <s v="OK"/>
    <n v="1"/>
    <n v="1"/>
    <x v="0"/>
    <x v="1"/>
    <x v="1"/>
    <x v="1"/>
    <x v="1"/>
    <x v="1"/>
    <x v="2"/>
    <x v="1"/>
    <x v="1"/>
    <s v="OK"/>
    <s v="OK"/>
    <x v="5"/>
  </r>
  <r>
    <s v="FC28"/>
    <s v="BOGOR NIRWANA"/>
    <s v="02"/>
    <s v="10.42.94.99"/>
    <s v="Microsoft Windows 10 Pro"/>
    <s v="64-bit"/>
    <s v="Intel(R) Pentium(R) CPU G4400 @ 3.30GHz"/>
    <n v="9"/>
    <s v="73"/>
    <n v="4"/>
    <s v="Windows(R), Professional edition:_x000d__x000a_    The machine is permanently activated."/>
    <s v="Sesuai"/>
    <s v="T49NG-T6WYQ-RKVKB-HBWC9-YDWXF"/>
    <n v="1000"/>
    <n v="97"/>
    <n v="1.1000000000000001"/>
    <s v="2"/>
    <s v="0"/>
    <s v="ONLINE"/>
    <s v="ONLINE-2024-12-23 07:43:49"/>
    <s v="16"/>
    <s v="0"/>
    <s v="ONLINE"/>
    <s v="ONLINE-2024-12-23 12:36:17"/>
    <s v="Dihitung"/>
    <s v="Dihitung"/>
    <s v="Tidak Dihitung"/>
    <n v="1000"/>
    <n v="9"/>
    <n v="97"/>
    <n v="1.1000000000000001"/>
    <s v="Sesuai"/>
    <s v="OK"/>
    <n v="1"/>
    <n v="1"/>
    <x v="0"/>
    <x v="1"/>
    <x v="1"/>
    <x v="2"/>
    <x v="1"/>
    <x v="1"/>
    <x v="2"/>
    <x v="1"/>
    <x v="1"/>
    <s v="OK"/>
    <s v="OK"/>
    <x v="6"/>
  </r>
  <r>
    <s v="TPE1"/>
    <s v="PASIR MUNCANG"/>
    <s v="01"/>
    <s v="10.42.30.34"/>
    <s v="Microsoft Windows 10 Pro"/>
    <s v="64-bit"/>
    <s v="Intel(R) Pentium(R) CPU G4500 @ 3.50GHz"/>
    <n v="24"/>
    <s v="67"/>
    <n v="4"/>
    <s v="Windows(R), Professional edition:_x000d__x000a_    The machine is permanently activated."/>
    <s v="Sesuai"/>
    <s v="3NBM7-XMCGB-WBJ48-PTFYM-YWRC2"/>
    <n v="1000"/>
    <n v="48"/>
    <n v="0.82"/>
    <s v="1"/>
    <s v="0"/>
    <s v="ONLINE"/>
    <s v="ONLINE-2024-12-23 10:10:31"/>
    <s v="12"/>
    <s v="0"/>
    <s v="ONLINE"/>
    <s v="ONLINE-2024-12-22 20:14:49"/>
    <s v="Dihitung"/>
    <s v="Dihitung"/>
    <s v="Tidak Dihitung"/>
    <n v="1000"/>
    <n v="24"/>
    <n v="48"/>
    <n v="0.82"/>
    <s v="Sesuai"/>
    <s v="OK"/>
    <n v="1"/>
    <n v="1"/>
    <x v="0"/>
    <x v="1"/>
    <x v="1"/>
    <x v="1"/>
    <x v="1"/>
    <x v="1"/>
    <x v="2"/>
    <x v="1"/>
    <x v="1"/>
    <s v="OK"/>
    <s v="OK"/>
    <x v="14"/>
  </r>
  <r>
    <s v="T4D5"/>
    <s v="BADAK PUTIH CIAPUS 2"/>
    <s v="02"/>
    <s v="10.42.99.195"/>
    <s v="Microsoft Windows 10 Pro"/>
    <s v="64-bit"/>
    <s v="Intel(R) Pentium(R) CPU G4400 @ 3.30GHz"/>
    <n v="2"/>
    <s v="52"/>
    <n v="4"/>
    <s v="Windows(R), Professional edition:_x000d__x000a_    The machine is permanently activated."/>
    <s v="Sesuai"/>
    <s v="DDMGT-DDN27-QVHCF-K72TF-4X8XF"/>
    <n v="1000"/>
    <n v="44"/>
    <n v="2.04"/>
    <s v="35"/>
    <s v="0"/>
    <s v="ONLINE"/>
    <s v="ONLINE-2024-12-23 11:52:26"/>
    <s v="4"/>
    <s v="0"/>
    <s v="ONLINE"/>
    <s v="ONLINE-2024-12-23 12:02:40"/>
    <s v="Dihitung"/>
    <s v="Dihitung"/>
    <s v="Tidak Dihitung"/>
    <n v="1000"/>
    <n v="2"/>
    <n v="44"/>
    <n v="2.04"/>
    <s v="Sesuai"/>
    <s v="OK"/>
    <n v="1"/>
    <n v="1"/>
    <x v="0"/>
    <x v="1"/>
    <x v="1"/>
    <x v="1"/>
    <x v="1"/>
    <x v="1"/>
    <x v="2"/>
    <x v="1"/>
    <x v="1"/>
    <s v="OK"/>
    <s v="OK"/>
    <x v="5"/>
  </r>
  <r>
    <s v="T8QI"/>
    <s v="CIPANAS V"/>
    <s v="01"/>
    <s v="10.42.190.98"/>
    <s v="Microsoft Windows 10 Pro"/>
    <s v="64-bit"/>
    <s v="Intel(R) Pentium(R) CPU G4500 @ 3.50GHz"/>
    <n v="25"/>
    <s v="76"/>
    <n v="4"/>
    <s v="Windows(R), Professional edition:_x000d__x000a_    The machine is permanently activated."/>
    <s v="Sesuai"/>
    <s v="8NMHJ-CHX2Q-48GT2-PRDTB-BBH24"/>
    <n v="1000"/>
    <n v="46"/>
    <n v="0.54"/>
    <s v="8"/>
    <s v="0"/>
    <s v="ONLINE"/>
    <s v="ONLINE-2024-12-22 19:34:39"/>
    <s v="6"/>
    <s v="1"/>
    <s v="ONLINE"/>
    <s v="ONLINE-2024-12-23 09:31:11"/>
    <s v="Dihitung"/>
    <s v="Dihitung"/>
    <s v="Tidak Dihitung"/>
    <n v="1000"/>
    <n v="25"/>
    <n v="46"/>
    <n v="0.54"/>
    <s v="Sesuai"/>
    <s v="OK"/>
    <n v="1"/>
    <n v="0.8571428571428571"/>
    <x v="0"/>
    <x v="1"/>
    <x v="1"/>
    <x v="1"/>
    <x v="1"/>
    <x v="1"/>
    <x v="2"/>
    <x v="1"/>
    <x v="1"/>
    <s v="OK"/>
    <s v="OK"/>
    <x v="11"/>
  </r>
  <r>
    <s v="F84F"/>
    <s v="TEGAL BULEUD"/>
    <s v="02"/>
    <s v="10.42.116.227"/>
    <s v="Microsoft Windows 10 Pro"/>
    <s v="64-bit"/>
    <s v="Intel(R) Pentium(R) CPU G4400 @ 3.30GHz"/>
    <n v="11"/>
    <s v="70"/>
    <n v="4"/>
    <s v="Windows(R), Professional edition:_x000d__x000a_    The machine is permanently activated."/>
    <s v="Sesuai"/>
    <s v="HVDPN-BH446-84YQP-K3RKT-BP2KF"/>
    <n v="1000"/>
    <n v="38"/>
    <n v="0.7"/>
    <s v="0"/>
    <s v="3"/>
    <s v="OFFLINE"/>
    <s v="OFFLINE-2024-12-02 07:29:10-THE PORT COM7 DOES NOT EXIST."/>
    <s v="4"/>
    <s v="1"/>
    <s v="ONLINE"/>
    <s v="ONLINE-2024-12-22 20:40:34-(ACT VIRTUAL)TIDAK TERIMA RESPONSE DARI HOST|ICBANK BRI|72101087|000070407391798|||||000039|000000|22 DEC 24|20:40:14|||0"/>
    <s v="Dihitung"/>
    <s v="Dihitung"/>
    <s v="Tidak Dihitung"/>
    <n v="1000"/>
    <n v="11"/>
    <n v="38"/>
    <n v="0.7"/>
    <s v="Sesuai"/>
    <s v="OK"/>
    <n v="0"/>
    <n v="0.8"/>
    <x v="0"/>
    <x v="1"/>
    <x v="1"/>
    <x v="1"/>
    <x v="1"/>
    <x v="1"/>
    <x v="2"/>
    <x v="0"/>
    <x v="1"/>
    <s v="NOK"/>
    <s v="OK"/>
    <x v="9"/>
  </r>
  <r>
    <s v="TWHF"/>
    <s v="CIRACAP"/>
    <s v="01"/>
    <s v="10.42.92.194"/>
    <s v="Microsoft Windows 10 Pro"/>
    <s v="64-bit"/>
    <s v="Intel(R) Core(TM) i3-10100 CPU @ 3.60GHz"/>
    <n v="6"/>
    <s v="51"/>
    <n v="8"/>
    <s v="Windows(R), Professional edition:_x000d__x000a_    The machine is permanently activated."/>
    <s v="Sesuai"/>
    <s v="272NP-WC26X-894PK-FYQY7-CYT6P"/>
    <n v="1000"/>
    <n v="49"/>
    <n v="0.46"/>
    <s v="2"/>
    <s v="0"/>
    <s v="ONLINE"/>
    <s v="ONLINE-2024-12-23 07:41:07"/>
    <s v="1"/>
    <s v="1"/>
    <s v="OFFLINE"/>
    <s v="OFFLINE-2024-12-20 15:07:54-TIDAK TERIMA RESPONSE DARI EDC"/>
    <s v="Dihitung"/>
    <s v="Dihitung"/>
    <s v="Dihitung"/>
    <n v="1000"/>
    <n v="6"/>
    <n v="49"/>
    <n v="0.46"/>
    <s v="Sesuai"/>
    <s v="OK"/>
    <n v="1"/>
    <n v="0.5"/>
    <x v="1"/>
    <x v="1"/>
    <x v="1"/>
    <x v="1"/>
    <x v="1"/>
    <x v="1"/>
    <x v="2"/>
    <x v="1"/>
    <x v="1"/>
    <s v="OK"/>
    <s v="OK"/>
    <x v="9"/>
  </r>
  <r>
    <s v="TOLI"/>
    <s v="HANJAWAR PACET"/>
    <s v="01"/>
    <s v="10.42.147.66"/>
    <s v="Microsoft Windows 10 Pro"/>
    <s v="64-bit"/>
    <s v="Intel(R) Pentium(R) CPU G4400 @ 3.30GHz"/>
    <n v="37"/>
    <s v="61"/>
    <n v="4"/>
    <s v="Windows(R), Professional edition:_x000d__x000a_    The machine is permanently activated."/>
    <s v="Sesuai"/>
    <s v="WMD4N-868PT-DGCKB-DX3VG-KTPKF"/>
    <n v="1000"/>
    <n v="38"/>
    <n v="0.77"/>
    <s v="2"/>
    <s v="0"/>
    <s v="ONLINE"/>
    <s v="ONLINE-2024-12-22 19:01:47"/>
    <s v="4"/>
    <s v="0"/>
    <s v="ONLINE"/>
    <s v="ONLINE-2024-12-22 11:05:55-(ACT VIRTUAL)CRC SALAH HARAP RESTART EDC"/>
    <s v="Dihitung"/>
    <s v="Dihitung"/>
    <s v="Tidak Dihitung"/>
    <n v="1000"/>
    <n v="37"/>
    <n v="38"/>
    <n v="0.77"/>
    <s v="Sesuai"/>
    <s v="OK"/>
    <n v="1"/>
    <n v="1"/>
    <x v="0"/>
    <x v="1"/>
    <x v="1"/>
    <x v="1"/>
    <x v="1"/>
    <x v="1"/>
    <x v="2"/>
    <x v="1"/>
    <x v="1"/>
    <s v="OK"/>
    <s v="OK"/>
    <x v="11"/>
  </r>
  <r>
    <s v="TZFX"/>
    <s v="RAYA PUNCAK KM 86"/>
    <s v="02"/>
    <s v="10.42.37.195"/>
    <s v="Microsoft Windows 10 Pro"/>
    <s v="64-bit"/>
    <s v="Intel(R) Pentium(R) Gold G6400 CPU @ 4.00GHz"/>
    <n v="0"/>
    <s v="38"/>
    <n v="8"/>
    <s v="Windows(R), Professional edition:_x000d__x000a_    The machine is permanently activated."/>
    <s v="Sesuai"/>
    <s v="9QBTW-NQHTB-CD4RM-3G9WT-9KX86"/>
    <n v="1000"/>
    <n v="37"/>
    <n v="1.1299999999999999"/>
    <s v="2"/>
    <s v="0"/>
    <s v="ONLINE"/>
    <s v="ONLINE-2024-12-23 03:09:14"/>
    <s v="2"/>
    <s v="0"/>
    <s v="ONLINE"/>
    <s v="ONLINE-2024-12-23 03:59:21"/>
    <s v="Dihitung"/>
    <s v="Dihitung"/>
    <s v="Dihitung"/>
    <n v="1000"/>
    <n v="0"/>
    <n v="37"/>
    <n v="1.1299999999999999"/>
    <s v="Sesuai"/>
    <s v="OK"/>
    <n v="1"/>
    <n v="1"/>
    <x v="1"/>
    <x v="1"/>
    <x v="1"/>
    <x v="1"/>
    <x v="1"/>
    <x v="1"/>
    <x v="2"/>
    <x v="1"/>
    <x v="1"/>
    <s v="OK"/>
    <s v="OK"/>
    <x v="11"/>
  </r>
  <r>
    <s v="TJ9Z"/>
    <s v="TAJUR TIMUR"/>
    <s v="02"/>
    <s v="10.42.94.227"/>
    <s v="Microsoft Windows 10 Pro"/>
    <s v="64-bit"/>
    <s v="Intel(R) Pentium(R) CPU G4400 @ 3.30GHz"/>
    <n v="4"/>
    <s v="58"/>
    <n v="4"/>
    <s v="Windows(R), Professional edition:_x000d__x000a_    The machine is permanently activated."/>
    <s v="Sesuai"/>
    <s v="6N6DQ-62882-6WJ8H-DDPJG-4M49F"/>
    <n v="1000"/>
    <n v="50"/>
    <n v="0.89"/>
    <s v="21"/>
    <s v="3"/>
    <s v="ONLINE"/>
    <s v="ONLINE-2024-12-23 12:31:11"/>
    <s v="8"/>
    <s v="2"/>
    <s v="ONLINE"/>
    <s v="ONLINE-2024-12-23 12:30:18-(ACT VIRTUAL)TIDAK TERIMA RESPONSE DARI HOST|XDBANK MANDIRI|72108690|000070408150623|6032986062231393|TAP|PURCHASE|000050|001092|23 DEC 2024|00:31:05|                      |      ||160|"/>
    <s v="Dihitung"/>
    <s v="Dihitung"/>
    <s v="Tidak Dihitung"/>
    <n v="1000"/>
    <n v="4"/>
    <n v="50"/>
    <n v="0.89"/>
    <s v="Sesuai"/>
    <s v="OK"/>
    <n v="0.875"/>
    <n v="0.8"/>
    <x v="0"/>
    <x v="1"/>
    <x v="1"/>
    <x v="1"/>
    <x v="1"/>
    <x v="1"/>
    <x v="2"/>
    <x v="1"/>
    <x v="1"/>
    <s v="OK"/>
    <s v="OK"/>
    <x v="8"/>
  </r>
  <r>
    <s v="T29G"/>
    <s v="VILLA BOGOR INDAH 2"/>
    <s v="01"/>
    <s v="10.42.28.98"/>
    <s v="Microsoft Windows 10 Pro"/>
    <s v="64-bit"/>
    <s v="Intel(R) Core(TM) i5-4590 CPU @ 3.30GHz"/>
    <n v="21"/>
    <s v="49"/>
    <n v="8"/>
    <s v="Windows(R), Professional edition:_x000d__x000a_    The machine is permanently activated."/>
    <s v="Sesuai"/>
    <s v="3NPYJ-FDKR4-HCP23-T6DWB-2PQPP"/>
    <n v="1000"/>
    <n v="48"/>
    <n v="0.85"/>
    <s v="19"/>
    <s v="0"/>
    <s v="ONLINE"/>
    <s v="ONLINE-2024-12-23 11:10:30"/>
    <s v="11"/>
    <s v="0"/>
    <s v="ONLINE"/>
    <s v="ONLINE-2024-12-23 08:58:14"/>
    <s v="Dihitung"/>
    <s v="Dihitung"/>
    <s v="Dihitung"/>
    <n v="1000"/>
    <n v="21"/>
    <n v="48"/>
    <n v="0.85"/>
    <s v="Sesuai"/>
    <s v="OK"/>
    <n v="1"/>
    <n v="1"/>
    <x v="1"/>
    <x v="1"/>
    <x v="1"/>
    <x v="1"/>
    <x v="1"/>
    <x v="1"/>
    <x v="2"/>
    <x v="1"/>
    <x v="1"/>
    <s v="OK"/>
    <s v="OK"/>
    <x v="0"/>
  </r>
  <r>
    <s v="THJ8"/>
    <s v="SUKABUMI KM 26"/>
    <s v="01"/>
    <s v="10.42.136.34"/>
    <s v="Microsoft Windows 7 Professional "/>
    <s v="32-bit"/>
    <s v="Intel(R) Core(TM) i3-2120 CPU @ 3.30GHz"/>
    <n v="26"/>
    <s v="60"/>
    <n v="4"/>
    <s v="Windows(R) 7, Professional edition:_x000d__x000a_    The machine is permanently activated."/>
    <s v="Sesuai"/>
    <s v="P6KYX-4QMD7-27CJK-KTHCK-FTX3G"/>
    <n v="1000"/>
    <n v="79"/>
    <n v="0.54"/>
    <s v="4"/>
    <s v="0"/>
    <s v="ONLINE"/>
    <s v="ONLINE-2024-12-23 10:32:41"/>
    <s v="7"/>
    <s v="0"/>
    <s v="ONLINE"/>
    <s v="ONLINE-2024-12-22 21:47:41"/>
    <s v="Dihitung"/>
    <s v="Dihitung"/>
    <s v="Tidak Dihitung"/>
    <n v="1000"/>
    <n v="26"/>
    <n v="79"/>
    <n v="0.54"/>
    <s v="Sesuai"/>
    <s v="OK"/>
    <n v="1"/>
    <n v="1"/>
    <x v="0"/>
    <x v="1"/>
    <x v="1"/>
    <x v="1"/>
    <x v="1"/>
    <x v="1"/>
    <x v="2"/>
    <x v="1"/>
    <x v="1"/>
    <s v="OK"/>
    <s v="OK"/>
    <x v="14"/>
  </r>
  <r>
    <s v="TEHE"/>
    <s v="MUWARDI 50"/>
    <s v="02"/>
    <s v="10.42.16.195"/>
    <s v="Microsoft Windows 10 Pro"/>
    <s v="64-bit"/>
    <s v="Intel(R) Pentium(R) CPU G4400 @ 3.30GHz"/>
    <n v="28"/>
    <s v="68"/>
    <n v="4"/>
    <s v="Windows(R), Professional edition:_x000d__x000a_    The machine is permanently activated."/>
    <s v="Sesuai"/>
    <s v="HRCXR-NRMCM-WMB6R-Y9KBH-8HV24"/>
    <n v="1000"/>
    <n v="58"/>
    <n v="0.79"/>
    <s v="4"/>
    <s v="0"/>
    <s v="ONLINE"/>
    <s v="ONLINE-2024-12-23 10:23:19"/>
    <s v="0"/>
    <s v="1"/>
    <s v="OFFLINE"/>
    <s v="OFFLINE-2024-12-21 18:14:17-TIDAK TERIMA RESPONSE DARI EDC"/>
    <s v="Dihitung"/>
    <s v="Dihitung"/>
    <s v="Tidak Dihitung"/>
    <n v="1000"/>
    <n v="28"/>
    <n v="58"/>
    <n v="0.79"/>
    <s v="Sesuai"/>
    <s v="OK"/>
    <n v="1"/>
    <n v="0"/>
    <x v="0"/>
    <x v="1"/>
    <x v="1"/>
    <x v="1"/>
    <x v="1"/>
    <x v="1"/>
    <x v="2"/>
    <x v="1"/>
    <x v="0"/>
    <s v="OK"/>
    <s v="NOK"/>
    <x v="13"/>
  </r>
  <r>
    <s v="TW41"/>
    <s v="KABANDUNGAN 2"/>
    <s v="01"/>
    <s v="10.42.72.162"/>
    <s v="Microsoft Windows 10 Pro"/>
    <s v="64-bit"/>
    <s v="Intel(R) Pentium(R) CPU G4400 @ 3.30GHz"/>
    <n v="6"/>
    <s v="65"/>
    <n v="4"/>
    <s v="Windows(R), Professional edition:_x000d__x000a_    The machine is permanently activated."/>
    <s v="Sesuai"/>
    <s v="PHTNC-VWMG3-MCTGB-YGRRX-GJF9F"/>
    <n v="1000"/>
    <n v="77"/>
    <n v="0.64"/>
    <s v="2"/>
    <s v="0"/>
    <s v="ONLINE"/>
    <s v="ONLINE-2024-12-22 17:39:49"/>
    <s v="1"/>
    <s v="0"/>
    <s v="ONLINE"/>
    <s v="ONLINE-2024-12-21 18:24:49"/>
    <s v="Dihitung"/>
    <s v="Dihitung"/>
    <s v="Tidak Dihitung"/>
    <n v="1000"/>
    <n v="6"/>
    <n v="77"/>
    <n v="0.64"/>
    <s v="Sesuai"/>
    <s v="OK"/>
    <n v="1"/>
    <n v="1"/>
    <x v="0"/>
    <x v="1"/>
    <x v="1"/>
    <x v="1"/>
    <x v="1"/>
    <x v="1"/>
    <x v="2"/>
    <x v="1"/>
    <x v="1"/>
    <s v="OK"/>
    <s v="OK"/>
    <x v="4"/>
  </r>
  <r>
    <s v="T9NO"/>
    <s v="SALABINTANA RAYA"/>
    <s v="01"/>
    <s v="10.42.43.34"/>
    <s v="Microsoft Windows 10 Pro"/>
    <s v="64-bit"/>
    <s v="Intel(R) Pentium(R) CPU G4400 @ 3.30GHz"/>
    <n v="23"/>
    <s v="45"/>
    <n v="8"/>
    <s v="Windows(R), Professional edition:_x000d__x000a_    The machine is permanently activated."/>
    <s v="Sesuai"/>
    <s v="4N9BB-X42C6-33322-WWHD2-CKCTC"/>
    <n v="1000"/>
    <n v="41"/>
    <n v="0.67"/>
    <s v="3"/>
    <s v="0"/>
    <s v="ONLINE"/>
    <s v="ONLINE-2024-12-23 09:50:29"/>
    <s v="1"/>
    <s v="0"/>
    <s v="ONLINE"/>
    <s v="ONLINE-2024-12-23 08:05:18"/>
    <s v="Dihitung"/>
    <s v="Dihitung"/>
    <s v="Dihitung"/>
    <n v="1000"/>
    <n v="23"/>
    <n v="41"/>
    <n v="0.67"/>
    <s v="Sesuai"/>
    <s v="OK"/>
    <n v="1"/>
    <n v="1"/>
    <x v="1"/>
    <x v="1"/>
    <x v="1"/>
    <x v="1"/>
    <x v="1"/>
    <x v="1"/>
    <x v="2"/>
    <x v="1"/>
    <x v="1"/>
    <s v="OK"/>
    <s v="OK"/>
    <x v="3"/>
  </r>
  <r>
    <s v="TBDL"/>
    <s v="KRAMAT CIPAYUNG"/>
    <s v="03"/>
    <s v="10.42.81.68"/>
    <s v="Microsoft Windows 7 Professional "/>
    <s v="32-bit"/>
    <s v="Intel(R) Celeron(R) CPU G540 @ 2.50GHz"/>
    <n v="6"/>
    <s v="52"/>
    <n v="2"/>
    <s v="Windows(R) 7, Professional edition:_x000d__x000a_    The machine is permanently activated."/>
    <s v="Sesuai"/>
    <s v="4FXT2-THHQK-B7293-VYHKX-3DRPD"/>
    <n v="1000"/>
    <n v="64"/>
    <n v="0.57999999999999996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6"/>
    <n v="64"/>
    <n v="0.57999999999999996"/>
    <s v="Sesuai"/>
    <s v="OK"/>
    <n v="0"/>
    <n v="0"/>
    <x v="0"/>
    <x v="1"/>
    <x v="1"/>
    <x v="1"/>
    <x v="1"/>
    <x v="1"/>
    <x v="2"/>
    <x v="2"/>
    <x v="2"/>
    <s v="NOK"/>
    <s v="NOK"/>
    <x v="10"/>
  </r>
  <r>
    <s v="F879"/>
    <s v="BANGBARUNG"/>
    <s v="03"/>
    <s v="10.42.37.132"/>
    <s v="Microsoft Windows 7 Professional "/>
    <s v="32-bit"/>
    <s v="Intel(R) Core(TM) i3-2120 CPU @ 3.30GHz"/>
    <n v="9"/>
    <s v="72"/>
    <n v="4"/>
    <s v="Windows(R) 7, Professional edition:_x000d__x000a_    The machine is permanently activated."/>
    <s v="Sesuai"/>
    <s v="VPTYX-QCTVJ-2MY68-364DT-M4MY3"/>
    <n v="1000"/>
    <n v="45"/>
    <n v="1.1200000000000001"/>
    <s v="2"/>
    <s v="0"/>
    <s v="ONLINE"/>
    <s v="ONLINE-2024-10-06 14:10:04"/>
    <s v="1"/>
    <s v="0"/>
    <s v="ONLINE"/>
    <s v="ONLINE-2024-10-06 14:05:20-(ACT VIRTUAL)TIDAK TERIMA RESPONSE DARI HOST|ERBANK MANDIRI|72101098|000070407392886|||||000210|000000|06 OCT 24|14:07:19|||0000000000000000000000||0|0|0|0"/>
    <s v="Dihitung"/>
    <s v="Dihitung"/>
    <s v="Tidak Dihitung"/>
    <n v="1000"/>
    <n v="9"/>
    <n v="45"/>
    <n v="1.1200000000000001"/>
    <s v="Sesuai"/>
    <s v="OK"/>
    <n v="1"/>
    <n v="1"/>
    <x v="0"/>
    <x v="1"/>
    <x v="1"/>
    <x v="1"/>
    <x v="1"/>
    <x v="1"/>
    <x v="2"/>
    <x v="1"/>
    <x v="1"/>
    <s v="OK"/>
    <s v="OK"/>
    <x v="8"/>
  </r>
  <r>
    <s v="TRDS"/>
    <s v="RADEN SAMSUDIN SUKABUMI"/>
    <s v="04"/>
    <s v="10.42.15.70"/>
    <s v="Microsoft Windows 10 Pro"/>
    <s v="64-bit"/>
    <s v="Intel(R) Pentium(R) Gold G6400 CPU @ 4.00GHz"/>
    <n v="3"/>
    <s v="23"/>
    <n v="16"/>
    <s v="Windows(R), Professional edition:_x000d__x000a_    The machine is permanently activated."/>
    <s v="Sesuai"/>
    <s v="36KJN-HRRCJ-QBBWF-FT4WT-GMT6R"/>
    <n v="1000"/>
    <n v="39"/>
    <n v="1.38"/>
    <s v="6"/>
    <s v="0"/>
    <s v="ONLINE"/>
    <s v="ONLINE-2024-12-22 20:54:58"/>
    <s v="1"/>
    <s v="0"/>
    <s v="ONLINE"/>
    <s v="ONLINE-2024-12-23 09:26:07-(ACT VIRTUAL)TIDAK TERIMA RESPONSE DARI HOST|ERBANK BRI|73129529|000070407355318|||||000004|000000|23 DEC 24|09:26:02|||0"/>
    <s v="Dihitung"/>
    <s v="Dihitung"/>
    <s v="Dihitung"/>
    <n v="1000"/>
    <n v="3"/>
    <n v="39"/>
    <n v="1.38"/>
    <s v="Sesuai"/>
    <s v="OK"/>
    <n v="1"/>
    <n v="1"/>
    <x v="1"/>
    <x v="1"/>
    <x v="1"/>
    <x v="1"/>
    <x v="1"/>
    <x v="1"/>
    <x v="2"/>
    <x v="1"/>
    <x v="1"/>
    <s v="OK"/>
    <s v="OK"/>
    <x v="3"/>
  </r>
  <r>
    <s v="F5B0"/>
    <s v="KH SALEH"/>
    <s v="01"/>
    <s v="10.42.7.34"/>
    <s v="Microsoft Windows 10 Pro"/>
    <s v="64-bit"/>
    <s v="Intel(R) Pentium(R) CPU G4400 @ 3.30GHz"/>
    <n v="25"/>
    <s v="64"/>
    <n v="4"/>
    <s v="Windows(R), Professional edition:_x000d__x000a_    The machine is permanently activated."/>
    <s v="Sesuai"/>
    <s v="N69GW-7B4MW-PQ23P-T4PXR-HQWXF"/>
    <n v="1000"/>
    <n v="45"/>
    <n v="0.69"/>
    <s v="2"/>
    <s v="0"/>
    <s v="ONLINE"/>
    <s v="ONLINE-2024-12-22 21:35:13"/>
    <s v="2"/>
    <s v="0"/>
    <s v="ONLINE"/>
    <s v="ONLINE-2024-12-22 20:11:13"/>
    <s v="Dihitung"/>
    <s v="Dihitung"/>
    <s v="Tidak Dihitung"/>
    <n v="1000"/>
    <n v="25"/>
    <n v="45"/>
    <n v="0.69"/>
    <s v="Sesuai"/>
    <s v="OK"/>
    <n v="1"/>
    <n v="1"/>
    <x v="0"/>
    <x v="1"/>
    <x v="1"/>
    <x v="1"/>
    <x v="1"/>
    <x v="1"/>
    <x v="2"/>
    <x v="1"/>
    <x v="1"/>
    <s v="OK"/>
    <s v="OK"/>
    <x v="13"/>
  </r>
  <r>
    <s v="TFSB"/>
    <s v="CIJALINGAN"/>
    <s v="01"/>
    <s v="10.42.40.194"/>
    <s v="Microsoft Windows 10 Pro"/>
    <s v="64-bit"/>
    <s v="Intel(R) Pentium(R) CPU G3260 @ 3.30GHz"/>
    <n v="14"/>
    <s v="48"/>
    <n v="8"/>
    <s v="Windows(R), Professional edition:_x000d__x000a_    The machine is permanently activated."/>
    <s v="Sesuai"/>
    <s v="JJ2XN-JFMMR-9XWXX-M338F-7H7CP"/>
    <n v="1000"/>
    <n v="55"/>
    <n v="1.95"/>
    <s v="8"/>
    <s v="0"/>
    <s v="ONLINE"/>
    <s v="ONLINE-2024-12-19 15:59:48"/>
    <s v="2"/>
    <s v="0"/>
    <s v="ONLINE"/>
    <s v="ONLINE-2024-12-22 11:39:59"/>
    <s v="Dihitung"/>
    <s v="Dihitung"/>
    <s v="Dihitung"/>
    <n v="1000"/>
    <n v="14"/>
    <n v="55"/>
    <n v="1.95"/>
    <s v="Sesuai"/>
    <s v="OK"/>
    <n v="1"/>
    <n v="1"/>
    <x v="1"/>
    <x v="1"/>
    <x v="1"/>
    <x v="1"/>
    <x v="1"/>
    <x v="1"/>
    <x v="2"/>
    <x v="1"/>
    <x v="1"/>
    <s v="OK"/>
    <s v="OK"/>
    <x v="4"/>
  </r>
  <r>
    <s v="T8R1"/>
    <s v="SPBU SETU PAGELARANG"/>
    <s v="01"/>
    <s v="10.42.12.34"/>
    <s v="Microsoft Windows 10 Pro"/>
    <s v="64-bit"/>
    <s v="Intel(R) Pentium(R) CPU G4500 @ 3.50GHz"/>
    <n v="12"/>
    <s v="87"/>
    <n v="4"/>
    <s v="Windows(R), Professional edition:_x000d__x000a_    The machine is permanently activated."/>
    <s v="Sesuai"/>
    <s v="DJ2XN-PM7GC-YGXKJ-KG7HV-X766P"/>
    <n v="1000"/>
    <n v="48"/>
    <n v="0.97"/>
    <s v="16"/>
    <s v="0"/>
    <s v="ONLINE"/>
    <s v="ONLINE-2024-12-23 12:14:53"/>
    <s v="67"/>
    <s v="2"/>
    <s v="ONLINE"/>
    <s v="ONLINE-2024-12-23 12:16:45"/>
    <s v="Dihitung"/>
    <s v="Dihitung"/>
    <s v="Tidak Dihitung"/>
    <n v="1000"/>
    <n v="12"/>
    <n v="48"/>
    <n v="0.97"/>
    <s v="Sesuai"/>
    <s v="OK"/>
    <n v="1"/>
    <n v="0.97101449275362317"/>
    <x v="0"/>
    <x v="1"/>
    <x v="1"/>
    <x v="1"/>
    <x v="1"/>
    <x v="1"/>
    <x v="2"/>
    <x v="1"/>
    <x v="1"/>
    <s v="OK"/>
    <s v="OK"/>
    <x v="10"/>
  </r>
  <r>
    <s v="TJT7"/>
    <s v="SINDANG BARANG NO 74"/>
    <s v="02"/>
    <s v="10.42.105.67"/>
    <s v="Microsoft Windows 10 Pro"/>
    <s v="64-bit"/>
    <s v="Intel(R) Pentium(R) CPU G4400 @ 3.30GHz"/>
    <n v="35"/>
    <s v="57"/>
    <n v="4"/>
    <s v="Windows(R), Professional edition:_x000d__x000a_    The machine is permanently activated."/>
    <s v="Sesuai"/>
    <s v="6WHKN-VJF44-VHKKT-HG9XX-6CQPP"/>
    <n v="1000"/>
    <n v="36"/>
    <n v="1.1100000000000001"/>
    <s v="2"/>
    <s v="0"/>
    <s v="ONLINE"/>
    <s v="ONLINE-2024-12-23 09:45:49"/>
    <s v="0"/>
    <s v="1"/>
    <s v="OFFLINE"/>
    <s v="OFFLINE-2024-12-23 07:49:58-TIDAK TERIMA RESPONSE DARI EDC"/>
    <s v="Dihitung"/>
    <s v="Dihitung"/>
    <s v="Tidak Dihitung"/>
    <n v="1000"/>
    <n v="35"/>
    <n v="36"/>
    <n v="1.1100000000000001"/>
    <s v="Sesuai"/>
    <s v="OK"/>
    <n v="1"/>
    <n v="0"/>
    <x v="0"/>
    <x v="1"/>
    <x v="1"/>
    <x v="1"/>
    <x v="1"/>
    <x v="1"/>
    <x v="2"/>
    <x v="1"/>
    <x v="0"/>
    <s v="OK"/>
    <s v="NOK"/>
    <x v="5"/>
  </r>
  <r>
    <s v="TJPQ"/>
    <s v="TAJUR SINDANGSARI"/>
    <s v="02"/>
    <s v="10.42.95.35"/>
    <s v="Microsoft Windows 7 Professional "/>
    <s v="32-bit"/>
    <s v="Intel(R) Pentium(R) CPU G3250 @ 3.20GHz"/>
    <n v="15"/>
    <s v="49"/>
    <n v="4"/>
    <s v="Windows(R) 7, Professional edition:_x000d__x000a_    The machine is permanently activated."/>
    <s v="Sesuai"/>
    <s v="H296Q-8GG7R-4VDGY-6G4PR-947FY"/>
    <n v="1000"/>
    <n v="41"/>
    <n v="1.31"/>
    <s v="8"/>
    <s v="0"/>
    <s v="ONLINE"/>
    <s v="ONLINE-2024-12-23 12:10:57"/>
    <s v="9"/>
    <s v="0"/>
    <s v="ONLINE"/>
    <s v="ONLINE-2024-12-23 12:33:27"/>
    <s v="Dihitung"/>
    <s v="Dihitung"/>
    <s v="Tidak Dihitung"/>
    <n v="1000"/>
    <n v="15"/>
    <n v="41"/>
    <n v="1.31"/>
    <s v="Sesuai"/>
    <s v="OK"/>
    <n v="1"/>
    <n v="1"/>
    <x v="0"/>
    <x v="1"/>
    <x v="1"/>
    <x v="1"/>
    <x v="1"/>
    <x v="1"/>
    <x v="2"/>
    <x v="1"/>
    <x v="1"/>
    <s v="OK"/>
    <s v="OK"/>
    <x v="8"/>
  </r>
  <r>
    <s v="FWI5"/>
    <s v="MARIWATI KM 05"/>
    <s v="01"/>
    <s v="10.42.39.98"/>
    <s v="Microsoft Windows 10 Pro"/>
    <s v="64-bit"/>
    <s v="Intel(R) Pentium(R) CPU G4400 @ 3.30GHz"/>
    <n v="19"/>
    <s v="70"/>
    <n v="4"/>
    <s v="Windows(R), Professional edition:_x000d__x000a_    The machine is permanently activated."/>
    <s v="Sesuai"/>
    <s v="YY8XB-88N2G-JR3BP-6WXRT-8TYP4"/>
    <n v="1000"/>
    <n v="42"/>
    <n v="0.94"/>
    <s v="2"/>
    <s v="0"/>
    <s v="ONLINE"/>
    <s v="ONLINE-2024-12-23 09:12:18"/>
    <s v="1"/>
    <s v="0"/>
    <s v="ONLINE"/>
    <s v="ONLINE-2024-12-21 18:45:06"/>
    <s v="Dihitung"/>
    <s v="Dihitung"/>
    <s v="Tidak Dihitung"/>
    <n v="1000"/>
    <n v="19"/>
    <n v="42"/>
    <n v="0.94"/>
    <s v="Sesuai"/>
    <s v="OK"/>
    <n v="1"/>
    <n v="1"/>
    <x v="0"/>
    <x v="1"/>
    <x v="1"/>
    <x v="1"/>
    <x v="1"/>
    <x v="1"/>
    <x v="2"/>
    <x v="1"/>
    <x v="1"/>
    <s v="OK"/>
    <s v="OK"/>
    <x v="11"/>
  </r>
  <r>
    <s v="TWUZ"/>
    <s v="CIAPUS 2"/>
    <s v="01"/>
    <s v="10.42.26.34"/>
    <s v="Microsoft Windows 10 Pro"/>
    <s v="64-bit"/>
    <s v="Intel(R) Pentium(R) CPU G4400 @ 3.30GHz"/>
    <n v="54"/>
    <s v="78"/>
    <n v="4"/>
    <s v="Windows(R), Professional edition:_x000d__x000a_    The machine is permanently activated."/>
    <s v="Sesuai"/>
    <s v="KNWX6-WKB6Y-VK6C3-42XQR-8B49F"/>
    <n v="1000"/>
    <n v="42"/>
    <n v="1.34"/>
    <s v="2"/>
    <s v="0"/>
    <s v="ONLINE"/>
    <s v="ONLINE-2024-12-23 07:58:54"/>
    <s v="2"/>
    <s v="0"/>
    <s v="ONLINE"/>
    <s v="ONLINE-2024-12-23 12:06:50"/>
    <s v="Dihitung"/>
    <s v="Dihitung"/>
    <s v="Tidak Dihitung"/>
    <n v="1000"/>
    <n v="54"/>
    <n v="42"/>
    <n v="1.34"/>
    <s v="Sesuai"/>
    <s v="OK"/>
    <n v="1"/>
    <n v="1"/>
    <x v="0"/>
    <x v="1"/>
    <x v="1"/>
    <x v="1"/>
    <x v="1"/>
    <x v="1"/>
    <x v="2"/>
    <x v="1"/>
    <x v="1"/>
    <s v="OK"/>
    <s v="OK"/>
    <x v="5"/>
  </r>
  <r>
    <s v="TW8V"/>
    <s v="YASMIN SEKTOR 2"/>
    <s v="01"/>
    <s v="10.42.78.34"/>
    <s v="Microsoft Windows 10 Pro"/>
    <s v="64-bit"/>
    <s v="Intel(R) Pentium(R) CPU G4400 @ 3.30GHz"/>
    <n v="41"/>
    <s v="69"/>
    <n v="4"/>
    <s v="Windows(R), Professional edition:_x000d__x000a_    The machine is permanently activated."/>
    <s v="Sesuai"/>
    <s v="CNJ46-PF8GB-GTCW6-MTY23-T6PKF"/>
    <n v="1000"/>
    <n v="52"/>
    <n v="0.73"/>
    <s v="28"/>
    <s v="0"/>
    <s v="ONLINE"/>
    <s v="ONLINE-2024-12-23 12:27:44"/>
    <s v="7"/>
    <s v="1"/>
    <s v="ONLINE"/>
    <s v="ONLINE-2024-12-23 12:36:34"/>
    <s v="Dihitung"/>
    <s v="Dihitung"/>
    <s v="Tidak Dihitung"/>
    <n v="1000"/>
    <n v="41"/>
    <n v="52"/>
    <n v="0.73"/>
    <s v="Sesuai"/>
    <s v="OK"/>
    <n v="1"/>
    <n v="0.875"/>
    <x v="0"/>
    <x v="1"/>
    <x v="1"/>
    <x v="1"/>
    <x v="1"/>
    <x v="1"/>
    <x v="2"/>
    <x v="1"/>
    <x v="1"/>
    <s v="OK"/>
    <s v="OK"/>
    <x v="0"/>
  </r>
  <r>
    <s v="FPW5"/>
    <s v="BUNIWANGI SURADE"/>
    <s v="02"/>
    <s v="10.42.79.35"/>
    <s v="Microsoft Windows 10 Pro"/>
    <s v="64-bit"/>
    <s v="Intel(R) Pentium(R) Gold G7400"/>
    <n v="0"/>
    <s v="32"/>
    <n v="8"/>
    <s v="Windows(R), Professional edition:_x000d__x000a_    The machine is permanently activated."/>
    <s v="Sesuai"/>
    <s v="96B9K-NMRMK-JJX7T-94YCJ-82QGP"/>
    <n v="1000"/>
    <n v="41"/>
    <n v="0.44"/>
    <s v="2"/>
    <s v="0"/>
    <s v="ONLINE"/>
    <s v="ONLINE-2024-12-22 19:55:27"/>
    <s v="1"/>
    <s v="0"/>
    <s v="ONLINE"/>
    <s v="ONLINE-2024-12-22 17:03:43"/>
    <s v="Dihitung"/>
    <s v="Dihitung"/>
    <s v="Dihitung"/>
    <n v="1000"/>
    <n v="0"/>
    <n v="41"/>
    <n v="0.44"/>
    <s v="Sesuai"/>
    <s v="OK"/>
    <n v="1"/>
    <n v="1"/>
    <x v="1"/>
    <x v="1"/>
    <x v="1"/>
    <x v="1"/>
    <x v="1"/>
    <x v="1"/>
    <x v="2"/>
    <x v="1"/>
    <x v="1"/>
    <s v="OK"/>
    <s v="OK"/>
    <x v="9"/>
  </r>
  <r>
    <s v="TQP0"/>
    <s v="NYOMPLONG"/>
    <s v="02"/>
    <s v="10.42.20.67"/>
    <s v="Microsoft Windows 10 Pro"/>
    <s v="64-bit"/>
    <s v="Intel(R) Pentium(R) CPU G4400 @ 3.30GHz"/>
    <n v="100"/>
    <s v="67"/>
    <n v="4"/>
    <s v="Windows(R), Professional edition:_x000d__x000a_    The machine is permanently activated."/>
    <s v="Sesuai"/>
    <s v="HVJQN-X84XT-DBH23-R6GDV-HXMW2"/>
    <n v="1000"/>
    <n v="35"/>
    <n v="0.9"/>
    <s v="12"/>
    <s v="0"/>
    <s v="ONLINE"/>
    <s v="ONLINE-2024-12-23 11:57:38"/>
    <s v="3"/>
    <s v="0"/>
    <s v="ONLINE"/>
    <s v="ONLINE-2024-12-22 19:00:13"/>
    <s v="Dihitung"/>
    <s v="Dihitung"/>
    <s v="Tidak Dihitung"/>
    <n v="1000"/>
    <n v="100"/>
    <n v="35"/>
    <n v="0.9"/>
    <s v="Sesuai"/>
    <s v="OK"/>
    <n v="1"/>
    <n v="1"/>
    <x v="0"/>
    <x v="1"/>
    <x v="2"/>
    <x v="1"/>
    <x v="1"/>
    <x v="1"/>
    <x v="2"/>
    <x v="1"/>
    <x v="1"/>
    <s v="OK"/>
    <s v="OK"/>
    <x v="3"/>
  </r>
  <r>
    <s v="TXG8"/>
    <s v="KOLONEL BUSTOMI 2"/>
    <s v="01"/>
    <s v="10.42.92.130"/>
    <s v="Microsoft Windows 10 Pro"/>
    <s v="64-bit"/>
    <s v="Intel(R) Pentium(R) CPU G4400 @ 3.30GHz"/>
    <n v="67"/>
    <s v="66"/>
    <n v="8"/>
    <s v="Windows(R), Professional edition:_x000d__x000a_    The machine is permanently activated."/>
    <s v="Sesuai"/>
    <s v="C36XN-42VCW-24W84-W9GXV-94R9F"/>
    <n v="1000"/>
    <n v="42"/>
    <n v="0.98"/>
    <s v="3"/>
    <s v="0"/>
    <s v="ONLINE"/>
    <s v="ONLINE-2024-12-23 12:33:53"/>
    <s v="6"/>
    <s v="0"/>
    <s v="ONLINE"/>
    <s v="ONLINE-2024-12-23 12:35:28"/>
    <s v="Dihitung"/>
    <s v="Dihitung"/>
    <s v="Dihitung"/>
    <n v="1000"/>
    <n v="67"/>
    <n v="42"/>
    <n v="0.98"/>
    <s v="Sesuai"/>
    <s v="OK"/>
    <n v="1"/>
    <n v="1"/>
    <x v="1"/>
    <x v="1"/>
    <x v="1"/>
    <x v="1"/>
    <x v="1"/>
    <x v="1"/>
    <x v="2"/>
    <x v="1"/>
    <x v="1"/>
    <s v="OK"/>
    <s v="OK"/>
    <x v="14"/>
  </r>
  <r>
    <s v="F4S8"/>
    <s v="SPBU CIPEUYEUM"/>
    <s v="01"/>
    <s v="10.42.137.162"/>
    <s v="Microsoft Windows 10 Pro"/>
    <s v="64-bit"/>
    <s v="Intel(R) Pentium(R) CPU G4400 @ 3.30GHz"/>
    <n v="29"/>
    <s v="66"/>
    <n v="4"/>
    <s v="Windows(R), Professional edition:_x000d__x000a_    The machine is permanently activated."/>
    <s v="Sesuai"/>
    <s v="DKXNY-CXWTK-D6F9W-XJYT9-KQBP4"/>
    <n v="100"/>
    <n v="48"/>
    <n v="0.75"/>
    <s v="10"/>
    <s v="0"/>
    <s v="ONLINE"/>
    <s v="ONLINE-2024-12-22 21:12:36"/>
    <s v="1"/>
    <s v="0"/>
    <s v="ONLINE"/>
    <s v="ONLINE-2024-12-23 07:26:48"/>
    <s v="Dihitung"/>
    <s v="Dihitung"/>
    <s v="Tidak Dihitung"/>
    <n v="100"/>
    <n v="29"/>
    <n v="48"/>
    <n v="0.75"/>
    <s v="Sesuai"/>
    <s v="OK"/>
    <n v="1"/>
    <n v="1"/>
    <x v="0"/>
    <x v="2"/>
    <x v="1"/>
    <x v="1"/>
    <x v="1"/>
    <x v="1"/>
    <x v="2"/>
    <x v="1"/>
    <x v="1"/>
    <s v="OK"/>
    <s v="OK"/>
    <x v="13"/>
  </r>
  <r>
    <s v="T1AN"/>
    <s v="ROYAL TAJUR RESIDENCE"/>
    <s v="01"/>
    <s v="10.42.76.194"/>
    <s v="Microsoft Windows 10 Pro"/>
    <s v="64-bit"/>
    <s v="Intel(R) Pentium(R) Gold G6405 CPU @ 4.10GHz"/>
    <n v="7"/>
    <s v="51"/>
    <n v="8"/>
    <s v="Windows(R), Professional edition:_x000d__x000a_    The machine is permanently activated."/>
    <s v="Sesuai"/>
    <s v="482NT-FDTHF-DTQ2C-7MGYD-7T9TP"/>
    <n v="1000"/>
    <n v="49"/>
    <n v="1.1599999999999999"/>
    <s v="2"/>
    <s v="0"/>
    <s v="ONLINE"/>
    <s v="ONLINE-2024-12-23 08:46:51"/>
    <s v="10"/>
    <s v="0"/>
    <s v="ONLINE"/>
    <s v="ONLINE-2024-12-23 11:24:56"/>
    <s v="Dihitung"/>
    <s v="Dihitung"/>
    <s v="Dihitung"/>
    <n v="1000"/>
    <n v="7"/>
    <n v="49"/>
    <n v="1.1599999999999999"/>
    <s v="Sesuai"/>
    <s v="OK"/>
    <n v="1"/>
    <n v="1"/>
    <x v="1"/>
    <x v="1"/>
    <x v="1"/>
    <x v="1"/>
    <x v="1"/>
    <x v="1"/>
    <x v="2"/>
    <x v="1"/>
    <x v="1"/>
    <s v="OK"/>
    <s v="OK"/>
    <x v="8"/>
  </r>
  <r>
    <s v="TPIL"/>
    <s v="TALAGA MURNI"/>
    <s v="01"/>
    <s v="10.42.107.130"/>
    <s v="Microsoft Windows 7 Professional "/>
    <s v="32-bit"/>
    <s v="Intel(R) Pentium(R) CPU G3250 @ 3.20GHz"/>
    <n v="37"/>
    <s v="73"/>
    <n v="2"/>
    <s v="Windows(R) 7, Professional edition:_x000d__x000a_    The machine is permanently activated."/>
    <s v="Double"/>
    <s v="6RB8P-8Q787-PDJGX-RDBM7-GBQ7C"/>
    <n v="1000"/>
    <n v="49"/>
    <n v="0.45"/>
    <s v="6"/>
    <s v="0"/>
    <s v="ONLINE"/>
    <s v="ONLINE-2024-12-22 20:33:29"/>
    <s v="3"/>
    <s v="0"/>
    <s v="ONLINE"/>
    <s v="ONLINE-2024-12-23 09:56:11"/>
    <s v="Dihitung"/>
    <s v="Dihitung"/>
    <s v="Tidak Dihitung"/>
    <n v="1000"/>
    <n v="37"/>
    <n v="49"/>
    <n v="0.45"/>
    <s v="Double"/>
    <s v="OK"/>
    <n v="1"/>
    <n v="1"/>
    <x v="0"/>
    <x v="1"/>
    <x v="1"/>
    <x v="1"/>
    <x v="1"/>
    <x v="2"/>
    <x v="2"/>
    <x v="1"/>
    <x v="1"/>
    <s v="OK"/>
    <s v="OK"/>
    <x v="9"/>
  </r>
  <r>
    <s v="F20Q"/>
    <s v="PARAKAN SALAK 2"/>
    <s v="02"/>
    <s v="10.42.99.99"/>
    <s v="Microsoft Windows 10 Pro"/>
    <s v="64-bit"/>
    <s v="Intel(R) Pentium(R) CPU G4400 @ 3.30GHz"/>
    <n v="2"/>
    <s v="54"/>
    <n v="4"/>
    <s v="Windows(R), Professional edition:_x000d__x000a_    The machine is permanently activated."/>
    <s v="Sesuai"/>
    <s v="FN94T-GCJ3B-TVM9D-9FDGF-BY49F"/>
    <n v="1000"/>
    <n v="42"/>
    <n v="1.1200000000000001"/>
    <s v="2"/>
    <s v="0"/>
    <s v="ONLINE"/>
    <s v="ONLINE-2024-12-22 07:21:22"/>
    <s v="3"/>
    <s v="0"/>
    <s v="ONLINE"/>
    <s v="ONLINE-2024-12-22 17:21:36"/>
    <s v="Dihitung"/>
    <s v="Dihitung"/>
    <s v="Tidak Dihitung"/>
    <n v="1000"/>
    <n v="2"/>
    <n v="42"/>
    <n v="1.1200000000000001"/>
    <s v="Sesuai"/>
    <s v="OK"/>
    <n v="1"/>
    <n v="1"/>
    <x v="0"/>
    <x v="1"/>
    <x v="1"/>
    <x v="1"/>
    <x v="1"/>
    <x v="1"/>
    <x v="2"/>
    <x v="1"/>
    <x v="1"/>
    <s v="OK"/>
    <s v="OK"/>
    <x v="4"/>
  </r>
  <r>
    <s v="TCWO"/>
    <s v="TAMAN SARI PARK RESIDENCE"/>
    <s v="02"/>
    <s v="10.42.98.195"/>
    <s v="Microsoft Windows 7 Professional "/>
    <s v="32-bit"/>
    <s v="Intel(R) Pentium(R) CPU G3240 @ 3.10GHz"/>
    <n v="0"/>
    <s v="55"/>
    <n v="4"/>
    <s v="Windows(R) 7, Professional edition:_x000d__x000a_    The machine is permanently activated."/>
    <s v="Sesuai"/>
    <s v="RB3XD-X6YV2-8HY83-XPQ43-689B9"/>
    <n v="1000"/>
    <n v="49"/>
    <n v="0.87"/>
    <s v="16"/>
    <s v="0"/>
    <s v="ONLINE"/>
    <s v="ONLINE-2024-12-23 11:23:13"/>
    <s v="1"/>
    <s v="0"/>
    <s v="ONLINE"/>
    <s v="ONLINE-2024-12-23 11:48:12"/>
    <s v="Dihitung"/>
    <s v="Dihitung"/>
    <s v="Tidak Dihitung"/>
    <n v="1000"/>
    <n v="0"/>
    <n v="49"/>
    <n v="0.87"/>
    <s v="Sesuai"/>
    <s v="OK"/>
    <n v="1"/>
    <n v="1"/>
    <x v="0"/>
    <x v="1"/>
    <x v="1"/>
    <x v="1"/>
    <x v="1"/>
    <x v="1"/>
    <x v="2"/>
    <x v="1"/>
    <x v="1"/>
    <s v="OK"/>
    <s v="OK"/>
    <x v="5"/>
  </r>
  <r>
    <s v="FTZI"/>
    <s v="KLAPANUNGGAL 2"/>
    <s v="02"/>
    <s v="10.42.23.195"/>
    <s v="Microsoft Windows 7 Professional "/>
    <s v="32-bit"/>
    <s v="Intel(R) Core(TM) i5-3470 CPU @ 3.20GHz"/>
    <n v="17"/>
    <s v="54"/>
    <n v="4"/>
    <s v="Windows(R) 7, Professional edition:_x000d__x000a_    The machine is permanently activated."/>
    <s v="Sesuai"/>
    <s v="P34RB-QWGFW-4RYQG-VC94M-HK2D3"/>
    <n v="1000"/>
    <n v="44"/>
    <n v="2.69"/>
    <s v="3"/>
    <s v="1"/>
    <s v="ONLINE"/>
    <s v="ONLINE-2024-12-22 18:54:07"/>
    <s v="2"/>
    <s v="0"/>
    <s v="ONLINE"/>
    <s v="ONLINE-2024-12-22 19:15:32"/>
    <s v="Dihitung"/>
    <s v="Dihitung"/>
    <s v="Tidak Dihitung"/>
    <n v="1000"/>
    <n v="17"/>
    <n v="44"/>
    <n v="2.69"/>
    <s v="Sesuai"/>
    <s v="OK"/>
    <n v="0.75"/>
    <n v="1"/>
    <x v="0"/>
    <x v="1"/>
    <x v="1"/>
    <x v="1"/>
    <x v="1"/>
    <x v="1"/>
    <x v="2"/>
    <x v="1"/>
    <x v="1"/>
    <s v="OK"/>
    <s v="OK"/>
    <x v="4"/>
  </r>
  <r>
    <s v="FCP0"/>
    <s v="AGRABINTA CIANJUR"/>
    <s v="01"/>
    <s v="10.42.183.162"/>
    <s v="Microsoft Windows 10 Pro"/>
    <s v="64-bit"/>
    <s v="Intel(R) Pentium(R) CPU G4400 @ 3.30GHz"/>
    <n v="32"/>
    <s v="56"/>
    <n v="4"/>
    <s v="Windows(R), Professional edition:_x000d__x000a_    The machine is permanently activated."/>
    <s v="Sesuai"/>
    <s v="DWVWV-6KN4Q-YKV6H-6C98D-Y4G6R"/>
    <n v="1000"/>
    <n v="39"/>
    <n v="1.98"/>
    <s v="0"/>
    <s v="0"/>
    <s v="NOEDC"/>
    <s v="NOEDC-0000-00-00 00:00:00"/>
    <s v="2"/>
    <s v="0"/>
    <s v="ONLINE"/>
    <s v="ONLINE-2024-12-06 13:42:34"/>
    <s v="Dihitung"/>
    <s v="Dihitung"/>
    <s v="Tidak Dihitung"/>
    <n v="1000"/>
    <n v="32"/>
    <n v="39"/>
    <n v="1.98"/>
    <s v="Sesuai"/>
    <s v="OK"/>
    <n v="0"/>
    <n v="1"/>
    <x v="0"/>
    <x v="1"/>
    <x v="1"/>
    <x v="1"/>
    <x v="1"/>
    <x v="1"/>
    <x v="2"/>
    <x v="2"/>
    <x v="1"/>
    <s v="NOK"/>
    <s v="OK"/>
    <x v="9"/>
  </r>
  <r>
    <s v="TT61"/>
    <s v="RAYA PUNCAK KM 85"/>
    <s v="01"/>
    <s v="10.42.49.194"/>
    <s v="Microsoft Windows 10 Pro"/>
    <s v="64-bit"/>
    <s v="Intel(R) Pentium(R) CPU G4400 @ 3.30GHz"/>
    <n v="55"/>
    <s v="68"/>
    <n v="4"/>
    <s v="Windows(R), Professional edition:_x000d__x000a_    The machine is permanently activated."/>
    <s v="Sesuai"/>
    <s v="R9PNX-VHGDQ-V7B9Y-RWC72-27JXF"/>
    <n v="1000"/>
    <n v="46"/>
    <n v="0.68"/>
    <s v="9"/>
    <s v="0"/>
    <s v="ONLINE"/>
    <s v="ONLINE-2024-12-23 12:37:55"/>
    <s v="4"/>
    <s v="0"/>
    <s v="ONLINE"/>
    <s v="ONLINE-2024-12-23 11:41:28"/>
    <s v="Dihitung"/>
    <s v="Dihitung"/>
    <s v="Tidak Dihitung"/>
    <n v="1000"/>
    <n v="55"/>
    <n v="46"/>
    <n v="0.68"/>
    <s v="Sesuai"/>
    <s v="OK"/>
    <n v="1"/>
    <n v="1"/>
    <x v="0"/>
    <x v="1"/>
    <x v="1"/>
    <x v="1"/>
    <x v="1"/>
    <x v="1"/>
    <x v="2"/>
    <x v="1"/>
    <x v="1"/>
    <s v="OK"/>
    <s v="OK"/>
    <x v="11"/>
  </r>
  <r>
    <s v="TW41"/>
    <s v="KABANDUNGAN 2"/>
    <s v="02"/>
    <s v="10.42.72.163"/>
    <s v="Microsoft Windows 10 Pro"/>
    <s v="64-bit"/>
    <s v="Intel(R) Pentium(R) CPU G4400 @ 3.30GHz"/>
    <n v="10"/>
    <s v="64"/>
    <n v="4"/>
    <s v="Windows(R), Professional edition:_x000d__x000a_    The machine is permanently activated."/>
    <s v="Sesuai"/>
    <s v="MN4PF-3DBGP-8RWYR-P88MB-X4R9F"/>
    <n v="1000"/>
    <n v="51"/>
    <n v="0.75"/>
    <s v="2"/>
    <s v="0"/>
    <s v="ONLINE"/>
    <s v="ONLINE-2024-12-23 10:20:18"/>
    <s v="8"/>
    <s v="0"/>
    <s v="ONLINE"/>
    <s v="ONLINE-2024-12-20 21:31:48"/>
    <s v="Dihitung"/>
    <s v="Dihitung"/>
    <s v="Tidak Dihitung"/>
    <n v="1000"/>
    <n v="10"/>
    <n v="51"/>
    <n v="0.75"/>
    <s v="Sesuai"/>
    <s v="OK"/>
    <n v="1"/>
    <n v="1"/>
    <x v="0"/>
    <x v="1"/>
    <x v="1"/>
    <x v="1"/>
    <x v="1"/>
    <x v="1"/>
    <x v="2"/>
    <x v="1"/>
    <x v="1"/>
    <s v="OK"/>
    <s v="OK"/>
    <x v="4"/>
  </r>
  <r>
    <s v="F8H2"/>
    <s v="SUDIRMAN"/>
    <s v="02"/>
    <s v="10.42.72.35"/>
    <s v="Microsoft Windows 7 Professional "/>
    <s v="32-bit"/>
    <s v="Intel(R) Pentium(R) CPU G3460T @ 3.00GHz"/>
    <n v="12"/>
    <s v="49"/>
    <n v="4"/>
    <s v="Windows(R) 7, Professional edition:_x000d__x000a_    The machine is permanently activated."/>
    <s v="Sesuai"/>
    <s v="6KTVY-RWBTF-34KW4-PRTQT-3YFTB"/>
    <n v="1000"/>
    <n v="42"/>
    <n v="0.62"/>
    <s v="8"/>
    <s v="0"/>
    <s v="ONLINE"/>
    <s v="ONLINE-2024-12-23 12:07:00"/>
    <s v="0"/>
    <s v="2"/>
    <s v="OFFLINE"/>
    <s v="OFFLINE-2024-12-12 16:13:25-TIDAK TERIMA RESPONSE DARI EDC"/>
    <s v="Dihitung"/>
    <s v="Dihitung"/>
    <s v="Tidak Dihitung"/>
    <n v="1000"/>
    <n v="12"/>
    <n v="42"/>
    <n v="0.62"/>
    <s v="Sesuai"/>
    <s v="OK"/>
    <n v="1"/>
    <n v="0"/>
    <x v="0"/>
    <x v="1"/>
    <x v="1"/>
    <x v="1"/>
    <x v="1"/>
    <x v="1"/>
    <x v="2"/>
    <x v="1"/>
    <x v="0"/>
    <s v="OK"/>
    <s v="NOK"/>
    <x v="8"/>
  </r>
  <r>
    <s v="TK3T"/>
    <s v="SPBU DRAMAGA"/>
    <s v="02"/>
    <s v="10.42.92.35"/>
    <s v="Microsoft Windows 7 Professional "/>
    <s v="32-bit"/>
    <s v="Intel(R) Pentium(R) CPU G3260 @ 3.30GHz"/>
    <n v="0"/>
    <s v="46"/>
    <n v="4"/>
    <s v="Windows(R) 7, Professional edition:_x000d__x000a_    The machine is permanently activated."/>
    <s v="Sesuai"/>
    <s v="D9RPW-PKJ4J-HBVCG-99DKX-3KP8X"/>
    <n v="1000"/>
    <n v="43"/>
    <n v="0.57999999999999996"/>
    <s v="10"/>
    <s v="0"/>
    <s v="ONLINE"/>
    <s v="ONLINE-2024-12-23 07:56:55"/>
    <s v="11"/>
    <s v="0"/>
    <s v="ONLINE"/>
    <s v="ONLINE-2024-12-22 14:55:28-(ACT VIRTUAL)TIDAK TERIMA RESPONSE DARI HOST|ERBANK BRI|72212700|000070414577302|||||000075|000000|22 DEC 24|14:55:23|||0"/>
    <s v="Dihitung"/>
    <s v="Dihitung"/>
    <s v="Tidak Dihitung"/>
    <n v="1000"/>
    <n v="0"/>
    <n v="43"/>
    <n v="0.57999999999999996"/>
    <s v="Sesuai"/>
    <s v="OK"/>
    <n v="1"/>
    <n v="1"/>
    <x v="0"/>
    <x v="1"/>
    <x v="1"/>
    <x v="1"/>
    <x v="1"/>
    <x v="1"/>
    <x v="2"/>
    <x v="1"/>
    <x v="1"/>
    <s v="OK"/>
    <s v="OK"/>
    <x v="7"/>
  </r>
  <r>
    <s v="T6J1"/>
    <s v="CIMANGGU"/>
    <s v="01"/>
    <s v="10.42.75.226"/>
    <s v="Microsoft Windows 10 Pro"/>
    <s v="64-bit"/>
    <s v="Intel(R) Pentium(R) Gold G6405 CPU @ 4.10GHz"/>
    <n v="4"/>
    <s v="49"/>
    <n v="8"/>
    <s v="Windows(R), Professional edition:_x000d__x000a_    The machine is permanently activated."/>
    <s v="Sesuai"/>
    <s v="6H96N-DFXCQ-7YP3V-9QYK2-FX9CT"/>
    <n v="1000"/>
    <n v="48"/>
    <n v="0.65"/>
    <s v="0"/>
    <s v="3"/>
    <s v="OFFLINE"/>
    <s v="OFFLINE-2024-11-11 15:23:18-THE PORT COM7 DOES NOT EXIST."/>
    <s v="2"/>
    <s v="0"/>
    <s v="ONLINE"/>
    <s v="ONLINE-2024-12-22 19:26:06"/>
    <s v="Dihitung"/>
    <s v="Dihitung"/>
    <s v="Dihitung"/>
    <n v="1000"/>
    <n v="4"/>
    <n v="48"/>
    <n v="0.65"/>
    <s v="Sesuai"/>
    <s v="OK"/>
    <n v="0"/>
    <n v="1"/>
    <x v="1"/>
    <x v="1"/>
    <x v="1"/>
    <x v="1"/>
    <x v="1"/>
    <x v="1"/>
    <x v="2"/>
    <x v="0"/>
    <x v="1"/>
    <s v="NOK"/>
    <s v="OK"/>
    <x v="9"/>
  </r>
  <r>
    <s v="F1Z7"/>
    <s v="KARANG TENGAH 3"/>
    <s v="02"/>
    <s v="10.42.71.195"/>
    <s v="Microsoft Windows 10 Pro"/>
    <s v="64-bit"/>
    <s v="Intel(R) Pentium(R) Gold G6405 CPU @ 4.10GHz"/>
    <n v="1"/>
    <s v="30"/>
    <n v="8"/>
    <s v="Windows(R), Professional edition:_x000d__x000a_    The machine is permanently activated."/>
    <s v="Sesuai"/>
    <s v="D76R8-N2M24-QR86X-99PJ4-KBVJ6:78FGH-NKQJC-HM842-RWT9B-KD8GG"/>
    <n v="1000"/>
    <n v="36"/>
    <n v="0.51"/>
    <s v="2"/>
    <s v="0"/>
    <s v="ONLINE"/>
    <s v="ONLINE-2024-12-23 10:58:25"/>
    <s v="1"/>
    <s v="0"/>
    <s v="ONLINE"/>
    <s v="ONLINE-2024-12-23 11:08:12"/>
    <s v="Dihitung"/>
    <s v="Dihitung"/>
    <s v="Dihitung"/>
    <n v="1000"/>
    <n v="1"/>
    <n v="36"/>
    <n v="0.51"/>
    <s v="Sesuai"/>
    <s v="OK"/>
    <n v="1"/>
    <n v="1"/>
    <x v="1"/>
    <x v="1"/>
    <x v="1"/>
    <x v="1"/>
    <x v="1"/>
    <x v="1"/>
    <x v="2"/>
    <x v="1"/>
    <x v="1"/>
    <s v="OK"/>
    <s v="OK"/>
    <x v="3"/>
  </r>
  <r>
    <s v="TYOT"/>
    <s v="RANCAMAYA"/>
    <s v="03"/>
    <s v="10.42.113.132"/>
    <s v="Microsoft Windows 7 Professional "/>
    <s v="32-bit"/>
    <s v="Intel(R) Celeron(R) CPU G540 @ 2.50GHz"/>
    <n v="2"/>
    <s v="48"/>
    <n v="2"/>
    <s v="Windows(R) 7, Professional edition:_x000d__x000a_    The machine is permanently activated."/>
    <s v="Sesuai"/>
    <s v="7P7PT-7QMJH-QP2K7-VJ7Q9-864P6"/>
    <n v="1000"/>
    <n v="66"/>
    <n v="0.54"/>
    <s v="0"/>
    <s v="0"/>
    <s v="NOEDC"/>
    <s v="NOEDC-0000-00-00 00:00:00"/>
    <s v="1"/>
    <s v="0"/>
    <s v="ONLINE"/>
    <s v="ONLINE-2024-10-21 15:01:14-(ACT VIRTUAL)TIDAK TERIMA RESPONSE DARI HOST|ERBANK MANDIRI||0|"/>
    <s v="Dihitung"/>
    <s v="Dihitung"/>
    <s v="Tidak Dihitung"/>
    <n v="1000"/>
    <n v="2"/>
    <n v="66"/>
    <n v="0.54"/>
    <s v="Sesuai"/>
    <s v="OK"/>
    <n v="0"/>
    <n v="1"/>
    <x v="0"/>
    <x v="1"/>
    <x v="1"/>
    <x v="1"/>
    <x v="1"/>
    <x v="1"/>
    <x v="2"/>
    <x v="2"/>
    <x v="1"/>
    <s v="NOK"/>
    <s v="OK"/>
    <x v="6"/>
  </r>
  <r>
    <s v="TZGV"/>
    <s v="TAMAN TIRTA CIMANGGU"/>
    <s v="01"/>
    <s v="10.42.105.2"/>
    <s v="Microsoft Windows 10 Pro"/>
    <s v="64-bit"/>
    <s v="Intel(R) Pentium(R) CPU G4400 @ 3.30GHz"/>
    <n v="20"/>
    <s v="77"/>
    <n v="4"/>
    <s v="Windows(R), Professional edition:_x000d__x000a_    The machine is permanently activated."/>
    <s v="Sesuai"/>
    <s v="98P3N-JFFCC-8B7VH-FWT3V-XD782"/>
    <n v="1000"/>
    <n v="41"/>
    <n v="1.72"/>
    <s v="4"/>
    <s v="0"/>
    <s v="ONLINE"/>
    <s v="ONLINE-2024-12-23 08:43:30"/>
    <s v="2"/>
    <s v="0"/>
    <s v="ONLINE"/>
    <s v="ONLINE-2024-12-23 07:56:41"/>
    <s v="Dihitung"/>
    <s v="Dihitung"/>
    <s v="Tidak Dihitung"/>
    <n v="1000"/>
    <n v="20"/>
    <n v="41"/>
    <n v="1.72"/>
    <s v="Sesuai"/>
    <s v="OK"/>
    <n v="1"/>
    <n v="1"/>
    <x v="0"/>
    <x v="1"/>
    <x v="1"/>
    <x v="1"/>
    <x v="1"/>
    <x v="1"/>
    <x v="2"/>
    <x v="1"/>
    <x v="1"/>
    <s v="OK"/>
    <s v="OK"/>
    <x v="0"/>
  </r>
  <r>
    <s v="FRDH"/>
    <s v="KAPTEN YUSUF 3"/>
    <s v="01"/>
    <s v="10.42.43.226"/>
    <s v="Microsoft Windows 7 Professional "/>
    <s v="32-bit"/>
    <s v="Intel(R) Pentium(R) CPU G3240 @ 3.10GHz"/>
    <n v="31"/>
    <s v="61"/>
    <n v="4"/>
    <s v="Windows(R) 7, Professional edition:_x000d__x000a_    The machine is permanently activated."/>
    <s v="Sesuai"/>
    <s v="GCPVC-4FM3K-BPCBC-BCJDT-BGDTM"/>
    <n v="1000"/>
    <n v="48"/>
    <n v="1.18"/>
    <s v="6"/>
    <s v="6"/>
    <s v="ONLINE"/>
    <s v="ONLINE-2024-12-23 10:58:57"/>
    <s v="6"/>
    <s v="0"/>
    <s v="ONLINE"/>
    <s v="ONLINE-2024-12-23 11:01:07"/>
    <s v="Dihitung"/>
    <s v="Dihitung"/>
    <s v="Tidak Dihitung"/>
    <n v="1000"/>
    <n v="31"/>
    <n v="48"/>
    <n v="1.18"/>
    <s v="Sesuai"/>
    <s v="OK"/>
    <n v="0.5"/>
    <n v="1"/>
    <x v="0"/>
    <x v="1"/>
    <x v="1"/>
    <x v="1"/>
    <x v="1"/>
    <x v="1"/>
    <x v="2"/>
    <x v="1"/>
    <x v="1"/>
    <s v="OK"/>
    <s v="OK"/>
    <x v="5"/>
  </r>
  <r>
    <s v="FFSH"/>
    <s v="MOUNTAIN PARK RESIDENCE"/>
    <s v="01"/>
    <s v="10.42.54.98"/>
    <s v="Microsoft Windows 7 Professional "/>
    <s v="32-bit"/>
    <s v="Intel(R) Pentium(R) CPU G3240 @ 3.10GHz"/>
    <n v="19"/>
    <s v="65"/>
    <n v="4"/>
    <s v="Windows(R) 7, Professional edition:_x000d__x000a_    The machine is permanently activated."/>
    <s v="Double"/>
    <s v="NOK Dll"/>
    <n v="1000"/>
    <n v="44"/>
    <n v="3.61"/>
    <s v="2"/>
    <s v="0"/>
    <s v="ONLINE"/>
    <s v="ONLINE-2024-12-23 09:51:12"/>
    <s v="3"/>
    <s v="2"/>
    <s v="OFFLINE"/>
    <s v="OFFLINE-2024-12-23 09:22:52-DITOLAK, ERROR HOST|05BANK MANDIRI|72108635|000070408145136|MDBPL|6032 98** **** 1928|DIP|SALE|000049|001016|23 DEC 24|09:22:49|435809267572||15800"/>
    <s v="Dihitung"/>
    <s v="Dihitung"/>
    <s v="Tidak Dihitung"/>
    <n v="1000"/>
    <n v="19"/>
    <n v="44"/>
    <n v="3.61"/>
    <s v="Double"/>
    <s v="OK"/>
    <n v="1"/>
    <n v="0.6"/>
    <x v="0"/>
    <x v="1"/>
    <x v="1"/>
    <x v="1"/>
    <x v="1"/>
    <x v="2"/>
    <x v="2"/>
    <x v="1"/>
    <x v="1"/>
    <s v="OK"/>
    <s v="OK"/>
    <x v="6"/>
  </r>
  <r>
    <s v="FPHB"/>
    <s v="SILIWANGI"/>
    <s v="01"/>
    <s v="10.42.32.2"/>
    <s v="Microsoft Windows 10 Pro"/>
    <s v="64-bit"/>
    <s v="Intel(R) Pentium(R) CPU G4400 @ 3.30GHz"/>
    <n v="63"/>
    <s v="71"/>
    <n v="4"/>
    <s v="Windows(R), Professional edition:_x000d__x000a_    The machine is permanently activated."/>
    <s v="Sesuai"/>
    <s v="9TNWJ-FPHP3-3RKHC-BQTHK-66PTC"/>
    <n v="1000"/>
    <n v="52"/>
    <n v="1.06"/>
    <s v="6"/>
    <s v="0"/>
    <s v="ONLINE"/>
    <s v="ONLINE-2024-12-23 10:17:07"/>
    <s v="7"/>
    <s v="0"/>
    <s v="ONLINE"/>
    <s v="ONLINE-2024-12-22 19:18:54-(ACT VIRTUAL)TIDAK TERIMA RESPONSE DARI HOST|ERBANK MANDIRI|72098938|000070407184223||||000075|000000|22 DEC 24|19:18:48|||0|0|0"/>
    <s v="Dihitung"/>
    <s v="Dihitung"/>
    <s v="Tidak Dihitung"/>
    <n v="1000"/>
    <n v="63"/>
    <n v="52"/>
    <n v="1.06"/>
    <s v="Sesuai"/>
    <s v="OK"/>
    <n v="1"/>
    <n v="1"/>
    <x v="0"/>
    <x v="1"/>
    <x v="1"/>
    <x v="1"/>
    <x v="1"/>
    <x v="1"/>
    <x v="2"/>
    <x v="1"/>
    <x v="1"/>
    <s v="OK"/>
    <s v="OK"/>
    <x v="14"/>
  </r>
  <r>
    <s v="TYNJ"/>
    <s v="CIBITUNG"/>
    <s v="02"/>
    <s v="10.42.66.227"/>
    <s v="Microsoft Windows 10 Pro"/>
    <s v="64-bit"/>
    <s v="Intel(R) Pentium(R) CPU G4500 @ 3.50GHz"/>
    <n v="30"/>
    <s v="66"/>
    <n v="4"/>
    <s v="Windows(R), Professional edition:_x000d__x000a_    The machine is permanently activated."/>
    <s v="Sesuai"/>
    <s v="3C92P-NPJ3T-J2W4W-K6DPD-9766P:GNRFW-P788Q-D32XB-BG6QW-4VV22"/>
    <n v="1000"/>
    <n v="86"/>
    <n v="0"/>
    <s v="2"/>
    <s v="0"/>
    <s v="ONLINE"/>
    <s v="ONLINE-2024-12-23 10:39:40"/>
    <s v="2"/>
    <s v="0"/>
    <s v="ONLINE"/>
    <s v="ONLINE-2024-12-23 10:45:58-(ACT VIRTUAL)TIDAK TERIMA RESPONSE DARI HOST|ERBANK |72101292|000070407412251|||||000126|000000|23 DEC 24|10:44:55|||0|0|0"/>
    <s v="Dihitung"/>
    <s v="Dihitung"/>
    <s v="Tidak Dihitung"/>
    <n v="1000"/>
    <n v="30"/>
    <n v="86"/>
    <n v="0"/>
    <s v="Sesuai"/>
    <s v="OK"/>
    <n v="1"/>
    <n v="1"/>
    <x v="0"/>
    <x v="1"/>
    <x v="1"/>
    <x v="2"/>
    <x v="1"/>
    <x v="1"/>
    <x v="2"/>
    <x v="1"/>
    <x v="1"/>
    <s v="OK"/>
    <s v="OK"/>
    <x v="7"/>
  </r>
  <r>
    <s v="TUZI"/>
    <s v="ALT JALUR SELATAN"/>
    <s v="02"/>
    <s v="10.42.71.67"/>
    <s v="Microsoft Windows 7 Professional "/>
    <s v="32-bit"/>
    <s v="Intel(R) Pentium(R) CPU G4400 @ 3.30GHz"/>
    <n v="25"/>
    <s v="65"/>
    <n v="4"/>
    <s v="Windows(R) 7, Professional edition:_x000d__x000a_    The machine is permanently activated."/>
    <s v="Sesuai"/>
    <s v="4FBMQ-9TW6K-TRJMC-YXWVQ-63JJH"/>
    <n v="1000"/>
    <n v="44"/>
    <n v="2.68"/>
    <s v="9"/>
    <s v="0"/>
    <s v="ONLINE"/>
    <s v="ONLINE-2024-12-23 12:23:57"/>
    <s v="4"/>
    <s v="0"/>
    <s v="ONLINE"/>
    <s v="ONLINE-2024-12-23 09:06:46"/>
    <s v="Dihitung"/>
    <s v="Dihitung"/>
    <s v="Tidak Dihitung"/>
    <n v="1000"/>
    <n v="25"/>
    <n v="44"/>
    <n v="2.68"/>
    <s v="Sesuai"/>
    <s v="OK"/>
    <n v="1"/>
    <n v="1"/>
    <x v="0"/>
    <x v="1"/>
    <x v="1"/>
    <x v="1"/>
    <x v="1"/>
    <x v="1"/>
    <x v="2"/>
    <x v="1"/>
    <x v="1"/>
    <s v="OK"/>
    <s v="OK"/>
    <x v="4"/>
  </r>
  <r>
    <s v="T9EV"/>
    <s v="PANGERAN SOGIRI NO. 128"/>
    <s v="01"/>
    <s v="10.42.27.194"/>
    <s v="Microsoft Windows 10 Pro"/>
    <s v="64-bit"/>
    <s v="Intel(R) Pentium(R) Gold G7400"/>
    <n v="13"/>
    <s v="51"/>
    <n v="8"/>
    <s v="Windows(R), Professional edition:_x000d__x000a_    The machine is permanently activated."/>
    <s v="Double"/>
    <s v="TMVNY-H7YR7-BY939-HMB4R-HQXCT"/>
    <n v="1000"/>
    <n v="47"/>
    <n v="0.57999999999999996"/>
    <s v="6"/>
    <s v="0"/>
    <s v="ONLINE"/>
    <s v="ONLINE-2024-12-23 11:05:49"/>
    <s v="10"/>
    <s v="0"/>
    <s v="ONLINE"/>
    <s v="ONLINE-2024-12-23 12:03:01"/>
    <s v="Dihitung"/>
    <s v="Dihitung"/>
    <s v="Dihitung"/>
    <n v="1000"/>
    <n v="13"/>
    <n v="47"/>
    <n v="0.57999999999999996"/>
    <s v="Double"/>
    <s v="OK"/>
    <n v="1"/>
    <n v="1"/>
    <x v="1"/>
    <x v="1"/>
    <x v="1"/>
    <x v="1"/>
    <x v="1"/>
    <x v="2"/>
    <x v="2"/>
    <x v="1"/>
    <x v="1"/>
    <s v="OK"/>
    <s v="OK"/>
    <x v="2"/>
  </r>
  <r>
    <s v="TYJC"/>
    <s v="PAJAJARAN NO. 29D"/>
    <s v="02"/>
    <s v="10.42.79.3"/>
    <s v="Microsoft Windows 7 Professional "/>
    <s v="32-bit"/>
    <s v="Intel(R) Pentium(R) CPU G4400 @ 3.30GHz"/>
    <n v="2"/>
    <s v="58"/>
    <n v="4"/>
    <s v="Windows(R) 7, Professional edition:_x000d__x000a_    The machine is permanently activated."/>
    <s v="Sesuai"/>
    <s v="GD2HV-JYR9B-TJPKF-6KJ2Y-BTMHC"/>
    <n v="1000"/>
    <n v="36"/>
    <n v="0.5"/>
    <s v="5"/>
    <s v="1"/>
    <s v="ONLINE"/>
    <s v="ONLINE-2024-12-23 11:50:51"/>
    <s v="6"/>
    <s v="3"/>
    <s v="ONLINE"/>
    <s v="ONLINE-2024-12-23 12:22:55-(ACT VIRTUAL)TIDAK TERIMA RESPONSE DARI HOST|12BANK BNI|72212703|000070414577681|DEBIT|5198 93** **** 9001|DIP|SALE|000015|000122|23 DEC 24|12:22:51|000000000262||21900"/>
    <s v="Dihitung"/>
    <s v="Dihitung"/>
    <s v="Tidak Dihitung"/>
    <n v="1000"/>
    <n v="2"/>
    <n v="36"/>
    <n v="0.5"/>
    <s v="Sesuai"/>
    <s v="OK"/>
    <n v="0.83333333333333337"/>
    <n v="0.66666666666666663"/>
    <x v="0"/>
    <x v="1"/>
    <x v="1"/>
    <x v="1"/>
    <x v="1"/>
    <x v="1"/>
    <x v="2"/>
    <x v="1"/>
    <x v="1"/>
    <s v="OK"/>
    <s v="OK"/>
    <x v="6"/>
  </r>
  <r>
    <s v="T29G"/>
    <s v="VILLA BOGOR INDAH 2"/>
    <s v="02"/>
    <s v="10.42.28.99"/>
    <s v="Microsoft Windows 10 Pro"/>
    <s v="64-bit"/>
    <s v="Intel(R) Pentium(R) CPU G4400 @ 3.30GHz"/>
    <n v="59"/>
    <s v="41"/>
    <n v="8"/>
    <s v="Windows(R), Professional edition:_x000d__x000a_    The machine is permanently activated."/>
    <s v="Sesuai"/>
    <s v="PKRQN-88BF8-CKTCK-MM93C-76DGR"/>
    <n v="1000"/>
    <n v="41"/>
    <n v="0.98"/>
    <s v="17"/>
    <s v="0"/>
    <s v="ONLINE"/>
    <s v="ONLINE-2024-12-23 12:23:10"/>
    <s v="20"/>
    <s v="0"/>
    <s v="ONLINE"/>
    <s v="ONLINE-2024-12-23 12:28:01"/>
    <s v="Dihitung"/>
    <s v="Dihitung"/>
    <s v="Dihitung"/>
    <n v="1000"/>
    <n v="59"/>
    <n v="41"/>
    <n v="0.98"/>
    <s v="Sesuai"/>
    <s v="OK"/>
    <n v="1"/>
    <n v="1"/>
    <x v="1"/>
    <x v="1"/>
    <x v="1"/>
    <x v="1"/>
    <x v="1"/>
    <x v="1"/>
    <x v="2"/>
    <x v="1"/>
    <x v="1"/>
    <s v="OK"/>
    <s v="OK"/>
    <x v="0"/>
  </r>
  <r>
    <s v="F846"/>
    <s v="CISOLOK"/>
    <s v="02"/>
    <s v="10.42.65.67"/>
    <s v="Microsoft Windows 10 Pro"/>
    <s v="64-bit"/>
    <s v="Intel(R) Pentium(R) CPU G3460T @ 3.00GHz"/>
    <n v="32"/>
    <s v="50"/>
    <n v="4"/>
    <s v="Windows(R), Professional edition:_x000d__x000a_    The machine is permanently activated."/>
    <s v="Sesuai"/>
    <s v="NJQ3D-8XHBT-J6K2P-HQ96Q-PYVCP"/>
    <n v="1000"/>
    <n v="39"/>
    <n v="1.21"/>
    <s v="2"/>
    <s v="0"/>
    <s v="ONLINE"/>
    <s v="ONLINE-2024-10-14 07:26:31"/>
    <s v="2"/>
    <s v="0"/>
    <s v="ONLINE"/>
    <s v="ONLINE-2024-12-23 12:29:41"/>
    <s v="Dihitung"/>
    <s v="Dihitung"/>
    <s v="Tidak Dihitung"/>
    <n v="1000"/>
    <n v="32"/>
    <n v="39"/>
    <n v="1.21"/>
    <s v="Sesuai"/>
    <s v="OK"/>
    <n v="1"/>
    <n v="1"/>
    <x v="0"/>
    <x v="1"/>
    <x v="1"/>
    <x v="1"/>
    <x v="1"/>
    <x v="1"/>
    <x v="2"/>
    <x v="1"/>
    <x v="1"/>
    <s v="OK"/>
    <s v="OK"/>
    <x v="9"/>
  </r>
  <r>
    <s v="THIW"/>
    <s v="TAMAN SAFARI"/>
    <s v="01"/>
    <s v="10.42.77.34"/>
    <s v="Microsoft Windows 10 Pro"/>
    <s v="64-bit"/>
    <s v="Intel(R) Core(TM) i3-10105 CPU @ 3.70GHz"/>
    <n v="1"/>
    <s v="48"/>
    <n v="8"/>
    <s v="Windows(R), Professional edition:_x000d__x000a_    The machine is permanently activated."/>
    <s v="Sesuai"/>
    <s v="8NPMQ-6GYGD-CB2G6-4D6PB-3GP2T"/>
    <n v="1000"/>
    <n v="43"/>
    <n v="0.36"/>
    <s v="8"/>
    <s v="9"/>
    <s v="ONLINE"/>
    <s v="ONLINE-2024-12-23 12:20:12"/>
    <s v="11"/>
    <s v="0"/>
    <s v="ONLINE"/>
    <s v="ONLINE-2024-12-23 11:41:21"/>
    <s v="Dihitung"/>
    <s v="Dihitung"/>
    <s v="Dihitung"/>
    <n v="1000"/>
    <n v="1"/>
    <n v="43"/>
    <n v="0.36"/>
    <s v="Sesuai"/>
    <s v="OK"/>
    <n v="0.47058823529411764"/>
    <n v="1"/>
    <x v="1"/>
    <x v="1"/>
    <x v="1"/>
    <x v="1"/>
    <x v="1"/>
    <x v="1"/>
    <x v="2"/>
    <x v="1"/>
    <x v="1"/>
    <s v="NOK"/>
    <s v="OK"/>
    <x v="11"/>
  </r>
  <r>
    <s v="FGNK"/>
    <s v="PONDOK BITUNG"/>
    <s v="02"/>
    <s v="10.42.91.35"/>
    <s v="Microsoft Windows 7 Professional "/>
    <s v="32-bit"/>
    <s v="Intel(R) Pentium(R) CPU G3250 @ 3.20GHz"/>
    <n v="93"/>
    <s v="48"/>
    <n v="4"/>
    <s v="Windows(R) 7, Professional edition:_x000d__x000a_    The machine is permanently activated."/>
    <s v="Sesuai"/>
    <s v="2WDBB-JFXR6-GHRHD-26WT6-R84BT"/>
    <n v="1000"/>
    <n v="46"/>
    <n v="0.43"/>
    <s v="26"/>
    <s v="0"/>
    <s v="ONLINE"/>
    <s v="ONLINE-2024-12-23 12:28:23"/>
    <s v="1"/>
    <s v="0"/>
    <s v="ONLINE"/>
    <s v="ONLINE-2024-12-23 11:50:20"/>
    <s v="Dihitung"/>
    <s v="Dihitung"/>
    <s v="Tidak Dihitung"/>
    <n v="1000"/>
    <n v="93"/>
    <n v="46"/>
    <n v="0.43"/>
    <s v="Sesuai"/>
    <s v="OK"/>
    <n v="1"/>
    <n v="1"/>
    <x v="0"/>
    <x v="1"/>
    <x v="2"/>
    <x v="1"/>
    <x v="1"/>
    <x v="1"/>
    <x v="2"/>
    <x v="1"/>
    <x v="1"/>
    <s v="OK"/>
    <s v="OK"/>
    <x v="6"/>
  </r>
  <r>
    <s v="T35O"/>
    <s v="TAMAN YASMIN NO.122"/>
    <s v="02"/>
    <s v="10.42.11.131"/>
    <s v="Microsoft Windows 10 Pro"/>
    <s v="64-bit"/>
    <s v="Intel(R) Pentium(R) CPU G3460T @ 3.00GHz"/>
    <n v="58"/>
    <s v="47"/>
    <n v="4"/>
    <s v="Windows(R), Professional edition:_x000d__x000a_    The machine is permanently activated."/>
    <s v="Sesuai"/>
    <s v="RC4BQ-N3CWX-MY2V2-YHYRH-KHJ6C"/>
    <n v="100"/>
    <n v="41"/>
    <n v="2"/>
    <s v="14"/>
    <s v="0"/>
    <s v="ONLINE"/>
    <s v="ONLINE-2024-12-23 12:30:05"/>
    <s v="25"/>
    <s v="0"/>
    <s v="ONLINE"/>
    <s v="ONLINE-2024-12-23 11:28:34"/>
    <s v="Dihitung"/>
    <s v="Dihitung"/>
    <s v="Tidak Dihitung"/>
    <n v="100"/>
    <n v="58"/>
    <n v="41"/>
    <n v="2"/>
    <s v="Sesuai"/>
    <s v="OK"/>
    <n v="1"/>
    <n v="1"/>
    <x v="0"/>
    <x v="2"/>
    <x v="1"/>
    <x v="1"/>
    <x v="1"/>
    <x v="1"/>
    <x v="2"/>
    <x v="1"/>
    <x v="1"/>
    <s v="OK"/>
    <s v="OK"/>
    <x v="0"/>
  </r>
  <r>
    <s v="F4UX"/>
    <s v="PABUARAN SAGARANTEN"/>
    <s v="02"/>
    <s v="10.42.77.131"/>
    <s v="Microsoft Windows 10 Pro"/>
    <s v="64-bit"/>
    <s v="Intel(R) Pentium(R) Gold G6400 CPU @ 4.00GHz"/>
    <n v="0"/>
    <s v="35"/>
    <n v="8"/>
    <s v="Windows(R), Professional edition:_x000d__x000a_    The machine is permanently activated."/>
    <s v="Sesuai"/>
    <s v="TJ868-DNKWJ-B88BM-CP7GC-GQ724"/>
    <n v="1000"/>
    <n v="39"/>
    <n v="0.88"/>
    <s v="4"/>
    <s v="0"/>
    <s v="ONLINE"/>
    <s v="ONLINE-2024-12-23 10:40:07"/>
    <s v="0"/>
    <s v="1"/>
    <s v="OFFLINE"/>
    <s v="OFFLINE-2024-08-26 21:04:48-RESPONSE DARI EDC BLANK"/>
    <s v="Dihitung"/>
    <s v="Dihitung"/>
    <s v="Dihitung"/>
    <n v="1000"/>
    <n v="0"/>
    <n v="39"/>
    <n v="0.88"/>
    <s v="Sesuai"/>
    <s v="OK"/>
    <n v="1"/>
    <n v="0"/>
    <x v="1"/>
    <x v="1"/>
    <x v="1"/>
    <x v="1"/>
    <x v="1"/>
    <x v="1"/>
    <x v="2"/>
    <x v="1"/>
    <x v="0"/>
    <s v="OK"/>
    <s v="NOK"/>
    <x v="12"/>
  </r>
  <r>
    <s v="TCVU"/>
    <s v="GRIYA ALAM SENTUL 2"/>
    <s v="02"/>
    <s v="10.42.141.99"/>
    <s v="Microsoft Windows 10 Pro"/>
    <s v="64-bit"/>
    <s v="Intel(R) Pentium(R) Gold G6400 CPU @ 4.00GHz"/>
    <n v="10"/>
    <s v="42"/>
    <n v="8"/>
    <s v="Windows(R), Professional edition:_x000d__x000a_    The machine is permanently activated."/>
    <s v="Sesuai"/>
    <s v="2C76N-VG6VH-XTX82-2GT3Y-39M6G:DNR7G-H2Y8X-7G6XR-MM7K9-C7JXF"/>
    <n v="1000"/>
    <n v="44"/>
    <n v="0.65"/>
    <s v="26"/>
    <s v="0"/>
    <s v="ONLINE"/>
    <s v="ONLINE-2024-12-23 12:16:19"/>
    <s v="0"/>
    <s v="0"/>
    <s v="NOEDC"/>
    <s v="NOEDC-0000-00-00 00:00:00"/>
    <s v="Dihitung"/>
    <s v="Dihitung"/>
    <s v="Dihitung"/>
    <n v="1000"/>
    <n v="10"/>
    <n v="44"/>
    <n v="0.65"/>
    <s v="Sesuai"/>
    <s v="OK"/>
    <n v="1"/>
    <n v="0"/>
    <x v="1"/>
    <x v="1"/>
    <x v="1"/>
    <x v="1"/>
    <x v="1"/>
    <x v="1"/>
    <x v="2"/>
    <x v="1"/>
    <x v="2"/>
    <s v="OK"/>
    <s v="NOK"/>
    <x v="2"/>
  </r>
  <r>
    <s v="TVNR"/>
    <s v="BABAKAN TENGAH"/>
    <s v="02"/>
    <s v="10.42.90.99"/>
    <s v="Microsoft Windows 7 Professional "/>
    <s v="32-bit"/>
    <s v="Intel(R) Pentium(R) CPU G3240 @ 3.10GHz"/>
    <n v="3"/>
    <s v="54"/>
    <n v="4"/>
    <s v="Windows(R) 7, Professional edition:_x000d__x000a_    The machine is permanently activated."/>
    <s v="Sesuai"/>
    <s v="RFJ23-4J83B-TRV4Q-89VRX-6864V"/>
    <n v="1000"/>
    <n v="45"/>
    <n v="0.69"/>
    <s v="4"/>
    <s v="0"/>
    <s v="ONLINE"/>
    <s v="ONLINE-2024-12-23 08:36:08"/>
    <s v="5"/>
    <s v="0"/>
    <s v="ONLINE"/>
    <s v="ONLINE-2024-12-23 10:31:37"/>
    <s v="Dihitung"/>
    <s v="Dihitung"/>
    <s v="Tidak Dihitung"/>
    <n v="1000"/>
    <n v="3"/>
    <n v="45"/>
    <n v="0.69"/>
    <s v="Sesuai"/>
    <s v="OK"/>
    <n v="1"/>
    <n v="1"/>
    <x v="0"/>
    <x v="1"/>
    <x v="1"/>
    <x v="1"/>
    <x v="1"/>
    <x v="1"/>
    <x v="2"/>
    <x v="1"/>
    <x v="1"/>
    <s v="OK"/>
    <s v="OK"/>
    <x v="7"/>
  </r>
  <r>
    <s v="TWVF"/>
    <s v="CILANGKAP BARU 2"/>
    <s v="02"/>
    <s v="10.42.73.195"/>
    <s v="Microsoft Windows 7 Professional "/>
    <s v="32-bit"/>
    <s v="Intel(R) Pentium(R) CPU G3250 @ 3.20GHz"/>
    <n v="0"/>
    <s v="46"/>
    <n v="4"/>
    <s v="Windows(R) 7, Professional edition:_x000d__x000a_    The machine is permanently activated."/>
    <s v="Sesuai"/>
    <s v="XHP8X-HMHWQ-FPKHK-86CMG-4Q76T"/>
    <n v="1000"/>
    <n v="62"/>
    <n v="1.05"/>
    <s v="21"/>
    <s v="0"/>
    <s v="ONLINE"/>
    <s v="ONLINE-2024-12-22 22:11:36"/>
    <s v="13"/>
    <s v="0"/>
    <s v="ONLINE"/>
    <s v="ONLINE-2024-12-22 21:06:44"/>
    <s v="Dihitung"/>
    <s v="Dihitung"/>
    <s v="Tidak Dihitung"/>
    <n v="1000"/>
    <n v="0"/>
    <n v="62"/>
    <n v="1.05"/>
    <s v="Sesuai"/>
    <s v="OK"/>
    <n v="1"/>
    <n v="1"/>
    <x v="0"/>
    <x v="1"/>
    <x v="1"/>
    <x v="1"/>
    <x v="1"/>
    <x v="1"/>
    <x v="2"/>
    <x v="1"/>
    <x v="1"/>
    <s v="OK"/>
    <s v="OK"/>
    <x v="10"/>
  </r>
  <r>
    <s v="F8HJ"/>
    <s v="SUKANAGALIH"/>
    <s v="01"/>
    <s v="10.42.70.4"/>
    <s v="Microsoft Windows 10 Pro"/>
    <s v="64-bit"/>
    <s v="Intel(R) Pentium(R) Gold G6400 CPU @ 4.00GHz"/>
    <n v="25"/>
    <s v="45"/>
    <n v="8"/>
    <s v="Windows(R), Professional edition:_x000d__x000a_    The machine is permanently activated."/>
    <s v="Sesuai"/>
    <s v="N8KPJ-JKDYY-8DJQF-QPPFF-GXX86"/>
    <n v="1000"/>
    <n v="43"/>
    <n v="0.55000000000000004"/>
    <s v="4"/>
    <s v="13"/>
    <s v="ONLINE"/>
    <s v="ONLINE-2024-12-22 17:16:40-(ACT VIRTUAL)CRC SALAH HARAP RESTART EDC"/>
    <s v="2"/>
    <s v="0"/>
    <s v="ONLINE"/>
    <s v="ONLINE-2024-12-23 12:30:50"/>
    <s v="Dihitung"/>
    <s v="Dihitung"/>
    <s v="Dihitung"/>
    <n v="1000"/>
    <n v="25"/>
    <n v="43"/>
    <n v="0.55000000000000004"/>
    <s v="Sesuai"/>
    <s v="OK"/>
    <n v="0.23529411764705882"/>
    <n v="1"/>
    <x v="1"/>
    <x v="1"/>
    <x v="1"/>
    <x v="1"/>
    <x v="1"/>
    <x v="1"/>
    <x v="2"/>
    <x v="1"/>
    <x v="1"/>
    <s v="NOK"/>
    <s v="OK"/>
    <x v="11"/>
  </r>
  <r>
    <s v="FVLF"/>
    <s v="CIOMAS HARAPAN"/>
    <s v="02"/>
    <s v="10.42.75.68"/>
    <s v="Microsoft Windows 7 Professional "/>
    <s v="32-bit"/>
    <s v="Intel(R) Pentium(R) CPU G3250 @ 3.20GHz"/>
    <n v="0"/>
    <s v="56"/>
    <n v="4"/>
    <s v="Windows(R) 7, Professional edition:_x000d__x000a_    The machine is permanently activated."/>
    <s v="Sesuai"/>
    <s v="2R88R-J3X2W-GFHB7-2KX99-23MXF"/>
    <n v="1000"/>
    <n v="40"/>
    <n v="0.67"/>
    <s v="8"/>
    <s v="0"/>
    <s v="ONLINE"/>
    <s v="ONLINE-2024-12-23 10:42:02"/>
    <s v="2"/>
    <s v="0"/>
    <s v="ONLINE"/>
    <s v="ONLINE-2024-12-23 12:25:00"/>
    <s v="Dihitung"/>
    <s v="Dihitung"/>
    <s v="Tidak Dihitung"/>
    <n v="1000"/>
    <n v="0"/>
    <n v="40"/>
    <n v="0.67"/>
    <s v="Sesuai"/>
    <s v="OK"/>
    <n v="1"/>
    <n v="1"/>
    <x v="0"/>
    <x v="1"/>
    <x v="1"/>
    <x v="1"/>
    <x v="1"/>
    <x v="1"/>
    <x v="2"/>
    <x v="1"/>
    <x v="1"/>
    <s v="OK"/>
    <s v="OK"/>
    <x v="5"/>
  </r>
  <r>
    <s v="T5UH"/>
    <s v="BATU TULIS"/>
    <s v="02"/>
    <s v="10.42.93.131"/>
    <s v="Microsoft Windows 10 Pro"/>
    <s v="64-bit"/>
    <s v="Intel(R) Pentium(R) CPU G4400 @ 3.30GHz"/>
    <n v="8"/>
    <s v="55"/>
    <n v="4"/>
    <s v="Windows(R), Professional edition:_x000d__x000a_    The machine is permanently activated."/>
    <s v="Sesuai"/>
    <s v="TDN22-Y7XRY-YTXQK-H4PQP-YKMW2"/>
    <n v="1000"/>
    <n v="39"/>
    <n v="0.96"/>
    <s v="10"/>
    <s v="0"/>
    <s v="ONLINE"/>
    <s v="ONLINE-2024-12-23 12:06:43"/>
    <s v="16"/>
    <s v="2"/>
    <s v="ONLINE"/>
    <s v="ONLINE-2024-12-23 12:29:50"/>
    <s v="Dihitung"/>
    <s v="Dihitung"/>
    <s v="Tidak Dihitung"/>
    <n v="1000"/>
    <n v="8"/>
    <n v="39"/>
    <n v="0.96"/>
    <s v="Sesuai"/>
    <s v="OK"/>
    <n v="1"/>
    <n v="0.88888888888888884"/>
    <x v="0"/>
    <x v="1"/>
    <x v="1"/>
    <x v="1"/>
    <x v="1"/>
    <x v="1"/>
    <x v="2"/>
    <x v="1"/>
    <x v="1"/>
    <s v="OK"/>
    <s v="OK"/>
    <x v="6"/>
  </r>
  <r>
    <s v="FR92"/>
    <s v="CIDOLOG"/>
    <s v="01"/>
    <s v="10.42.73.2"/>
    <s v="Microsoft Windows 10 Pro"/>
    <s v="64-bit"/>
    <s v="Intel(R) Pentium(R) Gold G6400 CPU @ 4.00GHz"/>
    <n v="6"/>
    <s v="49"/>
    <n v="8"/>
    <s v="Windows(R), Professional edition:_x000d__x000a_    The machine is permanently activated."/>
    <s v="Sesuai"/>
    <s v="894CC-6NG89-C8DKQ-PJJBF-4X9CT"/>
    <n v="1000"/>
    <n v="48"/>
    <n v="0.64"/>
    <s v="6"/>
    <s v="0"/>
    <s v="ONLINE"/>
    <s v="ONLINE-2024-12-23 08:21:43"/>
    <s v="1"/>
    <s v="0"/>
    <s v="ONLINE"/>
    <s v="ONLINE-2024-12-20 14:32:25"/>
    <s v="Dihitung"/>
    <s v="Dihitung"/>
    <s v="Dihitung"/>
    <n v="1000"/>
    <n v="6"/>
    <n v="48"/>
    <n v="0.64"/>
    <s v="Sesuai"/>
    <s v="OK"/>
    <n v="1"/>
    <n v="1"/>
    <x v="1"/>
    <x v="1"/>
    <x v="1"/>
    <x v="1"/>
    <x v="1"/>
    <x v="1"/>
    <x v="2"/>
    <x v="1"/>
    <x v="1"/>
    <s v="OK"/>
    <s v="OK"/>
    <x v="9"/>
  </r>
  <r>
    <s v="TCAA"/>
    <s v="PAMOYANAN"/>
    <s v="02"/>
    <s v="10.42.96.131"/>
    <s v="Microsoft Windows 7 Professional "/>
    <s v="32-bit"/>
    <s v="Intel(R) Pentium(R) CPU G4500 @ 3.50GHz"/>
    <n v="9"/>
    <s v="65"/>
    <n v="4"/>
    <s v="Windows(R) 7, Professional edition:_x000d__x000a_    The machine is permanently activated."/>
    <s v="Sesuai"/>
    <s v="V27P7-YQCXF-7274M-FWV2H-DBFVB"/>
    <n v="1000"/>
    <n v="38"/>
    <n v="0.28999999999999998"/>
    <s v="8"/>
    <s v="0"/>
    <s v="ONLINE"/>
    <s v="ONLINE-2024-12-23 11:00:40"/>
    <s v="3"/>
    <s v="0"/>
    <s v="ONLINE"/>
    <s v="ONLINE-2024-12-23 08:00:11"/>
    <s v="Dihitung"/>
    <s v="Dihitung"/>
    <s v="Tidak Dihitung"/>
    <n v="1000"/>
    <n v="9"/>
    <n v="38"/>
    <n v="0.28999999999999998"/>
    <s v="Sesuai"/>
    <s v="OK"/>
    <n v="1"/>
    <n v="1"/>
    <x v="0"/>
    <x v="1"/>
    <x v="1"/>
    <x v="1"/>
    <x v="1"/>
    <x v="1"/>
    <x v="2"/>
    <x v="1"/>
    <x v="1"/>
    <s v="OK"/>
    <s v="OK"/>
    <x v="6"/>
  </r>
  <r>
    <s v="TAVJ"/>
    <s v="BANTAR JAYA"/>
    <s v="02"/>
    <s v="10.42.42.35"/>
    <s v="Microsoft Windows 7 Professional "/>
    <s v="32-bit"/>
    <s v="Intel(R) Pentium(R) CPU G3240 @ 3.10GHz"/>
    <n v="18"/>
    <s v="61"/>
    <n v="2"/>
    <s v="Windows(R) 7, Professional edition:_x000d__x000a_    The machine is permanently activated."/>
    <s v="Sesuai"/>
    <s v="7KVGB-3DKGC-WGKFJ-THBV4-GD2W7"/>
    <n v="1000"/>
    <n v="40"/>
    <n v="0.45"/>
    <s v="4"/>
    <s v="0"/>
    <s v="ONLINE"/>
    <s v="ONLINE-2024-12-23 08:57:57"/>
    <s v="12"/>
    <s v="0"/>
    <s v="ONLINE"/>
    <s v="ONLINE-2024-12-22 20:45:39-(ACT VIRTUAL)TIDAK TERIMA RESPONSE DARI HOST|Q5BANK MANDIRI|72101135|000070407396587|MDVBPL|4617 00** **** 6131|DIP|SALE|000119|001260|22 DEC 24|20:47:38|435720339745||68800"/>
    <s v="Dihitung"/>
    <s v="Dihitung"/>
    <s v="Tidak Dihitung"/>
    <n v="1000"/>
    <n v="18"/>
    <n v="40"/>
    <n v="0.45"/>
    <s v="Sesuai"/>
    <s v="OK"/>
    <n v="1"/>
    <n v="1"/>
    <x v="0"/>
    <x v="1"/>
    <x v="1"/>
    <x v="1"/>
    <x v="1"/>
    <x v="1"/>
    <x v="2"/>
    <x v="1"/>
    <x v="1"/>
    <s v="OK"/>
    <s v="OK"/>
    <x v="7"/>
  </r>
  <r>
    <s v="TSN8"/>
    <s v="PASIR JAYA CIGOMBONG"/>
    <s v="01"/>
    <s v="10.42.46.130"/>
    <s v="Microsoft Windows 7 Professional "/>
    <s v="32-bit"/>
    <s v="Intel(R) Pentium(R) CPU G3240 @ 3.10GHz"/>
    <n v="0"/>
    <s v="73"/>
    <n v="4"/>
    <s v="Windows(R) 7, Professional edition:_x000d__x000a_    The machine is permanently activated."/>
    <s v="Double"/>
    <s v="BCM2T-PC84R-R6GTX-MQ2RP-H3XTF"/>
    <n v="1000"/>
    <n v="45"/>
    <n v="3.62"/>
    <s v="0"/>
    <s v="12"/>
    <s v="OFFLINE"/>
    <s v="OFFLINE-2024-12-23 10:53:00-THE PORT COM7 DOES NOT EXIST."/>
    <s v="1"/>
    <s v="0"/>
    <s v="ONLINE"/>
    <s v="ONLINE-2024-12-22 13:41:12"/>
    <s v="Dihitung"/>
    <s v="Dihitung"/>
    <s v="Tidak Dihitung"/>
    <n v="1000"/>
    <n v="0"/>
    <n v="45"/>
    <n v="3.62"/>
    <s v="Double"/>
    <s v="OK"/>
    <n v="0"/>
    <n v="1"/>
    <x v="0"/>
    <x v="1"/>
    <x v="1"/>
    <x v="1"/>
    <x v="1"/>
    <x v="2"/>
    <x v="2"/>
    <x v="0"/>
    <x v="1"/>
    <s v="NOK"/>
    <s v="OK"/>
    <x v="14"/>
  </r>
  <r>
    <s v="TJ69"/>
    <s v="KARANG TENGAH"/>
    <s v="02"/>
    <s v="10.42.18.195"/>
    <s v="Microsoft Windows 10 Pro"/>
    <s v="64-bit"/>
    <s v="Intel(R) Pentium(R) CPU G3250 @ 3.20GHz"/>
    <n v="61"/>
    <s v="39"/>
    <n v="8"/>
    <s v="Windows(R), Professional edition:_x000d__x000a_    The machine is permanently activated."/>
    <s v="Sesuai"/>
    <s v="JH9N2-7BDBJ-WQT9H-CC6VY-43K2P"/>
    <n v="1000"/>
    <n v="42"/>
    <n v="1.1499999999999999"/>
    <s v="6"/>
    <s v="0"/>
    <s v="ONLINE"/>
    <s v="ONLINE-2024-12-23 11:45:58"/>
    <s v="2"/>
    <s v="0"/>
    <s v="ONLINE"/>
    <s v="ONLINE-2024-12-23 12:28:11"/>
    <s v="Dihitung"/>
    <s v="Dihitung"/>
    <s v="Dihitung"/>
    <n v="1000"/>
    <n v="61"/>
    <n v="42"/>
    <n v="1.1499999999999999"/>
    <s v="Sesuai"/>
    <s v="OK"/>
    <n v="1"/>
    <n v="1"/>
    <x v="1"/>
    <x v="1"/>
    <x v="1"/>
    <x v="1"/>
    <x v="1"/>
    <x v="1"/>
    <x v="2"/>
    <x v="1"/>
    <x v="1"/>
    <s v="OK"/>
    <s v="OK"/>
    <x v="3"/>
  </r>
  <r>
    <s v="TR26"/>
    <s v="PLAZA NIAGA"/>
    <s v="I1"/>
    <s v="10.42.81.246"/>
    <s v="Microsoft Windows 7 Professional "/>
    <s v="32-bit"/>
    <s v="Intel(R) Core(TM) i3-3210 CPU @ 3.20GHz"/>
    <n v="20"/>
    <s v="34"/>
    <n v="4"/>
    <s v="Windows(R) 7, Professional edition:_x000d__x000a_    The machine is permanently activated."/>
    <s v="Double"/>
    <s v="BCM2T-PC84R-R6GTX-MQ2RP-H3XTF"/>
    <n v="100"/>
    <n v="46"/>
    <n v="1.62"/>
    <s v="0"/>
    <s v="0"/>
    <s v="NOEDC"/>
    <s v="NOEDC-0000-00-00 00:00:00"/>
    <s v="0"/>
    <s v="0"/>
    <s v="NOEDC"/>
    <s v="NOEDC-0000-00-00 00:00:00"/>
    <s v="Dihitung"/>
    <s v="Dihitung"/>
    <s v="Tidak Dihitung"/>
    <n v="100"/>
    <n v="20"/>
    <n v="46"/>
    <n v="1.62"/>
    <s v="Double"/>
    <s v="OK"/>
    <n v="0"/>
    <n v="0"/>
    <x v="0"/>
    <x v="2"/>
    <x v="1"/>
    <x v="1"/>
    <x v="1"/>
    <x v="2"/>
    <x v="2"/>
    <x v="2"/>
    <x v="2"/>
    <s v="NOK"/>
    <s v="NOK"/>
    <x v="2"/>
  </r>
  <r>
    <s v="TX1R"/>
    <s v="AHMAD YANI"/>
    <s v="02"/>
    <s v="10.42.43.67"/>
    <s v="Microsoft Windows 10 Pro"/>
    <s v="64-bit"/>
    <s v="Intel(R) Pentium(R) CPU G4400 @ 3.30GHz"/>
    <n v="52"/>
    <s v="76"/>
    <n v="4"/>
    <s v="Windows(R), Professional edition:_x000d__x000a_    The machine is permanently activated."/>
    <s v="Sesuai"/>
    <s v="N9C9W-GGWBP-R8MKJ-T6WKG-722KF"/>
    <n v="1000"/>
    <n v="41"/>
    <n v="1.48"/>
    <s v="6"/>
    <s v="0"/>
    <s v="ONLINE"/>
    <s v="ONLINE-2024-12-23 09:16:08"/>
    <s v="6"/>
    <s v="0"/>
    <s v="ONLINE"/>
    <s v="ONLINE-2024-12-23 12:27:31"/>
    <s v="Dihitung"/>
    <s v="Dihitung"/>
    <s v="Tidak Dihitung"/>
    <n v="1000"/>
    <n v="52"/>
    <n v="41"/>
    <n v="1.48"/>
    <s v="Sesuai"/>
    <s v="OK"/>
    <n v="1"/>
    <n v="1"/>
    <x v="0"/>
    <x v="1"/>
    <x v="1"/>
    <x v="1"/>
    <x v="1"/>
    <x v="1"/>
    <x v="2"/>
    <x v="1"/>
    <x v="1"/>
    <s v="OK"/>
    <s v="OK"/>
    <x v="8"/>
  </r>
  <r>
    <s v="T4IL"/>
    <s v="ALTERNATIF CIBADAK"/>
    <s v="01"/>
    <s v="10.42.51.194"/>
    <s v="Microsoft Windows 7 Professional "/>
    <s v="32-bit"/>
    <s v="Intel(R) Pentium(R) CPU G3260 @ 3.30GHz"/>
    <n v="22"/>
    <s v="58"/>
    <n v="4"/>
    <s v="Windows(R) 7, Professional edition:_x000d__x000a_    The machine is permanently activated."/>
    <s v="Sesuai"/>
    <s v="VTHFF-G8BG7-XXX79-242RX-4KXG8"/>
    <n v="1000"/>
    <n v="54"/>
    <n v="2.91"/>
    <s v="0"/>
    <s v="1"/>
    <s v="OFFLINE"/>
    <s v="OFFLINE-2024-12-23 08:39:30-THE PORT COM7 DOES NOT EXIST."/>
    <s v="9"/>
    <s v="0"/>
    <s v="ONLINE"/>
    <s v="ONLINE-2024-12-23 09:59:16"/>
    <s v="Dihitung"/>
    <s v="Dihitung"/>
    <s v="Tidak Dihitung"/>
    <n v="1000"/>
    <n v="22"/>
    <n v="54"/>
    <n v="2.91"/>
    <s v="Sesuai"/>
    <s v="OK"/>
    <n v="0"/>
    <n v="1"/>
    <x v="0"/>
    <x v="1"/>
    <x v="1"/>
    <x v="1"/>
    <x v="1"/>
    <x v="1"/>
    <x v="2"/>
    <x v="0"/>
    <x v="1"/>
    <s v="NOK"/>
    <s v="OK"/>
    <x v="4"/>
  </r>
  <r>
    <s v="F667"/>
    <s v="WARUNG KONDANG"/>
    <s v="01"/>
    <s v="10.42.25.194"/>
    <s v="Microsoft Windows 10 Pro"/>
    <s v="64-bit"/>
    <s v="Intel(R) Pentium(R) CPU G4400 @ 3.30GHz"/>
    <n v="54"/>
    <s v="56"/>
    <n v="4"/>
    <s v="Windows(R), Professional edition:_x000d__x000a_    The machine is permanently activated."/>
    <s v="Sesuai"/>
    <s v="N8CGH-8R8TC-MBPGQ-729CV-PWGGC"/>
    <n v="1000"/>
    <n v="41"/>
    <n v="0.75"/>
    <s v="6"/>
    <s v="0"/>
    <s v="ONLINE"/>
    <s v="ONLINE-2024-12-22 18:56:30"/>
    <s v="1"/>
    <s v="0"/>
    <s v="ONLINE"/>
    <s v="ONLINE-2024-12-22 07:29:34"/>
    <s v="Dihitung"/>
    <s v="Dihitung"/>
    <s v="Tidak Dihitung"/>
    <n v="1000"/>
    <n v="54"/>
    <n v="41"/>
    <n v="0.75"/>
    <s v="Sesuai"/>
    <s v="OK"/>
    <n v="1"/>
    <n v="1"/>
    <x v="0"/>
    <x v="1"/>
    <x v="1"/>
    <x v="1"/>
    <x v="1"/>
    <x v="1"/>
    <x v="2"/>
    <x v="1"/>
    <x v="1"/>
    <s v="OK"/>
    <s v="OK"/>
    <x v="1"/>
  </r>
  <r>
    <s v="T35O"/>
    <s v="TAMAN YASMIN NO.122"/>
    <s v="01"/>
    <s v="10.42.11.130"/>
    <s v="Microsoft Windows 10 Pro"/>
    <s v="64-bit"/>
    <s v="Intel(R) Pentium(R) CPU G4400 @ 3.30GHz"/>
    <n v="77"/>
    <s v="51"/>
    <n v="8"/>
    <s v="Windows(R), Professional edition:_x000d__x000a_    The machine is permanently activated."/>
    <s v="Sesuai"/>
    <s v="M42YC-NJ72V-BKBXW-DB4R8-QDBP4"/>
    <n v="1000"/>
    <n v="36"/>
    <n v="0.77"/>
    <s v="6"/>
    <s v="0"/>
    <s v="ONLINE"/>
    <s v="ONLINE-2024-12-23 12:31:30"/>
    <s v="5"/>
    <s v="0"/>
    <s v="ONLINE"/>
    <s v="ONLINE-2024-12-23 12:06:12"/>
    <s v="Dihitung"/>
    <s v="Dihitung"/>
    <s v="Dihitung"/>
    <n v="1000"/>
    <n v="77"/>
    <n v="36"/>
    <n v="0.77"/>
    <s v="Sesuai"/>
    <s v="OK"/>
    <n v="1"/>
    <n v="1"/>
    <x v="1"/>
    <x v="1"/>
    <x v="1"/>
    <x v="1"/>
    <x v="1"/>
    <x v="1"/>
    <x v="2"/>
    <x v="1"/>
    <x v="1"/>
    <s v="OK"/>
    <s v="OK"/>
    <x v="0"/>
  </r>
  <r>
    <s v="TO2K"/>
    <s v="SHOLEH ISKANDAR KM 1 5"/>
    <s v="01"/>
    <s v="10.42.89.194"/>
    <s v="Microsoft Windows 10 Pro"/>
    <s v="64-bit"/>
    <s v="Intel(R) Pentium(R) CPU G4400 @ 3.30GHz"/>
    <n v="55"/>
    <s v="82"/>
    <n v="4"/>
    <s v="Windows(R), Professional edition:_x000d__x000a_    The machine is permanently activated."/>
    <s v="Sesuai"/>
    <s v="43NGD-G7Y9R-9VFGT-HJKR3-WQK2P:DRVDY-N48JJ-PF34G-7MJPP-2DK2P"/>
    <n v="1000"/>
    <n v="39"/>
    <n v="0.98"/>
    <s v="6"/>
    <s v="0"/>
    <s v="ONLINE"/>
    <s v="ONLINE-2024-12-23 12:27:32"/>
    <s v="5"/>
    <s v="2"/>
    <s v="OFFLINE"/>
    <s v="OFFLINE-2024-12-23 11:04:28-RESPONSE DARI EDC BLANK"/>
    <s v="Dihitung"/>
    <s v="Dihitung"/>
    <s v="Tidak Dihitung"/>
    <n v="1000"/>
    <n v="55"/>
    <n v="39"/>
    <n v="0.98"/>
    <s v="Sesuai"/>
    <s v="OK"/>
    <n v="1"/>
    <n v="0.7142857142857143"/>
    <x v="0"/>
    <x v="1"/>
    <x v="1"/>
    <x v="1"/>
    <x v="1"/>
    <x v="1"/>
    <x v="2"/>
    <x v="1"/>
    <x v="1"/>
    <s v="OK"/>
    <s v="OK"/>
    <x v="0"/>
  </r>
  <r>
    <s v="FSCP"/>
    <s v="RAYA BANDUNG 111"/>
    <s v="01"/>
    <s v="10.42.137.66"/>
    <s v="Microsoft Windows 10 Pro"/>
    <s v="64-bit"/>
    <s v="Intel(R) Pentium(R) CPU G4400 @ 3.30GHz"/>
    <n v="55"/>
    <s v="70"/>
    <n v="4"/>
    <s v="Windows(R), Professional edition:_x000d__x000a_    The machine is permanently activated."/>
    <s v="Sesuai"/>
    <s v="N86MG-HKM3Y-38DF9-MDXPM-BBH22"/>
    <n v="1000"/>
    <n v="41"/>
    <n v="0.78"/>
    <s v="4"/>
    <s v="0"/>
    <s v="ONLINE"/>
    <s v="ONLINE-2024-12-23 09:23:38"/>
    <s v="13"/>
    <s v="0"/>
    <s v="ONLINE"/>
    <s v="ONLINE-2024-12-23 12:22:36"/>
    <s v="Dihitung"/>
    <s v="Dihitung"/>
    <s v="Tidak Dihitung"/>
    <n v="1000"/>
    <n v="55"/>
    <n v="41"/>
    <n v="0.78"/>
    <s v="Sesuai"/>
    <s v="OK"/>
    <n v="1"/>
    <n v="1"/>
    <x v="0"/>
    <x v="1"/>
    <x v="1"/>
    <x v="1"/>
    <x v="1"/>
    <x v="1"/>
    <x v="2"/>
    <x v="1"/>
    <x v="1"/>
    <s v="OK"/>
    <s v="OK"/>
    <x v="13"/>
  </r>
  <r>
    <s v="T7S5"/>
    <s v="BANGBARUNG NO.44"/>
    <s v="02"/>
    <s v="10.42.76.3"/>
    <s v="Microsoft Windows 10 Pro"/>
    <s v="64-bit"/>
    <s v="Intel(R) Pentium(R) CPU G4500 @ 3.50GHz"/>
    <n v="7"/>
    <s v="65"/>
    <n v="4"/>
    <s v="Windows(R), Professional edition:_x000d__x000a_    The machine is permanently activated."/>
    <s v="Sesuai"/>
    <s v="42Y8W-NHR2K-2T8HJ-6336Q-YBH22"/>
    <n v="1000"/>
    <n v="44"/>
    <n v="0.94"/>
    <s v="3"/>
    <s v="27"/>
    <s v="OFFLINE"/>
    <s v="OFFLINE-2024-12-22 15:28:03-THE PORT COM7 DOES NOT EXIST."/>
    <s v="13"/>
    <s v="0"/>
    <s v="ONLINE"/>
    <s v="ONLINE-2024-12-23 10:51:51"/>
    <s v="Dihitung"/>
    <s v="Dihitung"/>
    <s v="Tidak Dihitung"/>
    <n v="1000"/>
    <n v="7"/>
    <n v="44"/>
    <n v="0.94"/>
    <s v="Sesuai"/>
    <s v="OK"/>
    <n v="0.1"/>
    <n v="1"/>
    <x v="0"/>
    <x v="1"/>
    <x v="1"/>
    <x v="1"/>
    <x v="1"/>
    <x v="1"/>
    <x v="2"/>
    <x v="0"/>
    <x v="1"/>
    <s v="NOK"/>
    <s v="OK"/>
    <x v="8"/>
  </r>
  <r>
    <s v="F57A"/>
    <s v="PURABAYA"/>
    <s v="02"/>
    <s v="10.42.66.67"/>
    <s v="Microsoft Windows 10 Pro"/>
    <s v="64-bit"/>
    <s v="Intel(R) Pentium(R) CPU G4400 @ 3.30GHz"/>
    <n v="15"/>
    <s v="57"/>
    <n v="4"/>
    <s v="Windows(R), Professional edition:_x000d__x000a_    The machine is permanently activated."/>
    <s v="Sesuai"/>
    <s v="NWRT9-FT9DM-3M3BW-KCRGX-YDWXC"/>
    <n v="1000"/>
    <n v="60"/>
    <n v="0.57999999999999996"/>
    <s v="12"/>
    <s v="0"/>
    <s v="ONLINE"/>
    <s v="ONLINE-2024-12-22 21:15:05"/>
    <s v="2"/>
    <s v="0"/>
    <s v="ONLINE"/>
    <s v="ONLINE-2024-12-20 18:47:43"/>
    <s v="Dihitung"/>
    <s v="Dihitung"/>
    <s v="Tidak Dihitung"/>
    <n v="1000"/>
    <n v="15"/>
    <n v="60"/>
    <n v="0.57999999999999996"/>
    <s v="Sesuai"/>
    <s v="OK"/>
    <n v="1"/>
    <n v="1"/>
    <x v="0"/>
    <x v="1"/>
    <x v="1"/>
    <x v="1"/>
    <x v="1"/>
    <x v="1"/>
    <x v="2"/>
    <x v="1"/>
    <x v="1"/>
    <s v="OK"/>
    <s v="OK"/>
    <x v="12"/>
  </r>
  <r>
    <s v="TYMK"/>
    <s v="SPBU CIKERETEG"/>
    <s v="04"/>
    <s v="10.42.61.38"/>
    <s v="Microsoft Windows 7 Professional "/>
    <s v="32-bit"/>
    <s v="Intel(R) Celeron(R) CPU G540 @ 2.50GHz"/>
    <n v="43"/>
    <s v="53"/>
    <n v="2"/>
    <s v="Windows(R) 7, Professional edition:_x000d__x000a_    The machine is permanently activated."/>
    <s v="Sesuai"/>
    <s v="2TYGC-F72HT-RDF34-MBH86-2RPTF"/>
    <n v="1000"/>
    <n v="67"/>
    <n v="0.63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43"/>
    <n v="67"/>
    <n v="0.63"/>
    <s v="Sesuai"/>
    <s v="OK"/>
    <n v="0"/>
    <n v="0"/>
    <x v="0"/>
    <x v="1"/>
    <x v="1"/>
    <x v="1"/>
    <x v="1"/>
    <x v="1"/>
    <x v="2"/>
    <x v="2"/>
    <x v="2"/>
    <s v="NOK"/>
    <s v="NOK"/>
    <x v="14"/>
  </r>
  <r>
    <s v="TKD5"/>
    <s v="MAYJEN ISHAK DJUARSA NO 9"/>
    <s v="01"/>
    <s v="10.42.28.2"/>
    <s v="Microsoft Windows 7 Professional "/>
    <s v="32-bit"/>
    <s v="Intel(R) Pentium(R) CPU G4400 @ 3.30GHz"/>
    <n v="3"/>
    <s v="72"/>
    <n v="4"/>
    <s v="Windows(R) 7, Professional edition:_x000d__x000a_    The machine is permanently activated."/>
    <s v="Sesuai"/>
    <s v="QX3YX-4X68H-HPPWB-V2YT3-29474"/>
    <n v="1000"/>
    <n v="37"/>
    <n v="0.47"/>
    <s v="11"/>
    <s v="0"/>
    <s v="ONLINE"/>
    <s v="ONLINE-2024-12-23 12:08:26"/>
    <s v="2"/>
    <s v="0"/>
    <s v="ONLINE"/>
    <s v="ONLINE-2024-12-23 08:49:31"/>
    <s v="Dihitung"/>
    <s v="Dihitung"/>
    <s v="Tidak Dihitung"/>
    <n v="1000"/>
    <n v="3"/>
    <n v="37"/>
    <n v="0.47"/>
    <s v="Sesuai"/>
    <s v="OK"/>
    <n v="1"/>
    <n v="1"/>
    <x v="0"/>
    <x v="1"/>
    <x v="1"/>
    <x v="1"/>
    <x v="1"/>
    <x v="1"/>
    <x v="2"/>
    <x v="1"/>
    <x v="1"/>
    <s v="OK"/>
    <s v="OK"/>
    <x v="5"/>
  </r>
  <r>
    <s v="TLVE"/>
    <s v="RAYA SUKABUMI KM 21"/>
    <s v="01"/>
    <s v="10.42.52.194"/>
    <s v="Microsoft Windows 7 Professional "/>
    <s v="32-bit"/>
    <s v="Intel(R) Pentium(R) CPU G3250 @ 3.20GHz"/>
    <n v="12"/>
    <s v="73"/>
    <n v="4"/>
    <s v="Windows(R) 7, Professional edition:_x000d__x000a_    The machine is permanently activated."/>
    <s v="Sesuai"/>
    <s v="J3QPG-YCDGF-6R82Q-JF94Y-4746D"/>
    <n v="1000"/>
    <n v="44"/>
    <n v="3.8"/>
    <s v="8"/>
    <s v="0"/>
    <s v="ONLINE"/>
    <s v="ONLINE-2024-12-22 18:02:01"/>
    <s v="3"/>
    <s v="0"/>
    <s v="ONLINE"/>
    <s v="ONLINE-2024-12-22 16:37:21"/>
    <s v="Dihitung"/>
    <s v="Dihitung"/>
    <s v="Tidak Dihitung"/>
    <n v="1000"/>
    <n v="12"/>
    <n v="44"/>
    <n v="3.8"/>
    <s v="Sesuai"/>
    <s v="OK"/>
    <n v="1"/>
    <n v="1"/>
    <x v="0"/>
    <x v="1"/>
    <x v="1"/>
    <x v="1"/>
    <x v="1"/>
    <x v="1"/>
    <x v="2"/>
    <x v="1"/>
    <x v="1"/>
    <s v="OK"/>
    <s v="OK"/>
    <x v="14"/>
  </r>
  <r>
    <s v="TGIL"/>
    <s v="ALTERNATIF NAGRAK"/>
    <s v="02"/>
    <s v="10.42.54.35"/>
    <s v="Microsoft Windows 7 Professional "/>
    <s v="32-bit"/>
    <s v="Intel(R) Celeron(R) CPU G540 @ 2.50GHz"/>
    <n v="100"/>
    <s v="44"/>
    <n v="2"/>
    <s v="Windows(R) 7, Professional edition:_x000d__x000a_    The machine is permanently activated."/>
    <s v="Sesuai"/>
    <s v="P3K7J-VGCPD-M8H3C-WJJGG-4W7WX"/>
    <n v="1000"/>
    <n v="66"/>
    <n v="0.51"/>
    <s v="26"/>
    <s v="1"/>
    <s v="ONLINE"/>
    <s v="ONLINE-2024-12-22 18:52:03"/>
    <s v="3"/>
    <s v="0"/>
    <s v="ONLINE"/>
    <s v="ONLINE-2024-12-23 11:43:58"/>
    <s v="Dihitung"/>
    <s v="Dihitung"/>
    <s v="Tidak Dihitung"/>
    <n v="1000"/>
    <n v="100"/>
    <n v="66"/>
    <n v="0.51"/>
    <s v="Sesuai"/>
    <s v="OK"/>
    <n v="0.96296296296296291"/>
    <n v="1"/>
    <x v="0"/>
    <x v="1"/>
    <x v="2"/>
    <x v="1"/>
    <x v="1"/>
    <x v="1"/>
    <x v="2"/>
    <x v="1"/>
    <x v="1"/>
    <s v="OK"/>
    <s v="OK"/>
    <x v="4"/>
  </r>
  <r>
    <s v="TPHT"/>
    <s v="CILANGKAP NO.48"/>
    <s v="02"/>
    <s v="10.42.29.35"/>
    <s v="Microsoft Windows 10 Pro"/>
    <s v="64-bit"/>
    <s v="Intel(R) Pentium(R) CPU G4400 @ 3.30GHz"/>
    <n v="58"/>
    <s v="76"/>
    <n v="4"/>
    <s v="Windows(R), Professional edition:_x000d__x000a_    The machine is permanently activated."/>
    <s v="Sesuai"/>
    <s v="FFGN8-W8Q84-2XWBV-7D279-JXCKF"/>
    <n v="1000"/>
    <n v="71"/>
    <n v="0.89"/>
    <s v="6"/>
    <s v="0"/>
    <s v="ONLINE"/>
    <s v="ONLINE-2024-12-23 08:41:26"/>
    <s v="4"/>
    <s v="0"/>
    <s v="ONLINE"/>
    <s v="ONLINE-2024-12-22 13:48:36"/>
    <s v="Dihitung"/>
    <s v="Dihitung"/>
    <s v="Tidak Dihitung"/>
    <n v="1000"/>
    <n v="58"/>
    <n v="71"/>
    <n v="0.89"/>
    <s v="Sesuai"/>
    <s v="OK"/>
    <n v="1"/>
    <n v="1"/>
    <x v="0"/>
    <x v="1"/>
    <x v="1"/>
    <x v="1"/>
    <x v="1"/>
    <x v="1"/>
    <x v="2"/>
    <x v="1"/>
    <x v="1"/>
    <s v="OK"/>
    <s v="OK"/>
    <x v="10"/>
  </r>
  <r>
    <s v="T1AN"/>
    <s v="ROYAL TAJUR RESIDENCE"/>
    <s v="02"/>
    <s v="10.42.76.195"/>
    <s v="Microsoft Windows 10 Pro"/>
    <s v="64-bit"/>
    <s v="Intel(R) Pentium(R) CPU G4400 @ 3.30GHz"/>
    <n v="2"/>
    <s v="58"/>
    <n v="4"/>
    <s v="Windows(R), Professional edition:_x000d__x000a_    The machine is permanently activated."/>
    <s v="Sesuai"/>
    <s v="QG4NF-3RY73-39J3G-P8CB6-8TYP4"/>
    <n v="1000"/>
    <n v="41"/>
    <n v="0.72"/>
    <s v="6"/>
    <s v="0"/>
    <s v="ONLINE"/>
    <s v="ONLINE-2024-12-23 12:23:35"/>
    <s v="2"/>
    <s v="0"/>
    <s v="ONLINE"/>
    <s v="ONLINE-2024-12-23 12:21:05"/>
    <s v="Dihitung"/>
    <s v="Dihitung"/>
    <s v="Tidak Dihitung"/>
    <n v="1000"/>
    <n v="2"/>
    <n v="41"/>
    <n v="0.72"/>
    <s v="Sesuai"/>
    <s v="OK"/>
    <n v="1"/>
    <n v="1"/>
    <x v="0"/>
    <x v="1"/>
    <x v="1"/>
    <x v="1"/>
    <x v="1"/>
    <x v="1"/>
    <x v="2"/>
    <x v="1"/>
    <x v="1"/>
    <s v="OK"/>
    <s v="OK"/>
    <x v="8"/>
  </r>
  <r>
    <s v="TX1R"/>
    <s v="AHMAD YANI"/>
    <s v="01"/>
    <s v="10.42.43.66"/>
    <s v="Microsoft Windows 10 Pro"/>
    <s v="64-bit"/>
    <s v="Intel(R) Pentium(R) CPU G4400 @ 3.30GHz"/>
    <n v="38"/>
    <s v="84"/>
    <n v="4"/>
    <s v="Windows(R), Professional edition:_x000d__x000a_    The machine is permanently activated."/>
    <s v="Sesuai"/>
    <s v="NCVPH-GT3HF-3PGP6-CQC39-DYH24"/>
    <n v="1000"/>
    <n v="46"/>
    <n v="0"/>
    <s v="10"/>
    <s v="0"/>
    <s v="ONLINE"/>
    <s v="ONLINE-2024-12-23 11:05:16"/>
    <s v="4"/>
    <s v="1"/>
    <s v="ONLINE"/>
    <s v="ONLINE-2024-12-23 12:33:44"/>
    <s v="Dihitung"/>
    <s v="Dihitung"/>
    <s v="Tidak Dihitung"/>
    <n v="1000"/>
    <n v="38"/>
    <n v="46"/>
    <n v="0"/>
    <s v="Sesuai"/>
    <s v="OK"/>
    <n v="1"/>
    <n v="0.8"/>
    <x v="0"/>
    <x v="1"/>
    <x v="1"/>
    <x v="1"/>
    <x v="1"/>
    <x v="1"/>
    <x v="2"/>
    <x v="1"/>
    <x v="1"/>
    <s v="OK"/>
    <s v="OK"/>
    <x v="8"/>
  </r>
  <r>
    <s v="TJ92"/>
    <s v="BOHLAM"/>
    <s v="02"/>
    <s v="10.42.116.131"/>
    <s v="Microsoft Windows 7 Professional "/>
    <s v="32-bit"/>
    <s v="Intel(R) Celeron(R) CPU G540 @ 2.50GHz"/>
    <n v="41"/>
    <s v="57"/>
    <n v="2"/>
    <s v="Windows(R) 7, Professional edition:_x000d__x000a_    The machine is permanently activated."/>
    <s v="Sesuai"/>
    <s v="6HVRH-MBBFK-KJK7Y-JP2QG-9DTFK"/>
    <n v="1000"/>
    <n v="70"/>
    <n v="0.65"/>
    <s v="2"/>
    <s v="0"/>
    <s v="ONLINE"/>
    <s v="ONLINE-2024-12-23 10:52:31"/>
    <s v="4"/>
    <s v="0"/>
    <s v="ONLINE"/>
    <s v="ONLINE-2024-12-23 10:56:02"/>
    <s v="Dihitung"/>
    <s v="Dihitung"/>
    <s v="Tidak Dihitung"/>
    <n v="1000"/>
    <n v="41"/>
    <n v="70"/>
    <n v="0.65"/>
    <s v="Sesuai"/>
    <s v="OK"/>
    <n v="1"/>
    <n v="1"/>
    <x v="0"/>
    <x v="1"/>
    <x v="1"/>
    <x v="1"/>
    <x v="1"/>
    <x v="1"/>
    <x v="2"/>
    <x v="1"/>
    <x v="1"/>
    <s v="OK"/>
    <s v="OK"/>
    <x v="14"/>
  </r>
  <r>
    <s v="TWHD"/>
    <s v="SILIWANGI NO. 30"/>
    <s v="02"/>
    <s v="10.42.12.195"/>
    <s v="Microsoft Windows 10 Pro"/>
    <s v="64-bit"/>
    <s v="Intel(R) Pentium(R) CPU G4400 @ 3.30GHz"/>
    <n v="60"/>
    <s v="72"/>
    <n v="4"/>
    <s v="Windows(R), Professional edition:_x000d__x000a_    The machine is permanently activated."/>
    <s v="Sesuai"/>
    <s v="THTPN-CMQY2-KY999-P4PVF-FC2KC"/>
    <n v="1000"/>
    <n v="46"/>
    <n v="1.1399999999999999"/>
    <s v="14"/>
    <s v="0"/>
    <s v="ONLINE"/>
    <s v="ONLINE-2024-12-23 11:36:54"/>
    <s v="18"/>
    <s v="0"/>
    <s v="ONLINE"/>
    <s v="ONLINE-2024-12-23 10:13:47"/>
    <s v="Dihitung"/>
    <s v="Dihitung"/>
    <s v="Tidak Dihitung"/>
    <n v="1000"/>
    <n v="60"/>
    <n v="46"/>
    <n v="1.1399999999999999"/>
    <s v="Sesuai"/>
    <s v="OK"/>
    <n v="1"/>
    <n v="1"/>
    <x v="0"/>
    <x v="1"/>
    <x v="1"/>
    <x v="1"/>
    <x v="1"/>
    <x v="1"/>
    <x v="2"/>
    <x v="1"/>
    <x v="1"/>
    <s v="OK"/>
    <s v="OK"/>
    <x v="6"/>
  </r>
  <r>
    <s v="T2GV"/>
    <s v="MUNJUL"/>
    <s v="02"/>
    <s v="10.42.115.195"/>
    <s v="Microsoft Windows 10 Pro"/>
    <s v="64-bit"/>
    <s v="Intel(R) Pentium(R) CPU G4400 @ 3.30GHz"/>
    <n v="65"/>
    <s v="63"/>
    <n v="4"/>
    <s v="Windows(R), Professional edition:_x000d__x000a_    The machine is permanently activated."/>
    <s v="Sesuai"/>
    <s v="F736K-NC8PP-9JCXH-GGFCT-683W6"/>
    <n v="100"/>
    <n v="35"/>
    <n v="1.19"/>
    <s v="17"/>
    <s v="1"/>
    <s v="ONLINE"/>
    <s v="ONLINE-2024-12-23 12:08:39"/>
    <s v="15"/>
    <s v="0"/>
    <s v="ONLINE"/>
    <s v="ONLINE-2024-12-23 09:15:36"/>
    <s v="Dihitung"/>
    <s v="Dihitung"/>
    <s v="Tidak Dihitung"/>
    <n v="100"/>
    <n v="65"/>
    <n v="35"/>
    <n v="1.19"/>
    <s v="Sesuai"/>
    <s v="OK"/>
    <n v="0.94444444444444442"/>
    <n v="1"/>
    <x v="0"/>
    <x v="2"/>
    <x v="1"/>
    <x v="1"/>
    <x v="1"/>
    <x v="1"/>
    <x v="2"/>
    <x v="1"/>
    <x v="1"/>
    <s v="OK"/>
    <s v="OK"/>
    <x v="2"/>
  </r>
  <r>
    <s v="FT41"/>
    <s v="CIDAHU KAUTSAR"/>
    <s v="02"/>
    <s v="10.42.22.35"/>
    <s v="Microsoft Windows 7 Professional "/>
    <s v="32-bit"/>
    <s v="Pentium(R) Dual-Core  CPU      E5700  @ 3.00GHz"/>
    <n v="0"/>
    <s v="51"/>
    <n v="2"/>
    <s v="Windows(R) 7, Professional edition:_x000d__x000a_    The machine is permanently activated."/>
    <s v="Sesuai"/>
    <s v="THX2C-VGM9J-R3PJ3-QH73C-TY9DW"/>
    <n v="1000"/>
    <n v="0"/>
    <n v="1.94"/>
    <s v="5"/>
    <s v="0"/>
    <s v="ONLINE"/>
    <s v="ONLINE-2024-12-23 11:50:00"/>
    <s v="12"/>
    <s v="0"/>
    <s v="ONLINE"/>
    <s v="ONLINE-2024-12-22 16:22:05"/>
    <s v="Dihitung"/>
    <s v="Dihitung"/>
    <s v="Tidak Dihitung"/>
    <n v="1000"/>
    <n v="0"/>
    <n v="0"/>
    <n v="1.94"/>
    <s v="Sesuai"/>
    <s v="OK"/>
    <n v="1"/>
    <n v="1"/>
    <x v="0"/>
    <x v="1"/>
    <x v="1"/>
    <x v="1"/>
    <x v="1"/>
    <x v="1"/>
    <x v="2"/>
    <x v="1"/>
    <x v="1"/>
    <s v="OK"/>
    <s v="OK"/>
    <x v="14"/>
  </r>
  <r>
    <s v="TTRL"/>
    <s v="SINDANG BARANG CIANJUR"/>
    <s v="01"/>
    <s v="10.42.183.66"/>
    <s v="Microsoft Windows 10 Pro"/>
    <s v="64-bit"/>
    <s v="Intel(R) Pentium(R) CPU G4400 @ 3.30GHz"/>
    <n v="100"/>
    <s v="48"/>
    <n v="8"/>
    <s v="Windows(R), Professional edition:_x000d__x000a_    The machine is permanently activated."/>
    <s v="Sesuai"/>
    <s v="TCHDH-KNF3V-JHBM8-BHBMK-M98XC"/>
    <n v="1000"/>
    <n v="51"/>
    <n v="0.78"/>
    <s v="2"/>
    <s v="0"/>
    <s v="ONLINE"/>
    <s v="ONLINE-2024-12-21 08:48:28"/>
    <s v="2"/>
    <s v="0"/>
    <s v="ONLINE"/>
    <s v="ONLINE-2024-12-20 11:24:17"/>
    <s v="Dihitung"/>
    <s v="Dihitung"/>
    <s v="Dihitung"/>
    <n v="1000"/>
    <n v="100"/>
    <n v="51"/>
    <n v="0.78"/>
    <s v="Sesuai"/>
    <s v="OK"/>
    <n v="1"/>
    <n v="1"/>
    <x v="1"/>
    <x v="1"/>
    <x v="2"/>
    <x v="1"/>
    <x v="1"/>
    <x v="1"/>
    <x v="2"/>
    <x v="1"/>
    <x v="1"/>
    <s v="OK"/>
    <s v="OK"/>
    <x v="1"/>
  </r>
  <r>
    <s v="FYWB"/>
    <s v="MILLENIUM"/>
    <s v="01"/>
    <s v="10.42.43.130"/>
    <s v="Microsoft Windows 10 Pro"/>
    <s v="32-bit"/>
    <s v="Intel(R) Pentium(R) CPU G3250 @ 3.20GHz"/>
    <n v="0"/>
    <s v="75"/>
    <n v="4"/>
    <s v="Windows(R), Professional edition:_x000d__x000a_    The machine is permanently activated."/>
    <s v="Sesuai"/>
    <s v="H38CH-NKD24-RRXG4-7V3PK-WTY6G"/>
    <n v="1000"/>
    <n v="52"/>
    <n v="1.9"/>
    <s v="4"/>
    <s v="0"/>
    <s v="ONLINE"/>
    <s v="ONLINE-2024-12-23 09:31:20"/>
    <s v="12"/>
    <s v="0"/>
    <s v="ONLINE"/>
    <s v="ONLINE-2024-12-23 12:05:37"/>
    <s v="Dihitung"/>
    <s v="Dihitung"/>
    <s v="Tidak Dihitung"/>
    <n v="1000"/>
    <n v="0"/>
    <n v="52"/>
    <n v="1.9"/>
    <s v="Sesuai"/>
    <s v="OK"/>
    <n v="1"/>
    <n v="1"/>
    <x v="0"/>
    <x v="1"/>
    <x v="1"/>
    <x v="1"/>
    <x v="1"/>
    <x v="1"/>
    <x v="2"/>
    <x v="1"/>
    <x v="1"/>
    <s v="OK"/>
    <s v="OK"/>
    <x v="2"/>
  </r>
  <r>
    <s v="T3DK"/>
    <s v="RAYA SUKABUMI KM 18"/>
    <s v="01"/>
    <s v="10.42.98.2"/>
    <s v="Microsoft Windows 10 Pro"/>
    <s v="64-bit"/>
    <s v="Intel(R) Pentium(R) CPU G4400 @ 3.30GHz"/>
    <n v="38"/>
    <s v="82"/>
    <n v="4"/>
    <s v="Windows(R), Professional edition:_x000d__x000a_    The machine is permanently activated."/>
    <s v="Sesuai"/>
    <s v="2Q8DV-NP24H-2QVPB-DYT8R-8B49F"/>
    <n v="1000"/>
    <n v="44"/>
    <n v="1.02"/>
    <s v="6"/>
    <s v="0"/>
    <s v="ONLINE"/>
    <s v="ONLINE-2024-12-23 11:20:50"/>
    <s v="1"/>
    <s v="0"/>
    <s v="ONLINE"/>
    <s v="ONLINE-2024-12-23 08:18:53"/>
    <s v="Dihitung"/>
    <s v="Dihitung"/>
    <s v="Tidak Dihitung"/>
    <n v="1000"/>
    <n v="38"/>
    <n v="44"/>
    <n v="1.02"/>
    <s v="Sesuai"/>
    <s v="OK"/>
    <n v="1"/>
    <n v="1"/>
    <x v="0"/>
    <x v="1"/>
    <x v="1"/>
    <x v="1"/>
    <x v="1"/>
    <x v="1"/>
    <x v="2"/>
    <x v="1"/>
    <x v="1"/>
    <s v="OK"/>
    <s v="OK"/>
    <x v="14"/>
  </r>
  <r>
    <s v="FD59"/>
    <s v="KABANDUNGAN"/>
    <s v="01"/>
    <s v="10.42.68.98"/>
    <s v="Microsoft Windows 10 Pro"/>
    <s v="64-bit"/>
    <s v="Intel(R) Pentium(R) CPU G4400 @ 3.30GHz"/>
    <n v="44"/>
    <s v="72"/>
    <n v="4"/>
    <s v="Windows(R), Professional edition:_x000d__x000a_    The machine is permanently activated."/>
    <s v="Sesuai"/>
    <s v="8DVG3-NJ2VD-7XTXQ-PQXF2-FX8XF"/>
    <n v="1000"/>
    <n v="74"/>
    <n v="0.82"/>
    <s v="2"/>
    <s v="0"/>
    <s v="ONLINE"/>
    <s v="ONLINE-2024-12-23 12:13:24"/>
    <s v="6"/>
    <s v="0"/>
    <s v="ONLINE"/>
    <s v="ONLINE-2024-12-22 17:49:27"/>
    <s v="Dihitung"/>
    <s v="Dihitung"/>
    <s v="Tidak Dihitung"/>
    <n v="1000"/>
    <n v="44"/>
    <n v="74"/>
    <n v="0.82"/>
    <s v="Sesuai"/>
    <s v="OK"/>
    <n v="1"/>
    <n v="1"/>
    <x v="0"/>
    <x v="1"/>
    <x v="1"/>
    <x v="1"/>
    <x v="1"/>
    <x v="1"/>
    <x v="2"/>
    <x v="1"/>
    <x v="1"/>
    <s v="OK"/>
    <s v="OK"/>
    <x v="4"/>
  </r>
  <r>
    <s v="TWHP"/>
    <s v="KERTAMAYA"/>
    <s v="01"/>
    <s v="10.42.84.66"/>
    <s v="Microsoft Windows 7 Professional "/>
    <s v="32-bit"/>
    <s v="Intel(R) Pentium(R) CPU G4400 @ 3.30GHz"/>
    <n v="29"/>
    <s v="71"/>
    <n v="4"/>
    <s v="Windows(R) 7, Professional edition:_x000d__x000a_    The machine is permanently activated."/>
    <s v="Sesuai"/>
    <s v="J4T2W-F4M93-YYPJY-4XBXK-TMQHR"/>
    <n v="1000"/>
    <n v="51"/>
    <n v="0.34"/>
    <s v="30"/>
    <s v="0"/>
    <s v="ONLINE"/>
    <s v="ONLINE-2024-12-22 20:13:37"/>
    <s v="7"/>
    <s v="0"/>
    <s v="ONLINE"/>
    <s v="ONLINE-2024-12-23 11:14:59"/>
    <s v="Dihitung"/>
    <s v="Dihitung"/>
    <s v="Tidak Dihitung"/>
    <n v="1000"/>
    <n v="29"/>
    <n v="51"/>
    <n v="0.34"/>
    <s v="Sesuai"/>
    <s v="OK"/>
    <n v="1"/>
    <n v="1"/>
    <x v="0"/>
    <x v="1"/>
    <x v="1"/>
    <x v="1"/>
    <x v="1"/>
    <x v="1"/>
    <x v="2"/>
    <x v="1"/>
    <x v="1"/>
    <s v="OK"/>
    <s v="OK"/>
    <x v="6"/>
  </r>
  <r>
    <s v="T74O"/>
    <s v="VETERAN NO.48"/>
    <s v="02"/>
    <s v="10.42.78.131"/>
    <s v="Microsoft Windows 10 Pro"/>
    <s v="64-bit"/>
    <s v="Intel(R) Pentium(R) CPU G4400 @ 3.30GHz"/>
    <n v="30"/>
    <s v="60"/>
    <n v="4"/>
    <s v="Windows(R), Professional edition:_x000d__x000a_    The machine is permanently activated."/>
    <s v="Sesuai"/>
    <s v="3MB37-N7MTG-3H8MH-63R2V-8HV82"/>
    <n v="1000"/>
    <n v="37"/>
    <n v="1.03"/>
    <s v="25"/>
    <s v="0"/>
    <s v="ONLINE"/>
    <s v="ONLINE-2024-12-23 12:31:42"/>
    <s v="16"/>
    <s v="0"/>
    <s v="ONLINE"/>
    <s v="ONLINE-2024-12-23 12:10:08"/>
    <s v="Dihitung"/>
    <s v="Dihitung"/>
    <s v="Tidak Dihitung"/>
    <n v="1000"/>
    <n v="30"/>
    <n v="37"/>
    <n v="1.03"/>
    <s v="Sesuai"/>
    <s v="OK"/>
    <n v="1"/>
    <n v="1"/>
    <x v="0"/>
    <x v="1"/>
    <x v="1"/>
    <x v="1"/>
    <x v="1"/>
    <x v="1"/>
    <x v="2"/>
    <x v="1"/>
    <x v="1"/>
    <s v="OK"/>
    <s v="OK"/>
    <x v="5"/>
  </r>
  <r>
    <s v="THKX"/>
    <s v="KADUPUGUR"/>
    <s v="02"/>
    <s v="10.42.70.195"/>
    <s v="Microsoft Windows 7 Professional "/>
    <s v="32-bit"/>
    <s v="Intel(R) Pentium(R) CPU G3240 @ 3.10GHz"/>
    <n v="50"/>
    <s v="49"/>
    <n v="4"/>
    <s v="Windows(R) 7, Professional edition:_x000d__x000a_    The machine is permanently activated."/>
    <s v="Sesuai"/>
    <s v="6G4MD-982KW-Q4Y3V-8BPWX-JGDQ6"/>
    <n v="1000"/>
    <n v="45"/>
    <n v="1.79"/>
    <s v="2"/>
    <s v="0"/>
    <s v="ONLINE"/>
    <s v="ONLINE-2024-12-23 09:02:47"/>
    <s v="15"/>
    <s v="0"/>
    <s v="ONLINE"/>
    <s v="ONLINE-2024-12-23 11:49:37"/>
    <s v="Dihitung"/>
    <s v="Dihitung"/>
    <s v="Tidak Dihitung"/>
    <n v="1000"/>
    <n v="50"/>
    <n v="45"/>
    <n v="1.79"/>
    <s v="Sesuai"/>
    <s v="OK"/>
    <n v="1"/>
    <n v="1"/>
    <x v="0"/>
    <x v="1"/>
    <x v="1"/>
    <x v="1"/>
    <x v="1"/>
    <x v="1"/>
    <x v="2"/>
    <x v="1"/>
    <x v="1"/>
    <s v="OK"/>
    <s v="OK"/>
    <x v="4"/>
  </r>
  <r>
    <s v="T47I"/>
    <s v="PRIMER CIKEMBANG"/>
    <s v="02"/>
    <s v="10.42.13.67"/>
    <s v="Microsoft Windows 10 Pro"/>
    <s v="64-bit"/>
    <s v="Intel(R) Pentium(R) CPU G4400 @ 3.30GHz"/>
    <n v="8"/>
    <s v="64"/>
    <n v="4"/>
    <s v="Windows(R), Professional edition:_x000d__x000a_    The machine is permanently activated."/>
    <s v="Sesuai"/>
    <s v="YG9CN-HTMQM-4HQ64-4P4QD-B98XF"/>
    <n v="1000"/>
    <n v="49"/>
    <n v="0.9"/>
    <s v="8"/>
    <s v="0"/>
    <s v="ONLINE"/>
    <s v="ONLINE-2024-12-23 11:54:29"/>
    <s v="6"/>
    <s v="0"/>
    <s v="ONLINE"/>
    <s v="ONLINE-2024-12-23 10:02:07"/>
    <s v="Dihitung"/>
    <s v="Dihitung"/>
    <s v="Tidak Dihitung"/>
    <n v="1000"/>
    <n v="8"/>
    <n v="49"/>
    <n v="0.9"/>
    <s v="Sesuai"/>
    <s v="OK"/>
    <n v="1"/>
    <n v="1"/>
    <x v="0"/>
    <x v="1"/>
    <x v="1"/>
    <x v="1"/>
    <x v="1"/>
    <x v="1"/>
    <x v="2"/>
    <x v="1"/>
    <x v="1"/>
    <s v="OK"/>
    <s v="OK"/>
    <x v="3"/>
  </r>
  <r>
    <s v="TK89"/>
    <s v="BNN LIDO"/>
    <s v="01"/>
    <s v="10.42.98.98"/>
    <s v="Microsoft Windows 7 Professional "/>
    <s v="32-bit"/>
    <s v="Intel(R) Pentium(R) CPU G4500 @ 3.50GHz"/>
    <n v="44"/>
    <s v="67"/>
    <n v="4"/>
    <s v="Windows(R) 7, Professional edition:_x000d__x000a_    The machine is permanently activated."/>
    <s v="Sesuai"/>
    <s v="2V2JM-FVQ9H-M83FT-4JBTV-VC8XG"/>
    <n v="1000"/>
    <n v="48"/>
    <n v="0.35"/>
    <s v="2"/>
    <s v="0"/>
    <s v="ONLINE"/>
    <s v="ONLINE-2024-12-07 13:31:04"/>
    <s v="3"/>
    <s v="0"/>
    <s v="ONLINE"/>
    <s v="ONLINE-2024-12-20 13:50:07"/>
    <s v="Dihitung"/>
    <s v="Dihitung"/>
    <s v="Tidak Dihitung"/>
    <n v="1000"/>
    <n v="44"/>
    <n v="48"/>
    <n v="0.35"/>
    <s v="Sesuai"/>
    <s v="OK"/>
    <n v="1"/>
    <n v="1"/>
    <x v="0"/>
    <x v="1"/>
    <x v="1"/>
    <x v="1"/>
    <x v="1"/>
    <x v="1"/>
    <x v="2"/>
    <x v="1"/>
    <x v="1"/>
    <s v="OK"/>
    <s v="OK"/>
    <x v="14"/>
  </r>
  <r>
    <s v="F583"/>
    <s v="CILEBUT RAYA"/>
    <s v="01"/>
    <s v="10.42.103.2"/>
    <s v="Microsoft Windows 10 Pro"/>
    <s v="64-bit"/>
    <s v="Intel(R) Pentium(R) Gold G6400 CPU @ 4.00GHz"/>
    <n v="26"/>
    <s v="54"/>
    <n v="8"/>
    <s v="Windows(R), Professional edition:_x000d__x000a_    The machine is permanently activated."/>
    <s v="Sesuai"/>
    <s v="CYY2H-PRNQT-VTYYF-TXRQY-39M6G"/>
    <n v="1000"/>
    <n v="48"/>
    <n v="0.9"/>
    <s v="4"/>
    <s v="0"/>
    <s v="ONLINE"/>
    <s v="ONLINE-2024-12-23 11:50:06"/>
    <s v="10"/>
    <s v="0"/>
    <s v="ONLINE"/>
    <s v="ONLINE-2024-12-22 21:00:18"/>
    <s v="Dihitung"/>
    <s v="Dihitung"/>
    <s v="Dihitung"/>
    <n v="1000"/>
    <n v="26"/>
    <n v="48"/>
    <n v="0.9"/>
    <s v="Sesuai"/>
    <s v="OK"/>
    <n v="1"/>
    <n v="1"/>
    <x v="1"/>
    <x v="1"/>
    <x v="1"/>
    <x v="1"/>
    <x v="1"/>
    <x v="1"/>
    <x v="2"/>
    <x v="1"/>
    <x v="1"/>
    <s v="OK"/>
    <s v="OK"/>
    <x v="0"/>
  </r>
  <r>
    <s v="FJZJ"/>
    <s v="JOGLO"/>
    <s v="01"/>
    <s v="10.42.69.162"/>
    <s v="Microsoft Windows 10 Pro"/>
    <s v="64-bit"/>
    <s v="Intel(R) Pentium(R) Gold G6405 CPU @ 4.10GHz"/>
    <n v="22"/>
    <s v="47"/>
    <n v="8"/>
    <s v="Windows(R), Professional edition:_x000d__x000a_    The machine is permanently activated."/>
    <s v="Sesuai"/>
    <s v="NQ9KM-67VB9-27T6X-H6T3Y-FGDW6"/>
    <n v="1000"/>
    <n v="46"/>
    <n v="0.88"/>
    <s v="26"/>
    <s v="0"/>
    <s v="ONLINE"/>
    <s v="ONLINE-2024-12-23 12:28:51"/>
    <s v="3"/>
    <s v="0"/>
    <s v="ONLINE"/>
    <s v="ONLINE-2024-12-23 10:36:24-(ACT VIRTUAL)TIDAK TERIMA RESPONSE DARI HOST|ERBANK |72101185|000070407401538|||||000056|000000|23 DEC 24|10:36:16|||0"/>
    <s v="Dihitung"/>
    <s v="Dihitung"/>
    <s v="Dihitung"/>
    <n v="1000"/>
    <n v="22"/>
    <n v="46"/>
    <n v="0.88"/>
    <s v="Sesuai"/>
    <s v="OK"/>
    <n v="1"/>
    <n v="1"/>
    <x v="1"/>
    <x v="1"/>
    <x v="1"/>
    <x v="1"/>
    <x v="1"/>
    <x v="1"/>
    <x v="2"/>
    <x v="1"/>
    <x v="1"/>
    <s v="OK"/>
    <s v="OK"/>
    <x v="11"/>
  </r>
  <r>
    <s v="FAHS"/>
    <s v="KELAPA 7"/>
    <s v="02"/>
    <s v="10.42.93.99"/>
    <s v="Microsoft Windows 7 Professional "/>
    <s v="32-bit"/>
    <s v="Intel(R) Pentium(R) CPU G2020 @ 2.90GHz"/>
    <n v="6"/>
    <s v="53"/>
    <n v="4"/>
    <s v="Windows(R) 7, Professional edition:_x000d__x000a_    The machine is permanently activated."/>
    <s v="Sesuai"/>
    <s v="X97RG-WYRKQ-4X6GB-GDR8C-G3HWP"/>
    <n v="1000"/>
    <n v="46"/>
    <n v="0"/>
    <s v="14"/>
    <s v="3"/>
    <s v="ONLINE"/>
    <s v="ONLINE-2024-12-23 12:05:59"/>
    <s v="0"/>
    <s v="3"/>
    <s v="OFFLINE"/>
    <s v="OFFLINE-2024-12-23 11:21:38-TIDAK TERIMA RESPONSE DARI EDC"/>
    <s v="Dihitung"/>
    <s v="Dihitung"/>
    <s v="Tidak Dihitung"/>
    <n v="1000"/>
    <n v="6"/>
    <n v="46"/>
    <n v="0"/>
    <s v="Sesuai"/>
    <s v="OK"/>
    <n v="0.82352941176470584"/>
    <n v="0"/>
    <x v="0"/>
    <x v="1"/>
    <x v="1"/>
    <x v="1"/>
    <x v="1"/>
    <x v="1"/>
    <x v="2"/>
    <x v="1"/>
    <x v="0"/>
    <s v="OK"/>
    <s v="NOK"/>
    <x v="5"/>
  </r>
  <r>
    <s v="TIBY"/>
    <s v="GRAHA CARINGIN"/>
    <s v="01"/>
    <s v="10.42.99.66"/>
    <s v="Microsoft Windows 7 Professional "/>
    <s v="32-bit"/>
    <s v="Intel(R) Pentium(R) CPU G4500 @ 3.50GHz"/>
    <n v="8"/>
    <s v="69"/>
    <n v="4"/>
    <s v="Windows(R) 7, Professional edition:_x000d__x000a_    The machine is permanently activated."/>
    <s v="Sesuai"/>
    <s v="D8CRT-V4F7J-TXPRF-9Y9JB-KBVY4"/>
    <n v="1000"/>
    <n v="41"/>
    <n v="0.37"/>
    <s v="5"/>
    <s v="0"/>
    <s v="ONLINE"/>
    <s v="ONLINE-2024-12-23 10:05:29"/>
    <s v="2"/>
    <s v="2"/>
    <s v="OFFLINE"/>
    <s v="OFFLINE-2024-12-11 14:50:43-RESPONSE DARI EDC BLANK"/>
    <s v="Dihitung"/>
    <s v="Dihitung"/>
    <s v="Tidak Dihitung"/>
    <n v="1000"/>
    <n v="8"/>
    <n v="41"/>
    <n v="0.37"/>
    <s v="Sesuai"/>
    <s v="OK"/>
    <n v="1"/>
    <n v="0.5"/>
    <x v="0"/>
    <x v="1"/>
    <x v="1"/>
    <x v="1"/>
    <x v="1"/>
    <x v="1"/>
    <x v="2"/>
    <x v="1"/>
    <x v="1"/>
    <s v="OK"/>
    <s v="OK"/>
    <x v="14"/>
  </r>
  <r>
    <s v="TQQC"/>
    <s v="PAJAJARAN V POINT"/>
    <s v="02"/>
    <s v="10.42.67.99"/>
    <s v="Microsoft Windows 10 Pro"/>
    <s v="64-bit"/>
    <s v="Intel(R) Pentium(R) CPU G4400 @ 3.30GHz"/>
    <n v="0"/>
    <s v="56"/>
    <n v="4"/>
    <s v="Windows(R), Professional edition:_x000d__x000a_    The machine is permanently activated."/>
    <s v="Sesuai"/>
    <s v="T77FP-JWNJY-7TR2R-JK9CY-88GGC"/>
    <n v="1000"/>
    <n v="41"/>
    <n v="1.74"/>
    <s v="4"/>
    <s v="12"/>
    <s v="OFFLINE"/>
    <s v="OFFLINE-2024-12-23 12:08:26-[ERROR] TIDAK DAPAT RESPONSE DARI EDC"/>
    <s v="2"/>
    <s v="0"/>
    <s v="ONLINE"/>
    <s v="ONLINE-2024-12-23 08:54:27"/>
    <s v="Dihitung"/>
    <s v="Dihitung"/>
    <s v="Tidak Dihitung"/>
    <n v="1000"/>
    <n v="0"/>
    <n v="41"/>
    <n v="1.74"/>
    <s v="Sesuai"/>
    <s v="OK"/>
    <n v="0.25"/>
    <n v="1"/>
    <x v="0"/>
    <x v="1"/>
    <x v="1"/>
    <x v="1"/>
    <x v="1"/>
    <x v="1"/>
    <x v="2"/>
    <x v="0"/>
    <x v="1"/>
    <s v="NOK"/>
    <s v="OK"/>
    <x v="8"/>
  </r>
  <r>
    <s v="T6NE"/>
    <s v="CIPAYUNG DATAR 2"/>
    <s v="01"/>
    <s v="10.42.9.67"/>
    <s v="Microsoft Windows 7 Professional "/>
    <s v="32-bit"/>
    <s v="Intel(R) Celeron(R) CPU G540 @ 2.50GHz"/>
    <n v="29"/>
    <s v="43"/>
    <n v="2"/>
    <s v="Windows(R) 7, Professional edition:_x000d__x000a_    The machine is permanently activated."/>
    <s v="Sesuai"/>
    <s v="FDHCP-DQ8MM-V2PQ2-TP688-MJ76G"/>
    <n v="1000"/>
    <n v="69"/>
    <n v="0.55000000000000004"/>
    <s v="6"/>
    <s v="0"/>
    <s v="ONLINE"/>
    <s v="ONLINE-2024-12-23 11:08:51"/>
    <s v="1"/>
    <s v="0"/>
    <s v="ONLINE"/>
    <s v="ONLINE-2024-12-23 07:47:35"/>
    <s v="Dihitung"/>
    <s v="Dihitung"/>
    <s v="Tidak Dihitung"/>
    <n v="1000"/>
    <n v="29"/>
    <n v="69"/>
    <n v="0.55000000000000004"/>
    <s v="Sesuai"/>
    <s v="OK"/>
    <n v="1"/>
    <n v="1"/>
    <x v="0"/>
    <x v="1"/>
    <x v="1"/>
    <x v="1"/>
    <x v="1"/>
    <x v="1"/>
    <x v="2"/>
    <x v="1"/>
    <x v="1"/>
    <s v="OK"/>
    <s v="OK"/>
    <x v="11"/>
  </r>
  <r>
    <s v="TD32"/>
    <s v="CIGUNUNG"/>
    <s v="02"/>
    <s v="10.42.19.3"/>
    <s v="Microsoft Windows 7 Professional "/>
    <s v="32-bit"/>
    <s v="Intel(R) Celeron(R) CPU G540 @ 2.50GHz"/>
    <n v="12"/>
    <s v="56"/>
    <n v="2"/>
    <s v="Windows(R) 7, Professional edition:_x000d__x000a_    The machine is permanently activated."/>
    <s v="Sesuai"/>
    <s v="89PGY-KFY94-YFX2J-W2DT8-P6XB9"/>
    <n v="1000"/>
    <n v="65"/>
    <n v="0.39"/>
    <s v="2"/>
    <s v="0"/>
    <s v="ONLINE"/>
    <s v="ONLINE-2024-12-23 10:43:25"/>
    <s v="8"/>
    <s v="0"/>
    <s v="ONLINE"/>
    <s v="ONLINE-2024-12-22 19:33:06"/>
    <s v="Dihitung"/>
    <s v="Dihitung"/>
    <s v="Tidak Dihitung"/>
    <n v="1000"/>
    <n v="12"/>
    <n v="65"/>
    <n v="0.39"/>
    <s v="Sesuai"/>
    <s v="OK"/>
    <n v="1"/>
    <n v="1"/>
    <x v="0"/>
    <x v="1"/>
    <x v="1"/>
    <x v="1"/>
    <x v="1"/>
    <x v="1"/>
    <x v="2"/>
    <x v="1"/>
    <x v="1"/>
    <s v="OK"/>
    <s v="OK"/>
    <x v="4"/>
  </r>
  <r>
    <s v="TPE5"/>
    <s v="CILANGKAP BARU"/>
    <s v="04"/>
    <s v="10.42.82.69"/>
    <s v="Microsoft Windows 7 Professional "/>
    <s v="32-bit"/>
    <s v="Intel(R) Pentium(R) CPU G4500 @ 3.50GHz"/>
    <n v="73"/>
    <s v="52"/>
    <n v="4"/>
    <s v="Windows(R) 7, Professional edition:_x000d__x000a_    The machine is permanently activated."/>
    <s v="Sesuai"/>
    <s v="MRYWV-CYW72-RDG9D-GHBYY-6PPJR"/>
    <n v="1000"/>
    <n v="54"/>
    <n v="0.36"/>
    <s v="0"/>
    <s v="0"/>
    <s v="NOEDC"/>
    <s v="NOEDC-0000-00-00 00:00:00"/>
    <s v="2"/>
    <s v="0"/>
    <s v="ONLINE"/>
    <s v="ONLINE-2024-12-23 08:30:39"/>
    <s v="Dihitung"/>
    <s v="Dihitung"/>
    <s v="Tidak Dihitung"/>
    <n v="1000"/>
    <n v="73"/>
    <n v="54"/>
    <n v="0.36"/>
    <s v="Sesuai"/>
    <s v="OK"/>
    <n v="0"/>
    <n v="1"/>
    <x v="0"/>
    <x v="1"/>
    <x v="1"/>
    <x v="1"/>
    <x v="1"/>
    <x v="1"/>
    <x v="2"/>
    <x v="2"/>
    <x v="1"/>
    <s v="NOK"/>
    <s v="OK"/>
    <x v="10"/>
  </r>
  <r>
    <s v="TY2U"/>
    <s v="SUKAMULYA"/>
    <s v="02"/>
    <s v="10.42.104.131"/>
    <s v="Microsoft Windows 10 Pro"/>
    <s v="64-bit"/>
    <s v="Intel(R) Pentium(R) CPU G3260 @ 3.30GHz"/>
    <n v="0"/>
    <s v="37"/>
    <n v="8"/>
    <s v="Windows(R), Professional edition:_x000d__x000a_    The machine is permanently activated."/>
    <s v="Sesuai"/>
    <s v="7474N-FBX7G-X8C9H-YPMCY-VQW6C:VK7JG-NPHTM-C97JM-9MPGT-3V66T"/>
    <n v="1000"/>
    <n v="44"/>
    <n v="1.1499999999999999"/>
    <s v="4"/>
    <s v="0"/>
    <s v="ONLINE"/>
    <s v="ONLINE-2024-12-23 12:23:17"/>
    <s v="10"/>
    <s v="0"/>
    <s v="ONLINE"/>
    <s v="ONLINE-2024-12-23 11:36:12"/>
    <s v="Dihitung"/>
    <s v="Dihitung"/>
    <s v="Dihitung"/>
    <n v="1000"/>
    <n v="0"/>
    <n v="44"/>
    <n v="1.1499999999999999"/>
    <s v="Sesuai"/>
    <s v="OK"/>
    <n v="1"/>
    <n v="1"/>
    <x v="1"/>
    <x v="1"/>
    <x v="1"/>
    <x v="1"/>
    <x v="1"/>
    <x v="1"/>
    <x v="2"/>
    <x v="1"/>
    <x v="1"/>
    <s v="OK"/>
    <s v="OK"/>
    <x v="3"/>
  </r>
  <r>
    <s v="FM3U"/>
    <s v="SITU GEDE"/>
    <s v="02"/>
    <s v="10.42.94.67"/>
    <s v="Microsoft Windows 7 Professional "/>
    <s v="32-bit"/>
    <s v="Intel(R) Pentium(R) CPU G3240 @ 3.10GHz"/>
    <n v="0"/>
    <s v="58"/>
    <n v="4"/>
    <s v="Windows(R) 7, Professional edition:_x000d__x000a_    The machine is permanently activated."/>
    <s v="Sesuai"/>
    <s v="TDQ6V-BCJMT-VMP2V-T3MQ2-FB9Y9"/>
    <n v="1000"/>
    <n v="48"/>
    <n v="1.95"/>
    <s v="10"/>
    <s v="0"/>
    <s v="ONLINE"/>
    <s v="ONLINE-2024-12-23 12:30:29"/>
    <s v="6"/>
    <s v="0"/>
    <s v="ONLINE"/>
    <s v="ONLINE-2024-12-23 12:33:13"/>
    <s v="Dihitung"/>
    <s v="Dihitung"/>
    <s v="Tidak Dihitung"/>
    <n v="1000"/>
    <n v="0"/>
    <n v="48"/>
    <n v="1.95"/>
    <s v="Sesuai"/>
    <s v="OK"/>
    <n v="1"/>
    <n v="1"/>
    <x v="0"/>
    <x v="1"/>
    <x v="1"/>
    <x v="1"/>
    <x v="1"/>
    <x v="1"/>
    <x v="2"/>
    <x v="1"/>
    <x v="1"/>
    <s v="OK"/>
    <s v="OK"/>
    <x v="7"/>
  </r>
  <r>
    <s v="TW4G"/>
    <s v="PURI ISKA RESIDENCE"/>
    <s v="02"/>
    <s v="10.42.136.131"/>
    <s v="Microsoft Windows 7 Professional "/>
    <s v="32-bit"/>
    <s v="Intel(R) Pentium(R) CPU G3250 @ 3.20GHz"/>
    <n v="15"/>
    <s v="54"/>
    <n v="4"/>
    <s v="Windows(R) 7, Professional edition:_x000d__x000a_    The machine is permanently activated."/>
    <s v="Sesuai"/>
    <s v="FD8BM-QXBMP-827DJ-Y2X22-XYXPV"/>
    <n v="1000"/>
    <n v="41"/>
    <n v="0.68"/>
    <s v="10"/>
    <s v="0"/>
    <s v="ONLINE"/>
    <s v="ONLINE-2024-12-23 10:07:15"/>
    <s v="3"/>
    <s v="0"/>
    <s v="ONLINE"/>
    <s v="ONLINE-2024-12-23 09:23:31"/>
    <s v="Dihitung"/>
    <s v="Dihitung"/>
    <s v="Tidak Dihitung"/>
    <n v="1000"/>
    <n v="15"/>
    <n v="41"/>
    <n v="0.68"/>
    <s v="Sesuai"/>
    <s v="OK"/>
    <n v="1"/>
    <n v="1"/>
    <x v="0"/>
    <x v="1"/>
    <x v="1"/>
    <x v="1"/>
    <x v="1"/>
    <x v="1"/>
    <x v="2"/>
    <x v="1"/>
    <x v="1"/>
    <s v="OK"/>
    <s v="OK"/>
    <x v="14"/>
  </r>
  <r>
    <s v="F833"/>
    <s v="PAGELARANG"/>
    <s v="02"/>
    <s v="10.42.116.67"/>
    <s v="Microsoft Windows 10 Pro"/>
    <s v="64-bit"/>
    <s v="Intel(R) Pentium(R) CPU G4400 @ 3.30GHz"/>
    <n v="39"/>
    <s v="72"/>
    <n v="4"/>
    <s v="Windows(R), Professional edition:_x000d__x000a_    The machine is permanently activated."/>
    <s v="Sesuai"/>
    <s v="DNDQK-JYMW2-P69Y9-HW7QX-WTYP4"/>
    <n v="1000"/>
    <n v="49"/>
    <n v="1.07"/>
    <s v="8"/>
    <s v="0"/>
    <s v="ONLINE"/>
    <s v="ONLINE-2024-12-23 12:31:45"/>
    <s v="13"/>
    <s v="0"/>
    <s v="ONLINE"/>
    <s v="ONLINE-2024-12-23 12:23:54"/>
    <s v="Dihitung"/>
    <s v="Dihitung"/>
    <s v="Tidak Dihitung"/>
    <n v="1000"/>
    <n v="39"/>
    <n v="49"/>
    <n v="1.07"/>
    <s v="Sesuai"/>
    <s v="OK"/>
    <n v="1"/>
    <n v="1"/>
    <x v="0"/>
    <x v="1"/>
    <x v="1"/>
    <x v="1"/>
    <x v="1"/>
    <x v="1"/>
    <x v="2"/>
    <x v="1"/>
    <x v="1"/>
    <s v="OK"/>
    <s v="OK"/>
    <x v="10"/>
  </r>
  <r>
    <s v="FTO5"/>
    <s v="CIKONDANG SUKABUMI"/>
    <s v="02"/>
    <s v="10.42.22.227"/>
    <s v="Microsoft Windows 7 Professional "/>
    <s v="32-bit"/>
    <s v="Intel(R) Pentium(R) CPU G4400 @ 3.30GHz"/>
    <n v="53"/>
    <s v="58"/>
    <n v="4"/>
    <s v="Windows(R) 7, Professional edition:_x000d__x000a_    The machine is permanently activated."/>
    <s v="Sesuai"/>
    <s v="2PM29-2XC87-KPRQ9-RXDHW-FGDCJ"/>
    <n v="1000"/>
    <n v="35"/>
    <n v="0.45"/>
    <s v="4"/>
    <s v="0"/>
    <s v="ONLINE"/>
    <s v="ONLINE-2024-12-23 12:31:06"/>
    <s v="6"/>
    <s v="0"/>
    <s v="ONLINE"/>
    <s v="ONLINE-2024-12-23 11:05:12"/>
    <s v="Dihitung"/>
    <s v="Dihitung"/>
    <s v="Tidak Dihitung"/>
    <n v="1000"/>
    <n v="53"/>
    <n v="35"/>
    <n v="0.45"/>
    <s v="Sesuai"/>
    <s v="OK"/>
    <n v="1"/>
    <n v="1"/>
    <x v="0"/>
    <x v="1"/>
    <x v="1"/>
    <x v="1"/>
    <x v="1"/>
    <x v="1"/>
    <x v="2"/>
    <x v="1"/>
    <x v="1"/>
    <s v="OK"/>
    <s v="OK"/>
    <x v="3"/>
  </r>
  <r>
    <s v="T9NO"/>
    <s v="SALABINTANA RAYA"/>
    <s v="02"/>
    <s v="10.42.43.35"/>
    <s v="Microsoft Windows 7 Professional "/>
    <s v="32-bit"/>
    <s v="Intel(R) Celeron(R) CPU G540 @ 2.50GHz"/>
    <n v="10"/>
    <s v="58"/>
    <n v="2"/>
    <s v="Windows(R) 7, Professional edition:_x000d__x000a_    The machine is permanently activated."/>
    <s v="Sesuai"/>
    <s v="P4XQV-2CWCX-8CMBC-HHJ8F-3BRHK"/>
    <n v="1000"/>
    <n v="73"/>
    <n v="0.36"/>
    <s v="2"/>
    <s v="0"/>
    <s v="ONLINE"/>
    <s v="ONLINE-2024-12-23 11:22:44"/>
    <s v="13"/>
    <s v="0"/>
    <s v="ONLINE"/>
    <s v="ONLINE-2024-12-22 21:59:57"/>
    <s v="Dihitung"/>
    <s v="Dihitung"/>
    <s v="Tidak Dihitung"/>
    <n v="1000"/>
    <n v="10"/>
    <n v="73"/>
    <n v="0.36"/>
    <s v="Sesuai"/>
    <s v="OK"/>
    <n v="1"/>
    <n v="1"/>
    <x v="0"/>
    <x v="1"/>
    <x v="1"/>
    <x v="1"/>
    <x v="1"/>
    <x v="1"/>
    <x v="2"/>
    <x v="1"/>
    <x v="1"/>
    <s v="OK"/>
    <s v="OK"/>
    <x v="3"/>
  </r>
  <r>
    <s v="TK89"/>
    <s v="BNN LIDO"/>
    <s v="02"/>
    <s v="10.42.98.99"/>
    <s v="Microsoft Windows 7 Professional "/>
    <s v="32-bit"/>
    <s v="Intel(R) Pentium(R) CPU G4500 @ 3.50GHz"/>
    <n v="50"/>
    <s v="46"/>
    <n v="4"/>
    <s v="Windows(R) 7, Professional edition:_x000d__x000a_    The machine is permanently activated."/>
    <s v="Sesuai"/>
    <s v="38RK8-PB3CV-XC6D9-3V7D4-FKKP4"/>
    <n v="1000"/>
    <n v="57"/>
    <n v="0.27"/>
    <s v="2"/>
    <s v="0"/>
    <s v="ONLINE"/>
    <s v="ONLINE-2024-12-14 12:34:00"/>
    <s v="3"/>
    <s v="0"/>
    <s v="ONLINE"/>
    <s v="ONLINE-2024-12-23 08:33:19"/>
    <s v="Dihitung"/>
    <s v="Dihitung"/>
    <s v="Tidak Dihitung"/>
    <n v="1000"/>
    <n v="50"/>
    <n v="57"/>
    <n v="0.27"/>
    <s v="Sesuai"/>
    <s v="OK"/>
    <n v="1"/>
    <n v="1"/>
    <x v="0"/>
    <x v="1"/>
    <x v="1"/>
    <x v="1"/>
    <x v="1"/>
    <x v="1"/>
    <x v="2"/>
    <x v="1"/>
    <x v="1"/>
    <s v="OK"/>
    <s v="OK"/>
    <x v="14"/>
  </r>
  <r>
    <s v="TWVF"/>
    <s v="CILANGKAP BARU 2"/>
    <s v="01"/>
    <s v="10.42.73.194"/>
    <s v="Microsoft Windows 10 Pro"/>
    <s v="64-bit"/>
    <s v="Intel(R) Pentium(R) CPU G4400 @ 3.30GHz"/>
    <n v="86"/>
    <s v="85"/>
    <n v="4"/>
    <s v="Windows(R), Professional edition:_x000d__x000a_    The machine is permanently activated."/>
    <s v="Sesuai"/>
    <s v="6DXNG-BDC9C-WVH8G-JVKV6-3V7J6"/>
    <n v="1000"/>
    <n v="45"/>
    <n v="0.94"/>
    <s v="8"/>
    <s v="0"/>
    <s v="ONLINE"/>
    <s v="ONLINE-2024-12-23 11:11:06"/>
    <s v="7"/>
    <s v="0"/>
    <s v="ONLINE"/>
    <s v="ONLINE-2024-12-23 11:48:25"/>
    <s v="Dihitung"/>
    <s v="Dihitung"/>
    <s v="Tidak Dihitung"/>
    <n v="1000"/>
    <n v="86"/>
    <n v="45"/>
    <n v="0.94"/>
    <s v="Sesuai"/>
    <s v="OK"/>
    <n v="1"/>
    <n v="1"/>
    <x v="0"/>
    <x v="1"/>
    <x v="2"/>
    <x v="1"/>
    <x v="1"/>
    <x v="1"/>
    <x v="2"/>
    <x v="1"/>
    <x v="1"/>
    <s v="OK"/>
    <s v="OK"/>
    <x v="10"/>
  </r>
  <r>
    <s v="T8Q8"/>
    <s v="CARINGIN"/>
    <s v="02"/>
    <s v="10.42.68.163"/>
    <s v="Microsoft Windows 7 Professional "/>
    <s v="32-bit"/>
    <s v="Intel(R) Pentium(R) CPU G3250 @ 3.20GHz"/>
    <n v="3"/>
    <s v="67"/>
    <n v="4"/>
    <s v="Windows(R) 7, Professional edition:_x000d__x000a_    The machine is permanently activated."/>
    <s v="Sesuai"/>
    <s v="2TJ8M-R967K-BH97Y-2KBDR-7C2VD"/>
    <n v="1000"/>
    <n v="39"/>
    <n v="0.35"/>
    <s v="2"/>
    <s v="0"/>
    <s v="ONLINE"/>
    <s v="ONLINE-2024-12-23 10:55:40"/>
    <s v="4"/>
    <s v="0"/>
    <s v="ONLINE"/>
    <s v="ONLINE-2024-12-22 10:13:56"/>
    <s v="Dihitung"/>
    <s v="Dihitung"/>
    <s v="Tidak Dihitung"/>
    <n v="1000"/>
    <n v="3"/>
    <n v="39"/>
    <n v="0.35"/>
    <s v="Sesuai"/>
    <s v="OK"/>
    <n v="1"/>
    <n v="1"/>
    <x v="0"/>
    <x v="1"/>
    <x v="1"/>
    <x v="1"/>
    <x v="1"/>
    <x v="1"/>
    <x v="2"/>
    <x v="1"/>
    <x v="1"/>
    <s v="OK"/>
    <s v="OK"/>
    <x v="14"/>
  </r>
  <r>
    <s v="TBQE"/>
    <s v="GADOG 2"/>
    <s v="02"/>
    <s v="10.42.88.99"/>
    <s v="Microsoft Windows 10 Pro"/>
    <s v="64-bit"/>
    <s v="Intel(R) Pentium(R) CPU G4400 @ 3.30GHz"/>
    <n v="0"/>
    <s v="55"/>
    <n v="4"/>
    <s v="Windows(R), Professional edition:_x000d__x000a_    The machine is permanently activated."/>
    <s v="Sesuai"/>
    <s v="4K3NJ-H4FXR-377QJ-X4WKG-TJF9F"/>
    <n v="1000"/>
    <n v="38"/>
    <n v="0.87"/>
    <s v="10"/>
    <s v="0"/>
    <s v="ONLINE"/>
    <s v="ONLINE-2024-12-23 12:10:47"/>
    <s v="54"/>
    <s v="1"/>
    <s v="ONLINE"/>
    <s v="ONLINE-2024-12-23 12:20:35"/>
    <s v="Dihitung"/>
    <s v="Dihitung"/>
    <s v="Tidak Dihitung"/>
    <n v="1000"/>
    <n v="0"/>
    <n v="38"/>
    <n v="0.87"/>
    <s v="Sesuai"/>
    <s v="OK"/>
    <n v="1"/>
    <n v="0.98181818181818181"/>
    <x v="0"/>
    <x v="1"/>
    <x v="1"/>
    <x v="1"/>
    <x v="1"/>
    <x v="1"/>
    <x v="2"/>
    <x v="1"/>
    <x v="1"/>
    <s v="OK"/>
    <s v="OK"/>
    <x v="11"/>
  </r>
  <r>
    <s v="FR24"/>
    <s v="PESONA PANGRANGO"/>
    <s v="02"/>
    <s v="10.42.18.67"/>
    <s v="Microsoft Windows 10 Pro"/>
    <s v="64-bit"/>
    <s v="Intel(R) Core(TM) i3-10100 CPU @ 3.60GHz"/>
    <n v="0"/>
    <s v="32"/>
    <n v="8"/>
    <s v="Windows(R), Professional edition:_x000d__x000a_    The machine is permanently activated."/>
    <s v="Sesuai"/>
    <s v="99HV9-N9R9V-3YQ9H-VXD9G-3V66T"/>
    <n v="1000"/>
    <n v="45"/>
    <n v="0.51"/>
    <s v="22"/>
    <s v="0"/>
    <s v="ONLINE"/>
    <s v="ONLINE-2024-12-23 12:23:08"/>
    <s v="3"/>
    <s v="0"/>
    <s v="ONLINE"/>
    <s v="ONLINE-2024-12-23 10:32:50"/>
    <s v="Dihitung"/>
    <s v="Dihitung"/>
    <s v="Dihitung"/>
    <n v="1000"/>
    <n v="0"/>
    <n v="45"/>
    <n v="0.51"/>
    <s v="Sesuai"/>
    <s v="OK"/>
    <n v="1"/>
    <n v="1"/>
    <x v="1"/>
    <x v="1"/>
    <x v="1"/>
    <x v="1"/>
    <x v="1"/>
    <x v="1"/>
    <x v="2"/>
    <x v="1"/>
    <x v="1"/>
    <s v="OK"/>
    <s v="OK"/>
    <x v="12"/>
  </r>
  <r>
    <s v="TAXX"/>
    <s v="NYALINDUNG"/>
    <s v="02"/>
    <s v="10.42.108.35"/>
    <s v="Microsoft Windows 7 Professional "/>
    <s v="32-bit"/>
    <s v="Intel(R) Celeron(R) CPU G540 @ 2.50GHz"/>
    <n v="12"/>
    <s v="50"/>
    <n v="2"/>
    <s v="Windows(R) 7, Professional edition:_x000d__x000a_    The machine is permanently activated."/>
    <s v="Sesuai"/>
    <s v="GFG23-M7YCH-8R42V-3497R-QWFQK"/>
    <n v="1000"/>
    <n v="73"/>
    <n v="0.42"/>
    <s v="4"/>
    <s v="0"/>
    <s v="ONLINE"/>
    <s v="ONLINE-2024-12-17 16:51:34"/>
    <s v="6"/>
    <s v="0"/>
    <s v="ONLINE"/>
    <s v="ONLINE-2024-12-16 20:18:06"/>
    <s v="Dihitung"/>
    <s v="Dihitung"/>
    <s v="Tidak Dihitung"/>
    <n v="1000"/>
    <n v="12"/>
    <n v="73"/>
    <n v="0.42"/>
    <s v="Sesuai"/>
    <s v="OK"/>
    <n v="1"/>
    <n v="1"/>
    <x v="0"/>
    <x v="1"/>
    <x v="1"/>
    <x v="1"/>
    <x v="1"/>
    <x v="1"/>
    <x v="2"/>
    <x v="1"/>
    <x v="1"/>
    <s v="OK"/>
    <s v="OK"/>
    <x v="12"/>
  </r>
  <r>
    <s v="T03O"/>
    <s v="PELABUHAN RATU 2"/>
    <s v="01"/>
    <s v="10.42.67.34"/>
    <s v="Microsoft Windows 10 Pro"/>
    <s v="64-bit"/>
    <s v="Intel(R) Core(TM) i3-10105 CPU @ 3.70GHz"/>
    <n v="5"/>
    <s v="52"/>
    <n v="8"/>
    <s v="Windows(R), Professional edition:_x000d__x000a_    The machine is permanently activated."/>
    <s v="Sesuai"/>
    <s v="XG9YK-9NYC9-8Y274-VF79T-FVWGG"/>
    <n v="1000"/>
    <n v="50"/>
    <n v="0.5"/>
    <s v="3"/>
    <s v="1"/>
    <s v="OFFLINE"/>
    <s v="OFFLINE-2024-12-22 04:41:21-THE DEVICE DOES NOT RECOGNIZE THE COMMAND._x000d__x000a_"/>
    <s v="3"/>
    <s v="0"/>
    <s v="ONLINE"/>
    <s v="ONLINE-2024-12-22 18:40:36"/>
    <s v="Dihitung"/>
    <s v="Dihitung"/>
    <s v="Dihitung"/>
    <n v="1000"/>
    <n v="5"/>
    <n v="50"/>
    <n v="0.5"/>
    <s v="Sesuai"/>
    <s v="OK"/>
    <n v="0.75"/>
    <n v="1"/>
    <x v="1"/>
    <x v="1"/>
    <x v="1"/>
    <x v="1"/>
    <x v="1"/>
    <x v="1"/>
    <x v="2"/>
    <x v="1"/>
    <x v="1"/>
    <s v="OK"/>
    <s v="OK"/>
    <x v="9"/>
  </r>
  <r>
    <s v="TS24"/>
    <s v="PAHLAWAN CIMANGGU"/>
    <s v="01"/>
    <s v="10.42.49.131"/>
    <s v="Microsoft Windows 7 Professional "/>
    <s v="32-bit"/>
    <s v="Intel(R) Celeron(R) CPU G540 @ 2.50GHz"/>
    <n v="0"/>
    <s v="63"/>
    <n v="2"/>
    <s v="Windows(R) 7, Professional edition:_x000d__x000a_    The machine is permanently activated."/>
    <s v="Sesuai"/>
    <s v="CMTHG-KXCH3-R6879-4PDKW-HV328"/>
    <n v="1000"/>
    <n v="64"/>
    <n v="0.52"/>
    <s v="10"/>
    <s v="3"/>
    <s v="ONLINE"/>
    <s v="ONLINE-2024-12-23 11:14:52"/>
    <s v="0"/>
    <s v="6"/>
    <s v="OFFLINE"/>
    <s v="OFFLINE-2024-12-23 10:47:46-TIDAK TERIMA RESPONSE DARI EDC"/>
    <s v="Dihitung"/>
    <s v="Dihitung"/>
    <s v="Tidak Dihitung"/>
    <n v="1000"/>
    <n v="0"/>
    <n v="64"/>
    <n v="0.52"/>
    <s v="Sesuai"/>
    <s v="OK"/>
    <n v="0.76923076923076927"/>
    <n v="0"/>
    <x v="0"/>
    <x v="1"/>
    <x v="1"/>
    <x v="1"/>
    <x v="1"/>
    <x v="1"/>
    <x v="2"/>
    <x v="1"/>
    <x v="0"/>
    <s v="OK"/>
    <s v="NOK"/>
    <x v="0"/>
  </r>
  <r>
    <s v="T00J"/>
    <s v="TAMAN SAFARI"/>
    <s v="I1"/>
    <s v="10.42.84.53"/>
    <s v="Microsoft Windows 7 Professional "/>
    <s v="32-bit"/>
    <s v="Intel(R) Core(TM) i3-3210 CPU @ 3.20GHz"/>
    <n v="11"/>
    <s v="40"/>
    <n v="4"/>
    <s v="Windows(R) 7, Professional edition:_x000d__x000a_    The machine is permanently activated."/>
    <s v="Sesuai"/>
    <s v="C8V6D-GCC3H-C8PWB-8XPKY-XG2CF"/>
    <n v="1000"/>
    <n v="38"/>
    <n v="1.54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11"/>
    <n v="38"/>
    <n v="1.54"/>
    <s v="Sesuai"/>
    <s v="OK"/>
    <n v="0"/>
    <n v="0"/>
    <x v="0"/>
    <x v="1"/>
    <x v="1"/>
    <x v="1"/>
    <x v="1"/>
    <x v="1"/>
    <x v="2"/>
    <x v="2"/>
    <x v="2"/>
    <s v="NOK"/>
    <s v="NOK"/>
    <x v="11"/>
  </r>
  <r>
    <s v="TVTU"/>
    <s v="CIBADAK"/>
    <s v="02"/>
    <s v="10.42.20.99"/>
    <s v="Microsoft Windows 10 Pro"/>
    <s v="64-bit"/>
    <s v="Intel(R) Pentium(R) CPU G3460T @ 3.00GHz"/>
    <n v="11"/>
    <s v="54"/>
    <n v="4"/>
    <s v="Windows(R), Professional edition:_x000d__x000a_    The machine is permanently activated."/>
    <s v="Sesuai"/>
    <s v="C42MH-NVKWF-7YWM3-TXCK6-6F4J2:HRC83-NP6Y9-K8QY9-4GRB9-GJGGC"/>
    <n v="1000"/>
    <n v="49"/>
    <n v="1.1200000000000001"/>
    <s v="14"/>
    <s v="0"/>
    <s v="ONLINE"/>
    <s v="ONLINE-2024-12-22 21:26:11"/>
    <s v="17"/>
    <s v="0"/>
    <s v="ONLINE"/>
    <s v="ONLINE-2024-12-22 19:51:38"/>
    <s v="Dihitung"/>
    <s v="Dihitung"/>
    <s v="Tidak Dihitung"/>
    <n v="1000"/>
    <n v="11"/>
    <n v="49"/>
    <n v="1.1200000000000001"/>
    <s v="Sesuai"/>
    <s v="OK"/>
    <n v="1"/>
    <n v="1"/>
    <x v="0"/>
    <x v="1"/>
    <x v="1"/>
    <x v="1"/>
    <x v="1"/>
    <x v="1"/>
    <x v="2"/>
    <x v="1"/>
    <x v="1"/>
    <s v="OK"/>
    <s v="OK"/>
    <x v="3"/>
  </r>
  <r>
    <s v="TVGP"/>
    <s v="DR SEMERU"/>
    <s v="01"/>
    <s v="10.42.37.226"/>
    <s v="Microsoft Windows 7 Professional "/>
    <s v="32-bit"/>
    <s v="Intel(R) Pentium(R) CPU G3260 @ 3.30GHz"/>
    <n v="65"/>
    <s v="69"/>
    <n v="4"/>
    <s v="Windows(R) 7, Professional edition:_x000d__x000a_    The machine is permanently activated."/>
    <s v="Sesuai"/>
    <s v="YDRTY-4DQTC-TFB4T-8CWGP-P7JVM"/>
    <n v="1000"/>
    <n v="45"/>
    <n v="3.06"/>
    <s v="7"/>
    <s v="0"/>
    <s v="ONLINE"/>
    <s v="ONLINE-2024-12-23 12:20:27"/>
    <s v="2"/>
    <s v="0"/>
    <s v="ONLINE"/>
    <s v="ONLINE-2024-12-23 12:35:35"/>
    <s v="Dihitung"/>
    <s v="Dihitung"/>
    <s v="Tidak Dihitung"/>
    <n v="1000"/>
    <n v="65"/>
    <n v="45"/>
    <n v="3.06"/>
    <s v="Sesuai"/>
    <s v="OK"/>
    <n v="1"/>
    <n v="1"/>
    <x v="0"/>
    <x v="1"/>
    <x v="1"/>
    <x v="1"/>
    <x v="1"/>
    <x v="1"/>
    <x v="2"/>
    <x v="1"/>
    <x v="1"/>
    <s v="OK"/>
    <s v="OK"/>
    <x v="5"/>
  </r>
  <r>
    <s v="TR26"/>
    <s v="PLAZA NIAGA"/>
    <s v="02"/>
    <s v="10.42.81.227"/>
    <s v="Microsoft Windows 10 Pro"/>
    <s v="64-bit"/>
    <s v="Intel(R) Pentium(R) CPU G4500 @ 3.50GHz"/>
    <n v="6"/>
    <s v="46"/>
    <n v="8"/>
    <s v="Windows(R), Professional edition:_x000d__x000a_    The machine is permanently activated."/>
    <s v="Sesuai"/>
    <s v="2NXQR-KFWQP-RFBW3-JKXKY-DPFC2"/>
    <n v="1000"/>
    <n v="48"/>
    <n v="1.26"/>
    <s v="34"/>
    <s v="0"/>
    <s v="ONLINE"/>
    <s v="ONLINE-2024-12-23 12:33:29"/>
    <s v="27"/>
    <s v="0"/>
    <s v="ONLINE"/>
    <s v="ONLINE-2024-12-23 12:37:48"/>
    <s v="Dihitung"/>
    <s v="Dihitung"/>
    <s v="Dihitung"/>
    <n v="1000"/>
    <n v="6"/>
    <n v="48"/>
    <n v="1.26"/>
    <s v="Sesuai"/>
    <s v="OK"/>
    <n v="1"/>
    <n v="1"/>
    <x v="1"/>
    <x v="1"/>
    <x v="1"/>
    <x v="1"/>
    <x v="1"/>
    <x v="1"/>
    <x v="2"/>
    <x v="1"/>
    <x v="1"/>
    <s v="OK"/>
    <s v="OK"/>
    <x v="2"/>
  </r>
  <r>
    <s v="FYWB"/>
    <s v="MILLENIUM"/>
    <s v="02"/>
    <s v="10.42.43.131"/>
    <s v="Microsoft Windows 7 Professional "/>
    <s v="32-bit"/>
    <s v="Intel(R) Pentium(R) CPU G3250 @ 3.20GHz"/>
    <n v="15"/>
    <s v="52"/>
    <n v="4"/>
    <s v="Windows(R) 7, Professional edition:_x000d__x000a_    The machine is permanently activated."/>
    <s v="Sesuai"/>
    <s v="FCK8W-299JG-VGHP7-CRFG9-9HCJY"/>
    <n v="1000"/>
    <n v="44"/>
    <n v="0.52"/>
    <s v="2"/>
    <s v="0"/>
    <s v="ONLINE"/>
    <s v="ONLINE-2024-12-23 07:35:45"/>
    <s v="5"/>
    <s v="0"/>
    <s v="ONLINE"/>
    <s v="ONLINE-2024-12-22 19:50:21"/>
    <s v="Dihitung"/>
    <s v="Dihitung"/>
    <s v="Tidak Dihitung"/>
    <n v="1000"/>
    <n v="15"/>
    <n v="44"/>
    <n v="0.52"/>
    <s v="Sesuai"/>
    <s v="OK"/>
    <n v="1"/>
    <n v="1"/>
    <x v="0"/>
    <x v="1"/>
    <x v="1"/>
    <x v="1"/>
    <x v="1"/>
    <x v="1"/>
    <x v="2"/>
    <x v="1"/>
    <x v="1"/>
    <s v="OK"/>
    <s v="OK"/>
    <x v="2"/>
  </r>
  <r>
    <s v="TTIP"/>
    <s v="SRIWEDARI"/>
    <s v="02"/>
    <s v="10.42.116.163"/>
    <s v="Microsoft Windows 10 Pro"/>
    <s v="64-bit"/>
    <s v="Intel(R) Pentium(R) CPU G4400 @ 3.30GHz"/>
    <n v="5"/>
    <s v="61"/>
    <n v="4"/>
    <s v="Windows(R), Professional edition:_x000d__x000a_    The machine is permanently activated."/>
    <s v="Sesuai"/>
    <s v="8RDNP-CB4Y6-2WJF7-JYM37-X766R"/>
    <n v="1000"/>
    <n v="29"/>
    <n v="1.74"/>
    <s v="4"/>
    <s v="0"/>
    <s v="ONLINE"/>
    <s v="ONLINE-2024-12-23 01:35:06"/>
    <s v="6"/>
    <s v="0"/>
    <s v="ONLINE"/>
    <s v="ONLINE-2024-12-23 04:52:05"/>
    <s v="Dihitung"/>
    <s v="Dihitung"/>
    <s v="Tidak Dihitung"/>
    <n v="1000"/>
    <n v="5"/>
    <n v="29"/>
    <n v="1.74"/>
    <s v="Sesuai"/>
    <s v="OK"/>
    <n v="1"/>
    <n v="1"/>
    <x v="0"/>
    <x v="1"/>
    <x v="1"/>
    <x v="1"/>
    <x v="1"/>
    <x v="1"/>
    <x v="2"/>
    <x v="1"/>
    <x v="1"/>
    <s v="OK"/>
    <s v="OK"/>
    <x v="3"/>
  </r>
  <r>
    <s v="FR92"/>
    <s v="CIDOLOG"/>
    <s v="02"/>
    <s v="10.42.73.3"/>
    <s v="Microsoft Windows 10 Pro"/>
    <s v="64-bit"/>
    <s v="Intel(R) Pentium(R) CPU G4400 @ 3.30GHz"/>
    <n v="0"/>
    <s v="52"/>
    <n v="4"/>
    <s v="Windows(R), Professional edition:_x000d__x000a_    The machine is permanently activated."/>
    <s v="Sesuai"/>
    <s v="K9DXC-BBNJ7-RT23W-97XFB-43KTP"/>
    <n v="1000"/>
    <n v="49"/>
    <n v="0.97"/>
    <s v="2"/>
    <s v="0"/>
    <s v="ONLINE"/>
    <s v="ONLINE-2024-12-21 16:56:34"/>
    <s v="2"/>
    <s v="0"/>
    <s v="ONLINE"/>
    <s v="ONLINE-2024-12-23 07:47:19"/>
    <s v="Dihitung"/>
    <s v="Dihitung"/>
    <s v="Tidak Dihitung"/>
    <n v="1000"/>
    <n v="0"/>
    <n v="49"/>
    <n v="0.97"/>
    <s v="Sesuai"/>
    <s v="OK"/>
    <n v="1"/>
    <n v="1"/>
    <x v="0"/>
    <x v="1"/>
    <x v="1"/>
    <x v="1"/>
    <x v="1"/>
    <x v="1"/>
    <x v="2"/>
    <x v="1"/>
    <x v="1"/>
    <s v="OK"/>
    <s v="OK"/>
    <x v="9"/>
  </r>
  <r>
    <s v="F4AO"/>
    <s v="KALIBUNDER"/>
    <s v="02"/>
    <s v="10.42.98.35"/>
    <s v="Microsoft Windows 10 Pro"/>
    <s v="64-bit"/>
    <s v="Intel(R) Pentium(R) Gold G6405 CPU @ 4.10GHz"/>
    <n v="0"/>
    <s v="38"/>
    <n v="8"/>
    <s v="Windows(R), Professional edition:_x000d__x000a_    The machine is permanently activated."/>
    <s v="Sesuai"/>
    <s v="J7R7X-7N4Q3-2P8HV-X2394-JHWGG"/>
    <n v="1000"/>
    <n v="41"/>
    <n v="0.52"/>
    <s v="6"/>
    <s v="0"/>
    <s v="ONLINE"/>
    <s v="ONLINE-2024-12-23 08:23:14"/>
    <s v="2"/>
    <s v="0"/>
    <s v="ONLINE"/>
    <s v="ONLINE-2024-12-23 09:07:24-(ACT VIRTUAL)TIDAK TERIMA RESPONSE DARI HOST|ERBANK MANDIRI||0|"/>
    <s v="Dihitung"/>
    <s v="Dihitung"/>
    <s v="Dihitung"/>
    <n v="1000"/>
    <n v="0"/>
    <n v="41"/>
    <n v="0.52"/>
    <s v="Sesuai"/>
    <s v="OK"/>
    <n v="1"/>
    <n v="1"/>
    <x v="1"/>
    <x v="1"/>
    <x v="1"/>
    <x v="1"/>
    <x v="1"/>
    <x v="1"/>
    <x v="2"/>
    <x v="1"/>
    <x v="1"/>
    <s v="OK"/>
    <s v="OK"/>
    <x v="9"/>
  </r>
  <r>
    <s v="TK3T"/>
    <s v="SPBU DRAMAGA"/>
    <s v="01"/>
    <s v="10.42.92.34"/>
    <s v="Microsoft Windows 7 Professional "/>
    <s v="32-bit"/>
    <s v="Intel(R) Pentium(R) CPU G3240 @ 3.10GHz"/>
    <n v="0"/>
    <s v="66"/>
    <n v="4"/>
    <s v="Windows(R) 7, Professional edition:_x000d__x000a_    The machine is permanently activated."/>
    <s v="Sesuai"/>
    <s v="K97YD-7MDWP-MXVTG-JFGD4-D3RMP"/>
    <n v="1000"/>
    <n v="40"/>
    <n v="4.71"/>
    <s v="6"/>
    <s v="0"/>
    <s v="ONLINE"/>
    <s v="ONLINE-2024-12-22 21:31:40"/>
    <s v="1"/>
    <s v="0"/>
    <s v="ONLINE"/>
    <s v="ONLINE-2024-12-22 14:33:49-(ACT VIRTUAL)TIDAK TERIMA RESPONSE DARI HOST|ERBANK |72212700|000070414577302|||||000075|000000|22 DEC 24|14:33:45|||0"/>
    <s v="Dihitung"/>
    <s v="Dihitung"/>
    <s v="Tidak Dihitung"/>
    <n v="1000"/>
    <n v="0"/>
    <n v="40"/>
    <n v="4.71"/>
    <s v="Sesuai"/>
    <s v="OK"/>
    <n v="1"/>
    <n v="1"/>
    <x v="0"/>
    <x v="1"/>
    <x v="1"/>
    <x v="1"/>
    <x v="2"/>
    <x v="1"/>
    <x v="2"/>
    <x v="1"/>
    <x v="1"/>
    <s v="OK"/>
    <s v="OK"/>
    <x v="7"/>
  </r>
  <r>
    <s v="TZTX"/>
    <s v="VILLA MUTIARA"/>
    <s v="02"/>
    <s v="10.42.97.131"/>
    <s v="Microsoft Windows 10 Pro"/>
    <s v="64-bit"/>
    <s v="Intel(R) Pentium(R) CPU G3250 @ 3.20GHz"/>
    <n v="45"/>
    <s v="53"/>
    <n v="4"/>
    <s v="Windows(R), Professional edition:_x000d__x000a_    The machine is permanently activated."/>
    <s v="Sesuai"/>
    <s v="R6QN9-V793M-63MKW-H824W-JFHCP"/>
    <n v="1000"/>
    <n v="47"/>
    <n v="1.86"/>
    <s v="0"/>
    <s v="6"/>
    <s v="OFFLINE"/>
    <s v="OFFLINE-2024-12-23 07:01:07-THE PORT COM7 DOES NOT EXIST."/>
    <s v="4"/>
    <s v="0"/>
    <s v="ONLINE"/>
    <s v="ONLINE-2024-12-23 12:33:13"/>
    <s v="Dihitung"/>
    <s v="Dihitung"/>
    <s v="Tidak Dihitung"/>
    <n v="1000"/>
    <n v="45"/>
    <n v="47"/>
    <n v="1.86"/>
    <s v="Sesuai"/>
    <s v="OK"/>
    <n v="0"/>
    <n v="1"/>
    <x v="0"/>
    <x v="1"/>
    <x v="1"/>
    <x v="1"/>
    <x v="1"/>
    <x v="1"/>
    <x v="2"/>
    <x v="0"/>
    <x v="1"/>
    <s v="NOK"/>
    <s v="OK"/>
    <x v="0"/>
  </r>
  <r>
    <s v="T63Y"/>
    <s v="ALTERNATIF SENTUL"/>
    <s v="02"/>
    <s v="10.42.81.100"/>
    <s v="Microsoft Windows 10 Pro"/>
    <s v="64-bit"/>
    <s v="Intel(R) Pentium(R) CPU G4400 @ 3.30GHz"/>
    <n v="3"/>
    <s v="28"/>
    <n v="16"/>
    <s v="Windows(R), Professional edition:_x000d__x000a_    The machine is permanently activated."/>
    <s v="Sesuai"/>
    <s v="D62NP-Y2DD7-YXCTB-TGM74-6Q724"/>
    <n v="1000"/>
    <n v="41"/>
    <n v="1.32"/>
    <s v="38"/>
    <s v="0"/>
    <s v="ONLINE"/>
    <s v="ONLINE-2024-12-23 11:51:29"/>
    <s v="126"/>
    <s v="3"/>
    <s v="ONLINE"/>
    <s v="ONLINE-2024-12-23 12:25:53"/>
    <s v="Dihitung"/>
    <s v="Dihitung"/>
    <s v="Dihitung"/>
    <n v="1000"/>
    <n v="3"/>
    <n v="41"/>
    <n v="1.32"/>
    <s v="Sesuai"/>
    <s v="OK"/>
    <n v="1"/>
    <n v="0.97674418604651159"/>
    <x v="1"/>
    <x v="1"/>
    <x v="1"/>
    <x v="1"/>
    <x v="1"/>
    <x v="1"/>
    <x v="2"/>
    <x v="1"/>
    <x v="1"/>
    <s v="OK"/>
    <s v="OK"/>
    <x v="2"/>
  </r>
  <r>
    <s v="TCAA"/>
    <s v="PAMOYANAN"/>
    <s v="01"/>
    <s v="10.42.96.130"/>
    <s v="Microsoft Windows 7 Professional "/>
    <s v="32-bit"/>
    <s v="Intel(R) Pentium(R) CPU G4500 @ 3.50GHz"/>
    <n v="62"/>
    <s v="69"/>
    <n v="4"/>
    <s v="Windows(R) 7, Professional edition:_x000d__x000a_    The machine is permanently activated."/>
    <s v="Sesuai"/>
    <s v="P3HDC-QFXYJ-H2KBF-XJG2R-YV23C"/>
    <n v="1000"/>
    <n v="49"/>
    <n v="0.31"/>
    <s v="28"/>
    <s v="0"/>
    <s v="ONLINE"/>
    <s v="ONLINE-2024-12-23 12:25:22"/>
    <s v="5"/>
    <s v="0"/>
    <s v="ONLINE"/>
    <s v="ONLINE-2024-12-23 11:32:52"/>
    <s v="Dihitung"/>
    <s v="Dihitung"/>
    <s v="Tidak Dihitung"/>
    <n v="1000"/>
    <n v="62"/>
    <n v="49"/>
    <n v="0.31"/>
    <s v="Sesuai"/>
    <s v="OK"/>
    <n v="1"/>
    <n v="1"/>
    <x v="0"/>
    <x v="1"/>
    <x v="1"/>
    <x v="1"/>
    <x v="1"/>
    <x v="1"/>
    <x v="2"/>
    <x v="1"/>
    <x v="1"/>
    <s v="OK"/>
    <s v="OK"/>
    <x v="6"/>
  </r>
  <r>
    <s v="F55R"/>
    <s v="PLAZA BUKIT NIRWANA"/>
    <s v="01"/>
    <s v="10.42.91.2"/>
    <s v="Microsoft Windows 10 Pro"/>
    <s v="64-bit"/>
    <s v="Intel(R) Core(TM) i3-10100 CPU @ 3.60GHz"/>
    <n v="0"/>
    <s v="53"/>
    <n v="8"/>
    <s v="Windows(R), Professional edition:_x000d__x000a_    The machine is permanently activated."/>
    <s v="Sesuai"/>
    <s v="N97KV-Y99VR-DHCDP-D7KGX-4JRC6"/>
    <n v="1000"/>
    <n v="51"/>
    <n v="1.39"/>
    <s v="24"/>
    <s v="0"/>
    <s v="ONLINE"/>
    <s v="ONLINE-2024-12-23 11:40:11"/>
    <s v="11"/>
    <s v="0"/>
    <s v="ONLINE"/>
    <s v="ONLINE-2024-12-23 12:27:45"/>
    <s v="Dihitung"/>
    <s v="Dihitung"/>
    <s v="Dihitung"/>
    <n v="1000"/>
    <n v="0"/>
    <n v="51"/>
    <n v="1.39"/>
    <s v="Sesuai"/>
    <s v="OK"/>
    <n v="1"/>
    <n v="1"/>
    <x v="1"/>
    <x v="1"/>
    <x v="1"/>
    <x v="1"/>
    <x v="1"/>
    <x v="1"/>
    <x v="2"/>
    <x v="1"/>
    <x v="1"/>
    <s v="OK"/>
    <s v="OK"/>
    <x v="6"/>
  </r>
  <r>
    <s v="T74O"/>
    <s v="VETERAN NO.48"/>
    <s v="01"/>
    <s v="10.42.78.130"/>
    <s v="Microsoft Windows 10 Pro"/>
    <s v="64-bit"/>
    <s v="Intel(R) Pentium(R) CPU G4400 @ 3.30GHz"/>
    <n v="34"/>
    <s v="81"/>
    <n v="4"/>
    <s v="Windows(R), Professional edition:_x000d__x000a_    The machine is permanently activated."/>
    <s v="Sesuai"/>
    <s v="KHJHT-ND37W-DQTCR-PRP4F-CR4J2"/>
    <n v="1000"/>
    <n v="42"/>
    <n v="1.1100000000000001"/>
    <s v="4"/>
    <s v="0"/>
    <s v="ONLINE"/>
    <s v="ONLINE-2024-12-23 11:32:34"/>
    <s v="2"/>
    <s v="0"/>
    <s v="ONLINE"/>
    <s v="ONLINE-2024-12-23 10:38:33-(ACT VIRTUAL)TIDAK TERIMA RESPONSE DARI HOST|ERBANK MANDIRI||0|"/>
    <s v="Dihitung"/>
    <s v="Dihitung"/>
    <s v="Tidak Dihitung"/>
    <n v="1000"/>
    <n v="34"/>
    <n v="42"/>
    <n v="1.1100000000000001"/>
    <s v="Sesuai"/>
    <s v="OK"/>
    <n v="1"/>
    <n v="1"/>
    <x v="0"/>
    <x v="1"/>
    <x v="1"/>
    <x v="1"/>
    <x v="1"/>
    <x v="1"/>
    <x v="2"/>
    <x v="1"/>
    <x v="1"/>
    <s v="OK"/>
    <s v="OK"/>
    <x v="5"/>
  </r>
  <r>
    <s v="TWRY"/>
    <s v="PALASARI CIJERUK 2"/>
    <s v="02"/>
    <s v="10.42.46.67"/>
    <s v="Microsoft Windows 7 Professional "/>
    <s v="32-bit"/>
    <s v="Intel(R) Pentium(R) CPU G3240 @ 3.10GHz"/>
    <n v="68"/>
    <s v="51"/>
    <n v="4"/>
    <s v="Windows(R) 7, Professional edition:_x000d__x000a_    The machine is permanently activated."/>
    <s v="Sesuai"/>
    <s v="CXGBH-VCVD9-DQ6C3-XQCYT-FVG93"/>
    <n v="1000"/>
    <n v="42"/>
    <n v="1.78"/>
    <s v="4"/>
    <s v="0"/>
    <s v="ONLINE"/>
    <s v="ONLINE-2024-12-23 10:59:23"/>
    <s v="6"/>
    <s v="0"/>
    <s v="ONLINE"/>
    <s v="ONLINE-2024-12-23 10:37:03"/>
    <s v="Dihitung"/>
    <s v="Dihitung"/>
    <s v="Tidak Dihitung"/>
    <n v="1000"/>
    <n v="68"/>
    <n v="42"/>
    <n v="1.78"/>
    <s v="Sesuai"/>
    <s v="OK"/>
    <n v="1"/>
    <n v="1"/>
    <x v="0"/>
    <x v="1"/>
    <x v="1"/>
    <x v="1"/>
    <x v="1"/>
    <x v="1"/>
    <x v="2"/>
    <x v="1"/>
    <x v="1"/>
    <s v="OK"/>
    <s v="OK"/>
    <x v="6"/>
  </r>
  <r>
    <s v="TZAT"/>
    <s v="PADASUKA CIOMAS"/>
    <s v="I1"/>
    <s v="10.42.85.53"/>
    <s v="Microsoft Windows 7 Professional "/>
    <s v="32-bit"/>
    <s v="Intel(R) Core(TM) i3-3220 CPU @ 3.30GHz"/>
    <n v="7"/>
    <s v="39"/>
    <n v="4"/>
    <s v="Windows(R) 7, Professional edition:_x000d__x000a_    The machine is permanently activated."/>
    <s v="Sesuai"/>
    <s v="Q6QKK-Q2XG8-6CVXW-P8PD4-3BX24"/>
    <n v="1000"/>
    <n v="47"/>
    <n v="2.0099999999999998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7"/>
    <n v="47"/>
    <n v="2.0099999999999998"/>
    <s v="Sesuai"/>
    <s v="OK"/>
    <n v="0"/>
    <n v="0"/>
    <x v="0"/>
    <x v="1"/>
    <x v="1"/>
    <x v="1"/>
    <x v="1"/>
    <x v="1"/>
    <x v="2"/>
    <x v="2"/>
    <x v="2"/>
    <s v="NOK"/>
    <s v="NOK"/>
    <x v="5"/>
  </r>
  <r>
    <s v="TX2M"/>
    <s v="BOJONGASIH"/>
    <s v="01"/>
    <s v="10.42.34.2"/>
    <s v="Microsoft Windows 7 Professional "/>
    <s v="32-bit"/>
    <s v="Intel(R) Pentium(R) CPU G3250 @ 3.20GHz"/>
    <n v="0"/>
    <s v="70"/>
    <n v="4"/>
    <s v="Windows(R) 7, Professional edition:_x000d__x000a_    The machine is permanently activated."/>
    <s v="Sesuai"/>
    <s v="YKHFT-KW986-GK4PY-FDWYH-7TP9F"/>
    <n v="1000"/>
    <n v="43"/>
    <n v="2.97"/>
    <s v="6"/>
    <s v="0"/>
    <s v="ONLINE"/>
    <s v="ONLINE-2024-12-22 20:54:40"/>
    <s v="2"/>
    <s v="0"/>
    <s v="ONLINE"/>
    <s v="ONLINE-2024-12-23 11:06:09"/>
    <s v="Dihitung"/>
    <s v="Dihitung"/>
    <s v="Tidak Dihitung"/>
    <n v="1000"/>
    <n v="0"/>
    <n v="43"/>
    <n v="2.97"/>
    <s v="Sesuai"/>
    <s v="OK"/>
    <n v="1"/>
    <n v="1"/>
    <x v="0"/>
    <x v="1"/>
    <x v="1"/>
    <x v="1"/>
    <x v="1"/>
    <x v="1"/>
    <x v="2"/>
    <x v="1"/>
    <x v="1"/>
    <s v="OK"/>
    <s v="OK"/>
    <x v="4"/>
  </r>
  <r>
    <s v="TMGR"/>
    <s v="LINGKAR BOGOR UTARA"/>
    <s v="02"/>
    <s v="10.42.52.99"/>
    <s v="Microsoft Windows 10 Pro"/>
    <s v="64-bit"/>
    <s v="Intel(R) Pentium(R) Gold G6400 CPU @ 4.00GHz"/>
    <n v="4"/>
    <s v="39"/>
    <n v="8"/>
    <s v="Windows(R), Professional edition:_x000d__x000a_    The machine is permanently activated."/>
    <s v="Sesuai"/>
    <s v="NY8KB-VPRY6-BQ7J7-PHKQ4-KBT6R"/>
    <n v="1000"/>
    <n v="47"/>
    <n v="0.69"/>
    <s v="32"/>
    <s v="0"/>
    <s v="ONLINE"/>
    <s v="ONLINE-2024-12-22 22:17:32"/>
    <s v="2"/>
    <s v="0"/>
    <s v="ONLINE"/>
    <s v="ONLINE-2024-12-23 11:50:13"/>
    <s v="Dihitung"/>
    <s v="Dihitung"/>
    <s v="Dihitung"/>
    <n v="1000"/>
    <n v="4"/>
    <n v="47"/>
    <n v="0.69"/>
    <s v="Sesuai"/>
    <s v="OK"/>
    <n v="1"/>
    <n v="1"/>
    <x v="1"/>
    <x v="1"/>
    <x v="1"/>
    <x v="1"/>
    <x v="1"/>
    <x v="1"/>
    <x v="2"/>
    <x v="1"/>
    <x v="1"/>
    <s v="OK"/>
    <s v="OK"/>
    <x v="8"/>
  </r>
  <r>
    <s v="TXOU"/>
    <s v="RAYA SAGARANTEN"/>
    <s v="01"/>
    <s v="10.42.77.194"/>
    <s v="Microsoft Windows 10 Pro"/>
    <s v="64-bit"/>
    <s v="Intel(R) Core(TM) i3-10100 CPU @ 3.60GHz"/>
    <n v="6"/>
    <s v="49"/>
    <n v="8"/>
    <s v="Windows(R), Professional edition:_x000d__x000a_    The machine is permanently activated."/>
    <s v="Sesuai"/>
    <s v="42GGN-78WTX-GFDRF-M92TP-W2QGP"/>
    <n v="1000"/>
    <n v="41"/>
    <n v="0.61"/>
    <s v="2"/>
    <s v="0"/>
    <s v="ONLINE"/>
    <s v="ONLINE-2024-12-18 21:34:25"/>
    <s v="3"/>
    <s v="0"/>
    <s v="ONLINE"/>
    <s v="ONLINE-2024-12-23 07:39:59"/>
    <s v="Dihitung"/>
    <s v="Dihitung"/>
    <s v="Dihitung"/>
    <n v="1000"/>
    <n v="6"/>
    <n v="41"/>
    <n v="0.61"/>
    <s v="Sesuai"/>
    <s v="OK"/>
    <n v="1"/>
    <n v="1"/>
    <x v="1"/>
    <x v="1"/>
    <x v="1"/>
    <x v="1"/>
    <x v="1"/>
    <x v="1"/>
    <x v="2"/>
    <x v="1"/>
    <x v="1"/>
    <s v="OK"/>
    <s v="OK"/>
    <x v="12"/>
  </r>
  <r>
    <s v="TJ45"/>
    <s v="PEREMPATAN BOJONG"/>
    <s v="I1"/>
    <s v="10.42.114.149"/>
    <s v="Microsoft Windows 7 Professional "/>
    <s v="32-bit"/>
    <s v="Intel(R) Core(TM) i3-3240 CPU @ 3.40GHz"/>
    <n v="11"/>
    <s v="39"/>
    <n v="4"/>
    <s v="Windows(R) 7, Professional edition:_x000d__x000a_    The machine is permanently activated."/>
    <s v="Sesuai"/>
    <s v="CPRH3-TP6YJ-BBY49-HKHQJ-6G8Q6"/>
    <n v="1000"/>
    <n v="40"/>
    <n v="1.75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11"/>
    <n v="40"/>
    <n v="1.75"/>
    <s v="Sesuai"/>
    <s v="OK"/>
    <n v="0"/>
    <n v="0"/>
    <x v="0"/>
    <x v="1"/>
    <x v="1"/>
    <x v="1"/>
    <x v="1"/>
    <x v="1"/>
    <x v="2"/>
    <x v="2"/>
    <x v="2"/>
    <s v="NOK"/>
    <s v="NOK"/>
    <x v="13"/>
  </r>
  <r>
    <s v="T39B"/>
    <s v="BOJONG SAMPORA"/>
    <s v="01"/>
    <s v="10.42.19.66"/>
    <s v="Microsoft Windows 10 Pro"/>
    <s v="64-bit"/>
    <s v="Intel(R) Pentium(R) CPU G4400 @ 3.30GHz"/>
    <n v="26"/>
    <s v="50"/>
    <n v="4"/>
    <s v="Windows(R), Professional edition:_x000d__x000a_    The machine is permanently activated."/>
    <s v="Sesuai"/>
    <s v="7KVN4-XGH6V-RX2PT-XR4RC-MP2KF"/>
    <n v="1000"/>
    <n v="34"/>
    <n v="0.9"/>
    <s v="2"/>
    <s v="0"/>
    <s v="ONLINE"/>
    <s v="ONLINE-2024-12-22 09:18:00"/>
    <s v="1"/>
    <s v="0"/>
    <s v="ONLINE"/>
    <s v="ONLINE-2024-12-23 09:01:17"/>
    <s v="Dihitung"/>
    <s v="Dihitung"/>
    <s v="Tidak Dihitung"/>
    <n v="1000"/>
    <n v="26"/>
    <n v="34"/>
    <n v="0.9"/>
    <s v="Sesuai"/>
    <s v="OK"/>
    <n v="1"/>
    <n v="1"/>
    <x v="0"/>
    <x v="1"/>
    <x v="1"/>
    <x v="1"/>
    <x v="1"/>
    <x v="1"/>
    <x v="2"/>
    <x v="1"/>
    <x v="1"/>
    <s v="OK"/>
    <s v="OK"/>
    <x v="3"/>
  </r>
  <r>
    <s v="T8CI"/>
    <s v="PAJAJARAN NO 99 E"/>
    <s v="01"/>
    <s v="10.42.93.194"/>
    <s v="Microsoft Windows 10 Pro"/>
    <s v="64-bit"/>
    <s v="Intel(R) Pentium(R) CPU G4400 @ 3.30GHz"/>
    <n v="10"/>
    <s v="69"/>
    <n v="4"/>
    <s v="Windows(R), Professional edition:_x000d__x000a_    The machine is permanently activated."/>
    <s v="Sesuai"/>
    <s v="N3YMX-43RJH-98FDM-DCHRC-RVV82"/>
    <n v="1000"/>
    <n v="41"/>
    <n v="0.92"/>
    <s v="20"/>
    <s v="0"/>
    <s v="ONLINE"/>
    <s v="ONLINE-2024-12-22 21:19:56"/>
    <s v="4"/>
    <s v="0"/>
    <s v="ONLINE"/>
    <s v="ONLINE-2024-12-23 08:32:10"/>
    <s v="Dihitung"/>
    <s v="Dihitung"/>
    <s v="Tidak Dihitung"/>
    <n v="1000"/>
    <n v="10"/>
    <n v="41"/>
    <n v="0.92"/>
    <s v="Sesuai"/>
    <s v="OK"/>
    <n v="1"/>
    <n v="1"/>
    <x v="0"/>
    <x v="1"/>
    <x v="1"/>
    <x v="1"/>
    <x v="1"/>
    <x v="1"/>
    <x v="2"/>
    <x v="1"/>
    <x v="1"/>
    <s v="OK"/>
    <s v="OK"/>
    <x v="6"/>
  </r>
  <r>
    <s v="TONV"/>
    <s v="MERDEKA NO.55"/>
    <s v="02"/>
    <s v="10.42.88.67"/>
    <s v="Microsoft Windows 10 Pro"/>
    <s v="64-bit"/>
    <s v="Intel(R) Pentium(R) CPU G4400 @ 3.30GHz"/>
    <n v="0"/>
    <s v="55"/>
    <n v="4"/>
    <s v="Windows(R), Professional edition:_x000d__x000a_    The machine is permanently activated."/>
    <s v="Sesuai"/>
    <s v="JN9H3-YH3VM-32J2Y-DXV79-8QKTR"/>
    <n v="1000"/>
    <n v="33"/>
    <n v="1.22"/>
    <s v="10"/>
    <s v="2"/>
    <s v="ONLINE"/>
    <s v="ONLINE-2024-12-23 11:55:06"/>
    <s v="7"/>
    <s v="0"/>
    <s v="ONLINE"/>
    <s v="ONLINE-2024-12-23 11:20:59"/>
    <s v="Dihitung"/>
    <s v="Dihitung"/>
    <s v="Tidak Dihitung"/>
    <n v="1000"/>
    <n v="0"/>
    <n v="33"/>
    <n v="1.22"/>
    <s v="Sesuai"/>
    <s v="OK"/>
    <n v="0.83333333333333337"/>
    <n v="1"/>
    <x v="0"/>
    <x v="1"/>
    <x v="1"/>
    <x v="1"/>
    <x v="1"/>
    <x v="1"/>
    <x v="2"/>
    <x v="1"/>
    <x v="1"/>
    <s v="OK"/>
    <s v="OK"/>
    <x v="5"/>
  </r>
  <r>
    <s v="TR72"/>
    <s v="DC BOGOR"/>
    <s v="02"/>
    <s v="10.42.81.196"/>
    <s v="Microsoft Windows 10 Pro"/>
    <s v="64-bit"/>
    <s v="Intel(R) Pentium(R) Gold G6400 CPU @ 4.00GHz"/>
    <n v="28"/>
    <s v="25"/>
    <n v="16"/>
    <s v="Windows(R), Professional edition:_x000d__x000a_    The machine is permanently activated."/>
    <s v="Sesuai"/>
    <s v="WJN7B-XVPDY-YT2JH-RGT62-D69TR"/>
    <n v="1000"/>
    <n v="57"/>
    <n v="0.68"/>
    <s v="31"/>
    <s v="0"/>
    <s v="ONLINE"/>
    <s v="ONLINE-2024-12-23 12:34:02"/>
    <s v="22"/>
    <s v="0"/>
    <s v="ONLINE"/>
    <s v="ONLINE-2024-12-23 12:27:49"/>
    <s v="Dihitung"/>
    <s v="Dihitung"/>
    <s v="Dihitung"/>
    <n v="1000"/>
    <n v="28"/>
    <n v="57"/>
    <n v="0.68"/>
    <s v="Sesuai"/>
    <s v="OK"/>
    <n v="1"/>
    <n v="1"/>
    <x v="1"/>
    <x v="1"/>
    <x v="1"/>
    <x v="1"/>
    <x v="1"/>
    <x v="1"/>
    <x v="2"/>
    <x v="1"/>
    <x v="1"/>
    <s v="OK"/>
    <s v="OK"/>
    <x v="2"/>
  </r>
  <r>
    <s v="T14T"/>
    <s v="CIPAYUNG DATAR"/>
    <s v="01"/>
    <s v="10.42.7.99"/>
    <s v="Microsoft Windows 7 Professional "/>
    <s v="32-bit"/>
    <s v="Intel(R) Celeron(R) CPU G540 @ 2.50GHz"/>
    <n v="34"/>
    <s v="52"/>
    <n v="4"/>
    <s v="Windows(R) 7, Professional edition:_x000d__x000a_    The machine is permanently activated."/>
    <s v="Sesuai"/>
    <s v="KJTDT-B8MWR-TCYJ9-CV4RH-6DDM3"/>
    <n v="1000"/>
    <n v="73"/>
    <n v="2.54"/>
    <s v="4"/>
    <s v="0"/>
    <s v="ONLINE"/>
    <s v="ONLINE-2024-12-23 09:21:25"/>
    <s v="3"/>
    <s v="0"/>
    <s v="ONLINE"/>
    <s v="ONLINE-2024-12-23 11:51:41"/>
    <s v="Dihitung"/>
    <s v="Dihitung"/>
    <s v="Tidak Dihitung"/>
    <n v="1000"/>
    <n v="34"/>
    <n v="73"/>
    <n v="2.54"/>
    <s v="Sesuai"/>
    <s v="OK"/>
    <n v="1"/>
    <n v="1"/>
    <x v="0"/>
    <x v="1"/>
    <x v="1"/>
    <x v="1"/>
    <x v="1"/>
    <x v="1"/>
    <x v="2"/>
    <x v="1"/>
    <x v="1"/>
    <s v="OK"/>
    <s v="OK"/>
    <x v="11"/>
  </r>
  <r>
    <s v="TSN8"/>
    <s v="PASIR JAYA CIGOMBONG"/>
    <s v="02"/>
    <s v="10.42.46.131"/>
    <s v="Microsoft Windows 7 Professional "/>
    <s v="32-bit"/>
    <s v="Intel(R) Pentium(R) CPU G3250 @ 3.20GHz"/>
    <n v="11"/>
    <s v="58"/>
    <n v="2"/>
    <s v="Windows(R) 7, Professional edition:_x000d__x000a_    The machine is permanently activated."/>
    <s v="Sesuai"/>
    <s v="TMY8Y-RX9DV-WVQM6-VD499-HX229"/>
    <n v="1000"/>
    <n v="40"/>
    <n v="0.74"/>
    <s v="4"/>
    <s v="0"/>
    <s v="ONLINE"/>
    <s v="ONLINE-2024-12-23 11:21:26"/>
    <s v="1"/>
    <s v="0"/>
    <s v="ONLINE"/>
    <s v="ONLINE-2024-12-23 11:33:50"/>
    <s v="Dihitung"/>
    <s v="Dihitung"/>
    <s v="Tidak Dihitung"/>
    <n v="1000"/>
    <n v="11"/>
    <n v="40"/>
    <n v="0.74"/>
    <s v="Sesuai"/>
    <s v="OK"/>
    <n v="1"/>
    <n v="1"/>
    <x v="0"/>
    <x v="1"/>
    <x v="1"/>
    <x v="1"/>
    <x v="1"/>
    <x v="1"/>
    <x v="2"/>
    <x v="1"/>
    <x v="1"/>
    <s v="OK"/>
    <s v="OK"/>
    <x v="14"/>
  </r>
  <r>
    <s v="TGVG"/>
    <s v="SIMPANG PRIMER CIBADAK"/>
    <s v="02"/>
    <s v="10.42.55.35"/>
    <s v="Microsoft Windows 10 Pro"/>
    <s v="64-bit"/>
    <s v="Intel(R) Pentium(R) CPU G3250 @ 3.20GHz"/>
    <n v="20"/>
    <s v="67"/>
    <n v="4"/>
    <s v="Windows(R), Professional edition:_x000d__x000a_    The machine is permanently activated."/>
    <s v="Sesuai"/>
    <s v="NBFJH-TDP7Q-YGQ7D-66HXJ-DGPTC"/>
    <n v="1000"/>
    <n v="44"/>
    <n v="2.1"/>
    <s v="2"/>
    <s v="0"/>
    <s v="ONLINE"/>
    <s v="ONLINE-2024-12-23 11:01:33"/>
    <s v="8"/>
    <s v="1"/>
    <s v="ONLINE"/>
    <s v="ONLINE-2024-12-22 21:26:19-(ACT VIRTUAL)CRC SALAH HARAP RESTART EDC"/>
    <s v="Dihitung"/>
    <s v="Dihitung"/>
    <s v="Tidak Dihitung"/>
    <n v="1000"/>
    <n v="20"/>
    <n v="44"/>
    <n v="2.1"/>
    <s v="Sesuai"/>
    <s v="OK"/>
    <n v="1"/>
    <n v="0.88888888888888884"/>
    <x v="0"/>
    <x v="1"/>
    <x v="1"/>
    <x v="1"/>
    <x v="1"/>
    <x v="1"/>
    <x v="2"/>
    <x v="1"/>
    <x v="1"/>
    <s v="OK"/>
    <s v="OK"/>
    <x v="3"/>
  </r>
  <r>
    <s v="T6ZF"/>
    <s v="WARUNG KIARA 2"/>
    <s v="02"/>
    <s v="10.42.100.35"/>
    <s v="Microsoft Windows 10 Pro"/>
    <s v="64-bit"/>
    <s v="Intel(R) Pentium(R) CPU G4400 @ 3.30GHz"/>
    <n v="0"/>
    <s v="56"/>
    <n v="4"/>
    <s v="Windows(R), Professional edition:_x000d__x000a_    The machine is permanently activated."/>
    <s v="Double"/>
    <s v="C"/>
    <n v="1000"/>
    <n v="32"/>
    <n v="0"/>
    <s v="2"/>
    <s v="0"/>
    <s v="ONLINE"/>
    <s v="ONLINE-2024-12-23 08:10:34"/>
    <s v="8"/>
    <s v="0"/>
    <s v="ONLINE"/>
    <s v="ONLINE-2024-12-23 11:33:14"/>
    <s v="Dihitung"/>
    <s v="Dihitung"/>
    <s v="Tidak Dihitung"/>
    <n v="1000"/>
    <n v="0"/>
    <n v="32"/>
    <n v="0"/>
    <s v="Double"/>
    <s v="OK"/>
    <n v="1"/>
    <n v="1"/>
    <x v="0"/>
    <x v="1"/>
    <x v="1"/>
    <x v="1"/>
    <x v="1"/>
    <x v="2"/>
    <x v="2"/>
    <x v="1"/>
    <x v="1"/>
    <s v="OK"/>
    <s v="OK"/>
    <x v="3"/>
  </r>
  <r>
    <s v="TS18"/>
    <s v="SILIWANGI CICURUG"/>
    <s v="01"/>
    <s v="10.42.24.3"/>
    <s v="Microsoft Windows 7 Professional "/>
    <s v="32-bit"/>
    <s v="Intel(R) Core(TM) i5-3470 CPU @ 3.20GHz"/>
    <n v="0"/>
    <s v="55"/>
    <n v="4"/>
    <s v="Windows(R) 7, Professional edition:_x000d__x000a_    The machine is permanently activated."/>
    <s v="Sesuai"/>
    <s v="6HHDR-RF9KW-7BQBW-PVMXB-RRVDJ"/>
    <n v="1000"/>
    <n v="80"/>
    <n v="0.32"/>
    <s v="7"/>
    <s v="5"/>
    <s v="ONLINE"/>
    <s v="ONLINE-2024-12-23 11:08:54-(ACT VIRTUAL)CRC SALAH HARAP RESTART EDC"/>
    <s v="10"/>
    <s v="0"/>
    <s v="ONLINE"/>
    <s v="ONLINE-2024-12-23 12:21:27"/>
    <s v="Dihitung"/>
    <s v="Dihitung"/>
    <s v="Tidak Dihitung"/>
    <n v="1000"/>
    <n v="0"/>
    <n v="80"/>
    <n v="0.32"/>
    <s v="Sesuai"/>
    <s v="OK"/>
    <n v="0.58333333333333337"/>
    <n v="1"/>
    <x v="0"/>
    <x v="1"/>
    <x v="1"/>
    <x v="1"/>
    <x v="1"/>
    <x v="1"/>
    <x v="2"/>
    <x v="1"/>
    <x v="1"/>
    <s v="OK"/>
    <s v="OK"/>
    <x v="14"/>
  </r>
  <r>
    <s v="TIRD"/>
    <s v="SILIWANGI CIBADAK"/>
    <s v="01"/>
    <s v="10.42.97.98"/>
    <s v="Microsoft Windows 7 Professional "/>
    <s v="32-bit"/>
    <s v="Intel(R) Pentium(R) CPU G4400 @ 3.30GHz"/>
    <n v="28"/>
    <s v="69"/>
    <n v="4"/>
    <s v="Windows(R) 7, Professional edition:_x000d__x000a_    The machine is permanently activated."/>
    <s v="Sesuai"/>
    <s v="V4MJ2-TC88X-2PG3Y-DX482-P6YFX"/>
    <n v="1000"/>
    <n v="37"/>
    <n v="0.43"/>
    <s v="4"/>
    <s v="0"/>
    <s v="ONLINE"/>
    <s v="ONLINE-2024-12-23 12:24:16"/>
    <s v="5"/>
    <s v="0"/>
    <s v="ONLINE"/>
    <s v="ONLINE-2024-12-23 11:28:28"/>
    <s v="Dihitung"/>
    <s v="Dihitung"/>
    <s v="Tidak Dihitung"/>
    <n v="1000"/>
    <n v="28"/>
    <n v="37"/>
    <n v="0.43"/>
    <s v="Sesuai"/>
    <s v="OK"/>
    <n v="1"/>
    <n v="1"/>
    <x v="0"/>
    <x v="1"/>
    <x v="1"/>
    <x v="1"/>
    <x v="1"/>
    <x v="1"/>
    <x v="2"/>
    <x v="1"/>
    <x v="1"/>
    <s v="OK"/>
    <s v="OK"/>
    <x v="3"/>
  </r>
  <r>
    <s v="T5TZ"/>
    <s v="PELABUHAN RATU"/>
    <s v="02"/>
    <s v="10.42.67.4"/>
    <s v="Microsoft Windows 10 Pro"/>
    <s v="64-bit"/>
    <s v="Intel(R) Pentium(R) CPU G4400 @ 3.30GHz"/>
    <n v="35"/>
    <s v="34"/>
    <n v="8"/>
    <s v="Windows(R), Professional edition:_x000d__x000a_    The machine is permanently activated."/>
    <s v="Sesuai"/>
    <s v="6QNV4-H7J23-KBV2R-4J838-2GYW2"/>
    <n v="1000"/>
    <n v="37"/>
    <n v="1.58"/>
    <s v="7"/>
    <s v="3"/>
    <s v="ONLINE"/>
    <s v="ONLINE-2024-12-22 18:30:38"/>
    <s v="1"/>
    <s v="0"/>
    <s v="ONLINE"/>
    <s v="ONLINE-2024-12-22 19:45:18"/>
    <s v="Dihitung"/>
    <s v="Dihitung"/>
    <s v="Dihitung"/>
    <n v="1000"/>
    <n v="35"/>
    <n v="37"/>
    <n v="1.58"/>
    <s v="Sesuai"/>
    <s v="OK"/>
    <n v="0.7"/>
    <n v="1"/>
    <x v="1"/>
    <x v="1"/>
    <x v="1"/>
    <x v="1"/>
    <x v="1"/>
    <x v="1"/>
    <x v="2"/>
    <x v="1"/>
    <x v="1"/>
    <s v="OK"/>
    <s v="OK"/>
    <x v="9"/>
  </r>
  <r>
    <s v="TQQC"/>
    <s v="PAJAJARAN V POINT"/>
    <s v="01"/>
    <s v="10.42.67.98"/>
    <s v="Microsoft Windows 10 Pro"/>
    <s v="64-bit"/>
    <s v="Intel(R) Pentium(R) CPU G4400 @ 3.30GHz"/>
    <n v="55"/>
    <s v="74"/>
    <n v="4"/>
    <s v="Windows(R), Professional edition:_x000d__x000a_    The machine is permanently activated."/>
    <s v="Sesuai"/>
    <s v="7K4BN-4JDM7-2BXJ7-YQCRV-MBH24"/>
    <n v="1000"/>
    <n v="63"/>
    <n v="1.1200000000000001"/>
    <s v="4"/>
    <s v="4"/>
    <s v="OFFLINE"/>
    <s v="OFFLINE-2024-12-23 12:14:16-THE DEVICE DOES NOT RECOGNIZE THE COMMAND._x000d__x000a_"/>
    <s v="2"/>
    <s v="0"/>
    <s v="ONLINE"/>
    <s v="ONLINE-2024-12-23 10:44:18"/>
    <s v="Dihitung"/>
    <s v="Dihitung"/>
    <s v="Tidak Dihitung"/>
    <n v="1000"/>
    <n v="55"/>
    <n v="63"/>
    <n v="1.1200000000000001"/>
    <s v="Sesuai"/>
    <s v="OK"/>
    <n v="0.5"/>
    <n v="1"/>
    <x v="0"/>
    <x v="1"/>
    <x v="1"/>
    <x v="1"/>
    <x v="1"/>
    <x v="1"/>
    <x v="2"/>
    <x v="1"/>
    <x v="1"/>
    <s v="OK"/>
    <s v="OK"/>
    <x v="8"/>
  </r>
  <r>
    <s v="TAVJ"/>
    <s v="BANTAR JAYA"/>
    <s v="01"/>
    <s v="10.42.42.34"/>
    <s v="Microsoft Windows 10 Pro"/>
    <s v="64-bit"/>
    <s v="Intel(R) Pentium(R) CPU G4400 @ 3.30GHz"/>
    <n v="64"/>
    <s v="93"/>
    <n v="4"/>
    <s v="Windows(R), Professional edition:_x000d__x000a_    The machine is permanently activated."/>
    <s v="Sesuai"/>
    <s v="PMCYB-GMNYX-3X9JD-VJF82-2DKTR"/>
    <n v="1000"/>
    <n v="37"/>
    <n v="0.95"/>
    <s v="6"/>
    <s v="0"/>
    <s v="ONLINE"/>
    <s v="ONLINE-2024-12-23 12:13:10"/>
    <s v="1"/>
    <s v="0"/>
    <s v="ONLINE"/>
    <s v="ONLINE-2024-12-23 07:29:40-(ACT VIRTUAL)TIDAK TERIMA RESPONSE DARI HOST|ERBANK |72101135|000070407396587|||||000119|000000|23 DEC 24|07:31:41|||0"/>
    <s v="Dihitung"/>
    <s v="Dihitung"/>
    <s v="Tidak Dihitung"/>
    <n v="1000"/>
    <n v="64"/>
    <n v="37"/>
    <n v="0.95"/>
    <s v="Sesuai"/>
    <s v="OK"/>
    <n v="1"/>
    <n v="1"/>
    <x v="0"/>
    <x v="1"/>
    <x v="1"/>
    <x v="1"/>
    <x v="1"/>
    <x v="1"/>
    <x v="2"/>
    <x v="1"/>
    <x v="1"/>
    <s v="OK"/>
    <s v="OK"/>
    <x v="7"/>
  </r>
  <r>
    <s v="FN8P"/>
    <s v="ADNAWIJAYA"/>
    <s v="02"/>
    <s v="10.42.64.3"/>
    <s v="Microsoft Windows 7 Professional "/>
    <s v="32-bit"/>
    <s v="Intel(R) Pentium(R) CPU G3250 @ 3.20GHz"/>
    <n v="0"/>
    <s v="61"/>
    <n v="4"/>
    <s v="Windows(R) 7, Professional edition:_x000d__x000a_    The machine is permanently activated."/>
    <s v="Sesuai"/>
    <s v="W6B64-KTXJC-QFF9J-PTM46-DPMW2"/>
    <n v="1000"/>
    <n v="45"/>
    <n v="0.3"/>
    <s v="2"/>
    <s v="0"/>
    <s v="ONLINE"/>
    <s v="ONLINE-2024-12-23 09:08:21"/>
    <s v="10"/>
    <s v="0"/>
    <s v="ONLINE"/>
    <s v="ONLINE-2024-12-22 15:17:03"/>
    <s v="Dihitung"/>
    <s v="Dihitung"/>
    <s v="Tidak Dihitung"/>
    <n v="1000"/>
    <n v="0"/>
    <n v="45"/>
    <n v="0.3"/>
    <s v="Sesuai"/>
    <s v="OK"/>
    <n v="1"/>
    <n v="1"/>
    <x v="0"/>
    <x v="1"/>
    <x v="1"/>
    <x v="1"/>
    <x v="1"/>
    <x v="1"/>
    <x v="2"/>
    <x v="1"/>
    <x v="1"/>
    <s v="OK"/>
    <s v="OK"/>
    <x v="8"/>
  </r>
  <r>
    <s v="TA9N"/>
    <s v="PARUNG BANTENG"/>
    <s v="01"/>
    <s v="10.42.136.194"/>
    <s v="Microsoft Windows 10 Pro"/>
    <s v="64-bit"/>
    <s v="Intel(R) Pentium(R) CPU G4400 @ 3.30GHz"/>
    <n v="49"/>
    <s v="81"/>
    <n v="4"/>
    <s v="Windows(R), Professional edition:_x000d__x000a_    The machine is permanently activated."/>
    <s v="Sesuai"/>
    <s v="7JJ8N-293T7-FGHP7-8VHWQ-MDWXF"/>
    <n v="1000"/>
    <n v="47"/>
    <n v="0.96"/>
    <s v="10"/>
    <s v="0"/>
    <s v="ONLINE"/>
    <s v="ONLINE-2024-12-23 12:28:01"/>
    <s v="5"/>
    <s v="0"/>
    <s v="ONLINE"/>
    <s v="ONLINE-2024-12-23 12:36:09"/>
    <s v="Dihitung"/>
    <s v="Dihitung"/>
    <s v="Tidak Dihitung"/>
    <n v="1000"/>
    <n v="49"/>
    <n v="47"/>
    <n v="0.96"/>
    <s v="Sesuai"/>
    <s v="OK"/>
    <n v="1"/>
    <n v="1"/>
    <x v="0"/>
    <x v="1"/>
    <x v="1"/>
    <x v="1"/>
    <x v="1"/>
    <x v="1"/>
    <x v="2"/>
    <x v="1"/>
    <x v="1"/>
    <s v="OK"/>
    <s v="OK"/>
    <x v="8"/>
  </r>
  <r>
    <s v="TTRL"/>
    <s v="SINDANG BARANG CIANJUR"/>
    <s v="02"/>
    <s v="10.42.183.67"/>
    <s v="Microsoft Windows 7 Professional "/>
    <s v="32-bit"/>
    <s v="Intel(R) Celeron(R) CPU G540 @ 2.50GHz"/>
    <n v="12"/>
    <s v="59"/>
    <n v="2"/>
    <s v="Windows(R) 7, Professional edition:_x000d__x000a_    The machine is permanently activated."/>
    <s v="Sesuai"/>
    <s v="Q7Y4V-WG84X-4BJ82-CCBWM-9Y736"/>
    <n v="1000"/>
    <n v="69"/>
    <n v="0.56000000000000005"/>
    <s v="2"/>
    <s v="0"/>
    <s v="ONLINE"/>
    <s v="ONLINE-2024-12-21 13:30:00"/>
    <s v="1"/>
    <s v="0"/>
    <s v="ONLINE"/>
    <s v="ONLINE-2024-12-21 16:04:43-(ACT VIRTUAL)TIDAK TERIMA RESPONSE DARI HOST|ERBANK |72127211|000070409944132|||||000078|000000|21 DEC 24|16:04:38|||0"/>
    <s v="Dihitung"/>
    <s v="Dihitung"/>
    <s v="Tidak Dihitung"/>
    <n v="1000"/>
    <n v="12"/>
    <n v="69"/>
    <n v="0.56000000000000005"/>
    <s v="Sesuai"/>
    <s v="OK"/>
    <n v="1"/>
    <n v="1"/>
    <x v="0"/>
    <x v="1"/>
    <x v="1"/>
    <x v="1"/>
    <x v="1"/>
    <x v="1"/>
    <x v="2"/>
    <x v="1"/>
    <x v="1"/>
    <s v="OK"/>
    <s v="OK"/>
    <x v="1"/>
  </r>
  <r>
    <s v="T7PO"/>
    <s v="MUNJUL 3"/>
    <s v="01"/>
    <s v="10.42.82.3"/>
    <s v="Microsoft Windows 7 Professional "/>
    <s v="32-bit"/>
    <s v="Intel(R) Celeron(R) CPU G540 @ 2.50GHz"/>
    <n v="61"/>
    <s v="52"/>
    <n v="2"/>
    <s v="Windows(R) 7, Professional edition:_x000d__x000a_    The machine is permanently activated."/>
    <s v="Sesuai"/>
    <s v="TM6CX-HP8Q3-8G7Q6-JJMFQ-KQV8W"/>
    <n v="1000"/>
    <n v="68"/>
    <n v="0"/>
    <s v="2"/>
    <s v="0"/>
    <s v="ONLINE"/>
    <s v="ONLINE-2024-12-02 09:37:02"/>
    <s v="7"/>
    <s v="0"/>
    <s v="ONLINE"/>
    <s v="ONLINE-2024-12-23 12:01:22"/>
    <s v="Dihitung"/>
    <s v="Dihitung"/>
    <s v="Tidak Dihitung"/>
    <n v="1000"/>
    <n v="61"/>
    <n v="68"/>
    <n v="0"/>
    <s v="Sesuai"/>
    <s v="OK"/>
    <n v="1"/>
    <n v="1"/>
    <x v="0"/>
    <x v="1"/>
    <x v="1"/>
    <x v="1"/>
    <x v="1"/>
    <x v="1"/>
    <x v="2"/>
    <x v="1"/>
    <x v="1"/>
    <s v="OK"/>
    <s v="OK"/>
    <x v="2"/>
  </r>
  <r>
    <s v="FHV2"/>
    <s v="AHMAD ADNA"/>
    <s v="02"/>
    <s v="10.42.44.163"/>
    <s v="Microsoft Windows 10 Pro"/>
    <s v="64-bit"/>
    <s v="Intel(R) Pentium(R) CPU G4400 @ 3.30GHz"/>
    <n v="57"/>
    <s v="66"/>
    <n v="4"/>
    <s v="Windows(R), Professional edition:_x000d__x000a_    The machine is permanently activated."/>
    <s v="Sesuai"/>
    <s v="GN8XQ-2Q6XB-TW8JH-RVGX3-G83GR"/>
    <n v="1000"/>
    <n v="43"/>
    <n v="0.91"/>
    <s v="4"/>
    <s v="0"/>
    <s v="ONLINE"/>
    <s v="ONLINE-2024-12-23 12:19:16"/>
    <s v="5"/>
    <s v="0"/>
    <s v="ONLINE"/>
    <s v="ONLINE-2024-12-23 10:25:55"/>
    <s v="Dihitung"/>
    <s v="Dihitung"/>
    <s v="Tidak Dihitung"/>
    <n v="1000"/>
    <n v="57"/>
    <n v="43"/>
    <n v="0.91"/>
    <s v="Sesuai"/>
    <s v="OK"/>
    <n v="1"/>
    <n v="1"/>
    <x v="0"/>
    <x v="1"/>
    <x v="1"/>
    <x v="1"/>
    <x v="1"/>
    <x v="1"/>
    <x v="2"/>
    <x v="1"/>
    <x v="1"/>
    <s v="OK"/>
    <s v="OK"/>
    <x v="8"/>
  </r>
  <r>
    <s v="T3DK"/>
    <s v="RAYA SUKABUMI KM 18"/>
    <s v="02"/>
    <s v="10.42.98.3"/>
    <s v="Microsoft Windows 7 Professional "/>
    <s v="32-bit"/>
    <s v="Intel(R) Pentium(R) CPU G3250 @ 3.20GHz"/>
    <n v="47"/>
    <s v="48"/>
    <n v="4"/>
    <s v="Windows(R) 7, Professional edition:_x000d__x000a_    The machine is permanently activated."/>
    <s v="Sesuai"/>
    <s v="YBPPB-P927P-8C384-TFFT6-TFKXG"/>
    <n v="1000"/>
    <n v="41"/>
    <n v="1.71"/>
    <s v="4"/>
    <s v="0"/>
    <s v="ONLINE"/>
    <s v="ONLINE-2024-12-23 09:27:46"/>
    <s v="2"/>
    <s v="0"/>
    <s v="ONLINE"/>
    <s v="ONLINE-2024-12-23 12:00:19"/>
    <s v="Dihitung"/>
    <s v="Dihitung"/>
    <s v="Tidak Dihitung"/>
    <n v="1000"/>
    <n v="47"/>
    <n v="41"/>
    <n v="1.71"/>
    <s v="Sesuai"/>
    <s v="OK"/>
    <n v="1"/>
    <n v="1"/>
    <x v="0"/>
    <x v="1"/>
    <x v="1"/>
    <x v="1"/>
    <x v="1"/>
    <x v="1"/>
    <x v="2"/>
    <x v="1"/>
    <x v="1"/>
    <s v="OK"/>
    <s v="OK"/>
    <x v="14"/>
  </r>
  <r>
    <s v="TITE"/>
    <s v="ANGGREK CIAMPEA"/>
    <s v="01"/>
    <s v="10.42.44.66"/>
    <s v="Microsoft Windows 10 Pro"/>
    <s v="64-bit"/>
    <s v="Intel(R) Pentium(R) CPU G4400 @ 3.30GHz"/>
    <n v="2"/>
    <s v="76"/>
    <n v="4"/>
    <s v="Windows(R), Professional edition:_x000d__x000a_    The machine is permanently activated."/>
    <s v="Sesuai"/>
    <s v="K9JPC-3PNXQ-WPYJY-RD74K-BKMP4"/>
    <n v="1000"/>
    <n v="56"/>
    <n v="1.23"/>
    <s v="2"/>
    <s v="0"/>
    <s v="ONLINE"/>
    <s v="ONLINE-2024-12-23 12:01:39"/>
    <s v="20"/>
    <s v="0"/>
    <s v="ONLINE"/>
    <s v="ONLINE-2024-12-22 20:00:39"/>
    <s v="Dihitung"/>
    <s v="Dihitung"/>
    <s v="Tidak Dihitung"/>
    <n v="1000"/>
    <n v="2"/>
    <n v="56"/>
    <n v="1.23"/>
    <s v="Sesuai"/>
    <s v="OK"/>
    <n v="1"/>
    <n v="1"/>
    <x v="0"/>
    <x v="1"/>
    <x v="1"/>
    <x v="1"/>
    <x v="1"/>
    <x v="1"/>
    <x v="2"/>
    <x v="1"/>
    <x v="1"/>
    <s v="OK"/>
    <s v="OK"/>
    <x v="7"/>
  </r>
  <r>
    <s v="T3I4"/>
    <s v="KEDUNG HALANG NO 60"/>
    <s v="02"/>
    <s v="10.42.27.35"/>
    <s v="Microsoft Windows 10 Pro"/>
    <s v="64-bit"/>
    <s v="Intel(R) Pentium(R) CPU G4400 @ 3.30GHz"/>
    <n v="19"/>
    <s v="67"/>
    <n v="4"/>
    <s v="Windows(R), Professional edition:_x000d__x000a_    The machine is permanently activated."/>
    <s v="Sesuai"/>
    <s v="PMQY6-NRYPX-J38FR-DJH2F-369TR"/>
    <n v="1000"/>
    <n v="51"/>
    <n v="1.05"/>
    <s v="4"/>
    <s v="0"/>
    <s v="ONLINE"/>
    <s v="ONLINE-2024-12-23 12:15:37"/>
    <s v="6"/>
    <s v="0"/>
    <s v="ONLINE"/>
    <s v="ONLINE-2024-12-23 12:13:56"/>
    <s v="Dihitung"/>
    <s v="Dihitung"/>
    <s v="Tidak Dihitung"/>
    <n v="1000"/>
    <n v="19"/>
    <n v="51"/>
    <n v="1.05"/>
    <s v="Sesuai"/>
    <s v="OK"/>
    <n v="1"/>
    <n v="1"/>
    <x v="0"/>
    <x v="1"/>
    <x v="1"/>
    <x v="1"/>
    <x v="1"/>
    <x v="1"/>
    <x v="2"/>
    <x v="1"/>
    <x v="1"/>
    <s v="OK"/>
    <s v="OK"/>
    <x v="2"/>
  </r>
  <r>
    <s v="FFEP"/>
    <s v="VILLA MOCCARA"/>
    <s v="02"/>
    <s v="10.42.75.99"/>
    <s v="Microsoft Windows 7 Professional "/>
    <s v="32-bit"/>
    <s v="Intel(R) Pentium(R) CPU G620 @ 2.60GHz"/>
    <n v="12"/>
    <s v="43"/>
    <n v="4"/>
    <s v="Windows(R) 7, Professional edition:_x000d__x000a_    The machine is permanently activated."/>
    <s v="Sesuai"/>
    <s v="7KTK6-BDDRQ-87BQQ-M6C6G-4Y2YF"/>
    <n v="1000"/>
    <n v="50"/>
    <n v="1.55"/>
    <s v="4"/>
    <s v="0"/>
    <s v="ONLINE"/>
    <s v="ONLINE-2024-12-23 12:26:00"/>
    <s v="6"/>
    <s v="0"/>
    <s v="ONLINE"/>
    <s v="ONLINE-2024-12-21 14:05:14"/>
    <s v="Dihitung"/>
    <s v="Dihitung"/>
    <s v="Tidak Dihitung"/>
    <n v="1000"/>
    <n v="12"/>
    <n v="50"/>
    <n v="1.55"/>
    <s v="Sesuai"/>
    <s v="OK"/>
    <n v="1"/>
    <n v="1"/>
    <x v="0"/>
    <x v="1"/>
    <x v="1"/>
    <x v="1"/>
    <x v="1"/>
    <x v="1"/>
    <x v="2"/>
    <x v="1"/>
    <x v="1"/>
    <s v="OK"/>
    <s v="OK"/>
    <x v="5"/>
  </r>
  <r>
    <s v="TEAE"/>
    <s v="VILLA BOGOR INDAH"/>
    <s v="02"/>
    <s v="10.42.7.3"/>
    <s v="Microsoft Windows 7 Professional "/>
    <s v="32-bit"/>
    <s v="Intel(R) Celeron(R) CPU G540 @ 2.50GHz"/>
    <n v="6"/>
    <s v="62"/>
    <n v="2"/>
    <s v="Windows(R) 7, Professional edition:_x000d__x000a_    The machine is permanently activated."/>
    <s v="Sesuai"/>
    <s v="MDHKG-CR737-7VGHG-9QQVC-TQFWP"/>
    <n v="1000"/>
    <n v="71"/>
    <n v="0.53"/>
    <s v="3"/>
    <s v="2"/>
    <s v="ONLINE"/>
    <s v="ONLINE-2024-12-23 12:36:51"/>
    <s v="13"/>
    <s v="0"/>
    <s v="ONLINE"/>
    <s v="ONLINE-2024-12-23 12:35:08"/>
    <s v="Dihitung"/>
    <s v="Dihitung"/>
    <s v="Tidak Dihitung"/>
    <n v="1000"/>
    <n v="6"/>
    <n v="71"/>
    <n v="0.53"/>
    <s v="Sesuai"/>
    <s v="OK"/>
    <n v="0.6"/>
    <n v="1"/>
    <x v="0"/>
    <x v="1"/>
    <x v="1"/>
    <x v="1"/>
    <x v="1"/>
    <x v="1"/>
    <x v="2"/>
    <x v="1"/>
    <x v="1"/>
    <s v="OK"/>
    <s v="OK"/>
    <x v="0"/>
  </r>
  <r>
    <s v="TBDI"/>
    <s v="PURNAMA TAMANSARI"/>
    <s v="02"/>
    <s v="10.42.80.227"/>
    <s v="Microsoft Windows 7 Professional "/>
    <s v="32-bit"/>
    <s v="Intel(R) Pentium(R) CPU G3250 @ 3.20GHz"/>
    <n v="15"/>
    <s v="65"/>
    <n v="4"/>
    <s v="Windows(R) 7, Professional edition:_x000d__x000a_    The machine is permanently activated."/>
    <s v="Sesuai"/>
    <s v="86QXX-7CG76-VJMJ2-7P9HR-4XQYT"/>
    <n v="1000"/>
    <n v="54"/>
    <n v="2.08"/>
    <s v="2"/>
    <s v="0"/>
    <s v="ONLINE"/>
    <s v="ONLINE-2024-12-23 11:35:10"/>
    <s v="6"/>
    <s v="0"/>
    <s v="ONLINE"/>
    <s v="ONLINE-2024-12-23 11:47:10"/>
    <s v="Dihitung"/>
    <s v="Dihitung"/>
    <s v="Tidak Dihitung"/>
    <n v="1000"/>
    <n v="15"/>
    <n v="54"/>
    <n v="2.08"/>
    <s v="Sesuai"/>
    <s v="OK"/>
    <n v="1"/>
    <n v="1"/>
    <x v="0"/>
    <x v="1"/>
    <x v="1"/>
    <x v="1"/>
    <x v="1"/>
    <x v="1"/>
    <x v="2"/>
    <x v="1"/>
    <x v="1"/>
    <s v="OK"/>
    <s v="OK"/>
    <x v="5"/>
  </r>
  <r>
    <s v="FT17"/>
    <s v="CIWARU"/>
    <s v="01"/>
    <s v="10.42.92.98"/>
    <s v="Microsoft Windows 10 Pro"/>
    <s v="64-bit"/>
    <s v="Intel(R) Pentium(R) Gold G6400 CPU @ 4.00GHz"/>
    <n v="23"/>
    <s v="46"/>
    <n v="8"/>
    <s v="Windows(R), Professional edition:_x000d__x000a_    The machine is permanently activated."/>
    <s v="Sesuai"/>
    <s v="VM4QN-27WGY-H86YQ-JQVT9-CDK86"/>
    <n v="1000"/>
    <n v="56"/>
    <n v="0.57999999999999996"/>
    <s v="4"/>
    <s v="0"/>
    <s v="ONLINE"/>
    <s v="ONLINE-2024-12-22 20:49:27"/>
    <s v="3"/>
    <s v="0"/>
    <s v="ONLINE"/>
    <s v="ONLINE-2024-12-22 18:41:55-(ACT VIRTUAL)TIDAK TERIMA RESPONSE DARI HOST|ERBANK MANDIRI|72101245|000070407407508||||000004|000000|22 DEC 24|18:41:45|||0000000000000000000000||0|0|0|0|0"/>
    <s v="Dihitung"/>
    <s v="Dihitung"/>
    <s v="Dihitung"/>
    <n v="1000"/>
    <n v="23"/>
    <n v="56"/>
    <n v="0.57999999999999996"/>
    <s v="Sesuai"/>
    <s v="OK"/>
    <n v="1"/>
    <n v="1"/>
    <x v="1"/>
    <x v="1"/>
    <x v="1"/>
    <x v="1"/>
    <x v="1"/>
    <x v="1"/>
    <x v="2"/>
    <x v="1"/>
    <x v="1"/>
    <s v="OK"/>
    <s v="OK"/>
    <x v="9"/>
  </r>
  <r>
    <s v="T9XY"/>
    <s v="KEBUN RAYA RESIDENCE"/>
    <s v="02"/>
    <s v="10.42.103.227"/>
    <s v="Microsoft Windows 7 Professional "/>
    <s v="32-bit"/>
    <s v="Intel(R) Pentium(R) CPU G3260 @ 3.30GHz"/>
    <n v="3"/>
    <s v="65"/>
    <n v="4"/>
    <s v="Windows(R) 7, Professional edition:_x000d__x000a_    The machine is permanently activated."/>
    <s v="Sesuai"/>
    <s v="D2QK8-GXC9T-2KDGP-KJJHX-FQ6BW"/>
    <n v="1000"/>
    <n v="44"/>
    <n v="1.2"/>
    <s v="6"/>
    <s v="0"/>
    <s v="ONLINE"/>
    <s v="ONLINE-2024-12-23 11:52:12"/>
    <s v="2"/>
    <s v="0"/>
    <s v="ONLINE"/>
    <s v="ONLINE-2024-12-23 12:28:03"/>
    <s v="Dihitung"/>
    <s v="Dihitung"/>
    <s v="Tidak Dihitung"/>
    <n v="1000"/>
    <n v="3"/>
    <n v="44"/>
    <n v="1.2"/>
    <s v="Sesuai"/>
    <s v="OK"/>
    <n v="1"/>
    <n v="1"/>
    <x v="0"/>
    <x v="1"/>
    <x v="1"/>
    <x v="1"/>
    <x v="1"/>
    <x v="1"/>
    <x v="2"/>
    <x v="1"/>
    <x v="1"/>
    <s v="OK"/>
    <s v="OK"/>
    <x v="5"/>
  </r>
  <r>
    <s v="TQR9"/>
    <s v="BOJONG GENTENG"/>
    <s v="02"/>
    <s v="10.42.32.195"/>
    <s v="Microsoft Windows 7 Professional "/>
    <s v="32-bit"/>
    <s v="Intel(R) Pentium(R) CPU G3240 @ 3.10GHz"/>
    <n v="3"/>
    <s v="70"/>
    <n v="2"/>
    <s v="Windows(R) 7, Professional edition:_x000d__x000a_    The machine is permanently activated."/>
    <s v="Sesuai"/>
    <s v="CXWWY-6RGPK-KD2FG-MY4TT-QJB43"/>
    <n v="1000"/>
    <n v="40"/>
    <n v="1.02"/>
    <s v="3"/>
    <s v="0"/>
    <s v="ONLINE"/>
    <s v="ONLINE-2024-12-22 21:00:28"/>
    <s v="2"/>
    <s v="0"/>
    <s v="ONLINE"/>
    <s v="ONLINE-2024-12-23 11:00:24"/>
    <s v="Dihitung"/>
    <s v="Dihitung"/>
    <s v="Tidak Dihitung"/>
    <n v="1000"/>
    <n v="3"/>
    <n v="40"/>
    <n v="1.02"/>
    <s v="Sesuai"/>
    <s v="OK"/>
    <n v="1"/>
    <n v="1"/>
    <x v="0"/>
    <x v="1"/>
    <x v="1"/>
    <x v="1"/>
    <x v="1"/>
    <x v="1"/>
    <x v="2"/>
    <x v="1"/>
    <x v="1"/>
    <s v="OK"/>
    <s v="OK"/>
    <x v="4"/>
  </r>
  <r>
    <s v="TCPY"/>
    <s v="SPBU PASIR JAMBU"/>
    <s v="02"/>
    <s v="10.42.49.163"/>
    <s v="Microsoft Windows 7 Professional "/>
    <s v="32-bit"/>
    <s v="Intel(R) Celeron(R) CPU G540 @ 2.50GHz"/>
    <n v="5"/>
    <s v="52"/>
    <n v="2"/>
    <s v="Windows(R) 7, Professional edition:_x000d__x000a_    The machine is permanently activated."/>
    <s v="Sesuai"/>
    <s v="V66DG-V79RB-HRG9Y-RJVC9-YXY6X"/>
    <n v="1000"/>
    <n v="70"/>
    <n v="1.1299999999999999"/>
    <s v="8"/>
    <s v="0"/>
    <s v="ONLINE"/>
    <s v="ONLINE-2024-12-23 12:08:46"/>
    <s v="15"/>
    <s v="0"/>
    <s v="ONLINE"/>
    <s v="ONLINE-2024-12-23 12:29:58"/>
    <s v="Dihitung"/>
    <s v="Dihitung"/>
    <s v="Tidak Dihitung"/>
    <n v="1000"/>
    <n v="5"/>
    <n v="70"/>
    <n v="1.1299999999999999"/>
    <s v="Sesuai"/>
    <s v="OK"/>
    <n v="1"/>
    <n v="1"/>
    <x v="0"/>
    <x v="1"/>
    <x v="1"/>
    <x v="1"/>
    <x v="1"/>
    <x v="1"/>
    <x v="2"/>
    <x v="1"/>
    <x v="1"/>
    <s v="OK"/>
    <s v="OK"/>
    <x v="0"/>
  </r>
  <r>
    <s v="T0YR"/>
    <s v="DANAU LIDO"/>
    <s v="02"/>
    <s v="10.42.28.195"/>
    <s v="Microsoft Windows 7 Professional "/>
    <s v="32-bit"/>
    <s v="Intel(R) Pentium(R) CPU G3250 @ 3.20GHz"/>
    <n v="20"/>
    <s v="50"/>
    <n v="4"/>
    <s v="Windows(R) 7, Professional edition:_x000d__x000a_    The machine is permanently activated."/>
    <s v="Sesuai"/>
    <s v="BMVRP-WTYW7-MQMP9-PM89W-FGY83"/>
    <n v="1000"/>
    <n v="43"/>
    <n v="0.27"/>
    <s v="8"/>
    <s v="0"/>
    <s v="ONLINE"/>
    <s v="ONLINE-2024-12-23 10:41:21"/>
    <s v="5"/>
    <s v="0"/>
    <s v="ONLINE"/>
    <s v="ONLINE-2024-12-23 09:23:38"/>
    <s v="Dihitung"/>
    <s v="Dihitung"/>
    <s v="Tidak Dihitung"/>
    <n v="1000"/>
    <n v="20"/>
    <n v="43"/>
    <n v="0.27"/>
    <s v="Sesuai"/>
    <s v="OK"/>
    <n v="1"/>
    <n v="1"/>
    <x v="0"/>
    <x v="1"/>
    <x v="1"/>
    <x v="1"/>
    <x v="1"/>
    <x v="1"/>
    <x v="2"/>
    <x v="1"/>
    <x v="1"/>
    <s v="OK"/>
    <s v="OK"/>
    <x v="14"/>
  </r>
  <r>
    <s v="TRA7"/>
    <s v="MUARA RAYA"/>
    <s v="02"/>
    <s v="10.42.7.131"/>
    <s v="Microsoft Windows 10 Pro"/>
    <s v="64-bit"/>
    <s v="Intel(R) Pentium(R) CPU G4400 @ 3.30GHz"/>
    <n v="3"/>
    <s v="48"/>
    <n v="8"/>
    <s v="Windows(R), Professional edition:_x000d__x000a_    The machine is permanently activated."/>
    <s v="Sesuai"/>
    <s v="JH3KB-NKHHK-8FBX9-J7YV2-RVV82"/>
    <n v="1000"/>
    <n v="38"/>
    <n v="1.22"/>
    <s v="21"/>
    <s v="0"/>
    <s v="ONLINE"/>
    <s v="ONLINE-2024-12-23 12:25:04"/>
    <s v="27"/>
    <s v="0"/>
    <s v="ONLINE"/>
    <s v="ONLINE-2024-12-23 12:08:27"/>
    <s v="Dihitung"/>
    <s v="Dihitung"/>
    <s v="Dihitung"/>
    <n v="1000"/>
    <n v="3"/>
    <n v="38"/>
    <n v="1.22"/>
    <s v="Sesuai"/>
    <s v="OK"/>
    <n v="1"/>
    <n v="1"/>
    <x v="1"/>
    <x v="1"/>
    <x v="1"/>
    <x v="1"/>
    <x v="1"/>
    <x v="1"/>
    <x v="2"/>
    <x v="1"/>
    <x v="1"/>
    <s v="OK"/>
    <s v="OK"/>
    <x v="6"/>
  </r>
  <r>
    <s v="T9S8"/>
    <s v="SUKABUMI KM 18.5"/>
    <s v="01"/>
    <s v="10.42.89.34"/>
    <s v="Microsoft Windows 10 Pro"/>
    <s v="64-bit"/>
    <s v="Intel(R) Pentium(R) CPU G4400 @ 3.30GHz"/>
    <n v="59"/>
    <s v="76"/>
    <n v="4"/>
    <s v="Windows(R), Professional edition:_x000d__x000a_    The machine is permanently activated."/>
    <s v="Sesuai"/>
    <s v="87K6Y-YNHVJ-JYJ7H-6Y77X-XKXTR"/>
    <n v="1000"/>
    <n v="37"/>
    <n v="1.1299999999999999"/>
    <s v="14"/>
    <s v="0"/>
    <s v="ONLINE"/>
    <s v="ONLINE-2024-12-21 20:56:42"/>
    <s v="6"/>
    <s v="0"/>
    <s v="ONLINE"/>
    <s v="ONLINE-2024-12-21 09:47:36"/>
    <s v="Dihitung"/>
    <s v="Dihitung"/>
    <s v="Tidak Dihitung"/>
    <n v="1000"/>
    <n v="59"/>
    <n v="37"/>
    <n v="1.1299999999999999"/>
    <s v="Sesuai"/>
    <s v="OK"/>
    <n v="1"/>
    <n v="1"/>
    <x v="0"/>
    <x v="1"/>
    <x v="1"/>
    <x v="1"/>
    <x v="1"/>
    <x v="1"/>
    <x v="2"/>
    <x v="1"/>
    <x v="1"/>
    <s v="OK"/>
    <s v="OK"/>
    <x v="14"/>
  </r>
  <r>
    <s v="FTZI"/>
    <s v="KLAPANUNGGAL 2"/>
    <s v="01"/>
    <s v="10.42.23.194"/>
    <s v="Microsoft Windows 7 Professional "/>
    <s v="32-bit"/>
    <s v="Intel(R) Core(TM) i5-3470 CPU @ 3.20GHz"/>
    <n v="6"/>
    <s v="68"/>
    <n v="4"/>
    <s v="Windows(R) 7, Professional edition:_x000d__x000a_    The machine is permanently activated."/>
    <s v="Sesuai"/>
    <s v="H768J-YDCTF-WCD33-K4TQB-H2DQJ"/>
    <n v="1000"/>
    <n v="59"/>
    <n v="4.37"/>
    <s v="8"/>
    <s v="3"/>
    <s v="ONLINE"/>
    <s v="ONLINE-2024-12-22 21:18:58"/>
    <s v="9"/>
    <s v="0"/>
    <s v="ONLINE"/>
    <s v="ONLINE-2024-12-22 17:38:10"/>
    <s v="Dihitung"/>
    <s v="Dihitung"/>
    <s v="Tidak Dihitung"/>
    <n v="1000"/>
    <n v="6"/>
    <n v="59"/>
    <n v="4.37"/>
    <s v="Sesuai"/>
    <s v="OK"/>
    <n v="0.72727272727272729"/>
    <n v="1"/>
    <x v="0"/>
    <x v="1"/>
    <x v="1"/>
    <x v="1"/>
    <x v="2"/>
    <x v="1"/>
    <x v="2"/>
    <x v="1"/>
    <x v="1"/>
    <s v="OK"/>
    <s v="OK"/>
    <x v="4"/>
  </r>
  <r>
    <s v="F66N"/>
    <s v="NAGRAK CIANJUR"/>
    <s v="01"/>
    <s v="10.42.134.2"/>
    <s v="Microsoft Windows 10 Pro"/>
    <s v="64-bit"/>
    <s v="Intel(R) Pentium(R) CPU G4400 @ 3.30GHz"/>
    <n v="84"/>
    <s v="57"/>
    <n v="4"/>
    <s v="Windows(R), Professional edition:_x000d__x000a_    The machine is permanently activated."/>
    <s v="Sesuai"/>
    <s v="4943G-NF3HJ-9WD7B-DBXGH-8HV24"/>
    <n v="1000"/>
    <n v="100"/>
    <n v="0.75"/>
    <s v="15"/>
    <s v="5"/>
    <s v="ONLINE"/>
    <s v="ONLINE-2024-12-21 20:58:27"/>
    <s v="0"/>
    <s v="0"/>
    <s v="NOEDC"/>
    <s v="NOEDC-0000-00-00 00:00:00"/>
    <s v="Dihitung"/>
    <s v="Dihitung"/>
    <s v="Tidak Dihitung"/>
    <n v="1000"/>
    <n v="84"/>
    <n v="100"/>
    <n v="0.75"/>
    <s v="Sesuai"/>
    <s v="OK"/>
    <n v="0.75"/>
    <n v="0"/>
    <x v="0"/>
    <x v="1"/>
    <x v="2"/>
    <x v="2"/>
    <x v="1"/>
    <x v="1"/>
    <x v="2"/>
    <x v="1"/>
    <x v="2"/>
    <s v="OK"/>
    <s v="NOK"/>
    <x v="1"/>
  </r>
  <r>
    <s v="T704"/>
    <s v="SURYA KENCANA"/>
    <s v="02"/>
    <s v="10.42.12.227"/>
    <s v="Microsoft Windows 10 Pro"/>
    <s v="64-bit"/>
    <s v="Intel(R) Core(TM) i5-4460  CPU @ 3.20GHz"/>
    <n v="14"/>
    <s v="18"/>
    <n v="16"/>
    <s v="Windows(R), Professional edition:_x000d__x000a_    The machine is permanently activated."/>
    <s v="Sesuai"/>
    <s v="9N99Q-3CFFH-MVJMD-HDJH4-6Q782"/>
    <n v="1000"/>
    <n v="61"/>
    <n v="0.8"/>
    <s v="6"/>
    <s v="0"/>
    <s v="ONLINE"/>
    <s v="ONLINE-2024-12-23 12:27:21"/>
    <s v="19"/>
    <s v="0"/>
    <s v="ONLINE"/>
    <s v="ONLINE-2024-12-22 20:57:41-(ACT VIRTUAL)CRC SALAH HARAP RESTART EDC"/>
    <s v="Dihitung"/>
    <s v="Dihitung"/>
    <s v="Dihitung"/>
    <n v="1000"/>
    <n v="14"/>
    <n v="61"/>
    <n v="0.8"/>
    <s v="Sesuai"/>
    <s v="OK"/>
    <n v="1"/>
    <n v="1"/>
    <x v="1"/>
    <x v="1"/>
    <x v="1"/>
    <x v="1"/>
    <x v="1"/>
    <x v="1"/>
    <x v="2"/>
    <x v="1"/>
    <x v="1"/>
    <s v="OK"/>
    <s v="OK"/>
    <x v="6"/>
  </r>
  <r>
    <s v="FM3U"/>
    <s v="SITU GEDE"/>
    <s v="01"/>
    <s v="10.42.94.66"/>
    <s v="Microsoft Windows 7 Professional "/>
    <s v="32-bit"/>
    <s v="Intel(R) Pentium(R) CPU G3240 @ 3.10GHz"/>
    <n v="0"/>
    <s v="80"/>
    <n v="4"/>
    <s v="Windows(R) 7, Professional edition:_x000d__x000a_    The machine is permanently activated."/>
    <s v="Sesuai"/>
    <s v="VMYYM-8V7QD-H88YB-CW3R4-YG6HT"/>
    <n v="1000"/>
    <n v="52"/>
    <n v="1.84"/>
    <s v="20"/>
    <s v="0"/>
    <s v="ONLINE"/>
    <s v="ONLINE-2024-12-22 20:40:15"/>
    <s v="5"/>
    <s v="0"/>
    <s v="ONLINE"/>
    <s v="ONLINE-2024-12-22 16:45:26-(ACT VIRTUAL)CRC SALAH HARAP RESTART EDC"/>
    <s v="Dihitung"/>
    <s v="Dihitung"/>
    <s v="Tidak Dihitung"/>
    <n v="1000"/>
    <n v="0"/>
    <n v="52"/>
    <n v="1.84"/>
    <s v="Sesuai"/>
    <s v="OK"/>
    <n v="1"/>
    <n v="1"/>
    <x v="0"/>
    <x v="1"/>
    <x v="1"/>
    <x v="1"/>
    <x v="1"/>
    <x v="1"/>
    <x v="2"/>
    <x v="1"/>
    <x v="1"/>
    <s v="OK"/>
    <s v="OK"/>
    <x v="7"/>
  </r>
  <r>
    <s v="FBJU"/>
    <s v="CIBANTENG 3"/>
    <s v="02"/>
    <s v="10.42.44.99"/>
    <s v="Microsoft Windows 7 Professional "/>
    <s v="32-bit"/>
    <s v="Intel(R) Pentium(R) CPU G3240 @ 3.10GHz"/>
    <n v="25"/>
    <s v="68"/>
    <n v="4"/>
    <s v="Windows(R) 7, Professional edition:_x000d__x000a_    The machine is permanently activated."/>
    <s v="Sesuai"/>
    <s v="XCWK7-PJCKK-2CM3D-PP2X6-8CV9B"/>
    <n v="1000"/>
    <n v="42"/>
    <n v="0.62"/>
    <s v="16"/>
    <s v="0"/>
    <s v="ONLINE"/>
    <s v="ONLINE-2024-12-22 19:16:47"/>
    <s v="2"/>
    <s v="0"/>
    <s v="ONLINE"/>
    <s v="ONLINE-2024-12-23 08:39:34"/>
    <s v="Dihitung"/>
    <s v="Dihitung"/>
    <s v="Tidak Dihitung"/>
    <n v="1000"/>
    <n v="25"/>
    <n v="42"/>
    <n v="0.62"/>
    <s v="Sesuai"/>
    <s v="OK"/>
    <n v="1"/>
    <n v="1"/>
    <x v="0"/>
    <x v="1"/>
    <x v="1"/>
    <x v="1"/>
    <x v="1"/>
    <x v="1"/>
    <x v="2"/>
    <x v="1"/>
    <x v="1"/>
    <s v="OK"/>
    <s v="OK"/>
    <x v="7"/>
  </r>
  <r>
    <s v="TVM8"/>
    <s v="CIJERUK 2"/>
    <s v="02"/>
    <s v="10.42.36.163"/>
    <s v="Microsoft Windows 7 Professional "/>
    <s v="32-bit"/>
    <s v="Intel(R) Celeron(R) CPU G540 @ 2.50GHz"/>
    <n v="0"/>
    <s v="58"/>
    <n v="2"/>
    <s v="Windows(R) 7, Professional edition:_x000d__x000a_    The machine is permanently activated."/>
    <s v="Sesuai"/>
    <s v="BBQGJ-F7C83-DMG7T-QB2PD-KF8M7"/>
    <n v="1000"/>
    <n v="68"/>
    <n v="0.6"/>
    <s v="10"/>
    <s v="0"/>
    <s v="ONLINE"/>
    <s v="ONLINE-2024-12-23 11:06:28"/>
    <s v="1"/>
    <s v="0"/>
    <s v="ONLINE"/>
    <s v="ONLINE-2024-12-23 10:01:21-(ACT VIRTUAL)TIDAK TERIMA RESPONSE DARI HOST|ERBANK BRI|10157031|000001987165679|||||000064|000000|23 DEC 24|10:01:16|||0|0|0"/>
    <s v="Dihitung"/>
    <s v="Dihitung"/>
    <s v="Tidak Dihitung"/>
    <n v="1000"/>
    <n v="0"/>
    <n v="68"/>
    <n v="0.6"/>
    <s v="Sesuai"/>
    <s v="OK"/>
    <n v="1"/>
    <n v="1"/>
    <x v="0"/>
    <x v="1"/>
    <x v="1"/>
    <x v="1"/>
    <x v="1"/>
    <x v="1"/>
    <x v="2"/>
    <x v="1"/>
    <x v="1"/>
    <s v="OK"/>
    <s v="OK"/>
    <x v="6"/>
  </r>
  <r>
    <s v="TZOF"/>
    <s v="BADAK PUTIH CIAPUS"/>
    <s v="02"/>
    <s v="10.42.10.99"/>
    <s v="Microsoft Windows 7 Professional "/>
    <s v="32-bit"/>
    <s v="Intel(R) Celeron(R) CPU G540 @ 2.50GHz"/>
    <n v="0"/>
    <s v="54"/>
    <n v="2"/>
    <s v="Windows(R) 7, Professional edition:_x000d__x000a_    The machine is permanently activated."/>
    <s v="Sesuai"/>
    <s v="BK8T3-KH7PJ-CMD74-3HWCJ-FDTJC"/>
    <n v="1000"/>
    <n v="75"/>
    <n v="0.79"/>
    <s v="24"/>
    <s v="0"/>
    <s v="ONLINE"/>
    <s v="ONLINE-2024-12-22 20:45:57"/>
    <s v="5"/>
    <s v="0"/>
    <s v="ONLINE"/>
    <s v="ONLINE-2024-12-22 19:26:59"/>
    <s v="Dihitung"/>
    <s v="Dihitung"/>
    <s v="Tidak Dihitung"/>
    <n v="1000"/>
    <n v="0"/>
    <n v="75"/>
    <n v="0.79"/>
    <s v="Sesuai"/>
    <s v="OK"/>
    <n v="1"/>
    <n v="1"/>
    <x v="0"/>
    <x v="1"/>
    <x v="1"/>
    <x v="1"/>
    <x v="1"/>
    <x v="1"/>
    <x v="2"/>
    <x v="1"/>
    <x v="1"/>
    <s v="OK"/>
    <s v="OK"/>
    <x v="5"/>
  </r>
  <r>
    <s v="T6T9"/>
    <s v="SUKAJAYA 66"/>
    <s v="01"/>
    <s v="10.42.64.34"/>
    <s v="Microsoft Windows 10 Pro"/>
    <s v="64-bit"/>
    <s v="Intel(R) Pentium(R) CPU G4400 @ 3.30GHz"/>
    <n v="57"/>
    <s v="81"/>
    <n v="4"/>
    <s v="Windows(R), Professional edition:_x000d__x000a_    The machine is permanently activated."/>
    <s v="Sesuai"/>
    <s v="HXNPC-CHQ82-H82CD-QKGKV-MBH24"/>
    <n v="1000"/>
    <n v="48"/>
    <n v="1.1399999999999999"/>
    <s v="3"/>
    <s v="8"/>
    <s v="ONLINE"/>
    <s v="ONLINE-2024-12-23 12:36:04-(ACT VIRTUAL)CRC SALAH HARAP RESTART EDC"/>
    <s v="0"/>
    <s v="0"/>
    <s v="NOEDC"/>
    <s v="NOEDC-0000-00-00 00:00:00"/>
    <s v="Dihitung"/>
    <s v="Dihitung"/>
    <s v="Tidak Dihitung"/>
    <n v="1000"/>
    <n v="57"/>
    <n v="48"/>
    <n v="1.1399999999999999"/>
    <s v="Sesuai"/>
    <s v="OK"/>
    <n v="0.27272727272727271"/>
    <n v="0"/>
    <x v="0"/>
    <x v="1"/>
    <x v="1"/>
    <x v="1"/>
    <x v="1"/>
    <x v="1"/>
    <x v="2"/>
    <x v="1"/>
    <x v="2"/>
    <s v="NOK"/>
    <s v="NOK"/>
    <x v="6"/>
  </r>
  <r>
    <s v="THJ8"/>
    <s v="SUKABUMI KM 26"/>
    <s v="02"/>
    <s v="10.42.136.35"/>
    <s v="Microsoft Windows 7 Professional "/>
    <s v="32-bit"/>
    <s v="Intel(R) Celeron(R) CPU G540 @ 2.50GHz"/>
    <n v="0"/>
    <s v="58"/>
    <n v="2"/>
    <s v="Windows(R) 7, Professional edition:_x000d__x000a_    The machine is permanently activated."/>
    <s v="Sesuai"/>
    <s v="Q29KC-JD7BB-7XVD8-R98PC-HCT4Y"/>
    <n v="1000"/>
    <n v="71"/>
    <n v="0.57999999999999996"/>
    <s v="2"/>
    <s v="0"/>
    <s v="ONLINE"/>
    <s v="ONLINE-2024-12-23 06:50:12"/>
    <s v="1"/>
    <s v="0"/>
    <s v="ONLINE"/>
    <s v="ONLINE-2024-12-22 20:18:55"/>
    <s v="Dihitung"/>
    <s v="Dihitung"/>
    <s v="Tidak Dihitung"/>
    <n v="1000"/>
    <n v="0"/>
    <n v="71"/>
    <n v="0.57999999999999996"/>
    <s v="Sesuai"/>
    <s v="OK"/>
    <n v="1"/>
    <n v="1"/>
    <x v="0"/>
    <x v="1"/>
    <x v="1"/>
    <x v="1"/>
    <x v="1"/>
    <x v="1"/>
    <x v="2"/>
    <x v="1"/>
    <x v="1"/>
    <s v="OK"/>
    <s v="OK"/>
    <x v="14"/>
  </r>
  <r>
    <s v="THMD"/>
    <s v="SPBU SENTUL CITY"/>
    <s v="01"/>
    <s v="10.42.117.2"/>
    <s v="Microsoft Windows 10 Pro"/>
    <s v="64-bit"/>
    <s v="Intel(R) Core(TM) i3-10100 CPU @ 3.60GHz"/>
    <n v="37"/>
    <s v="32"/>
    <n v="16"/>
    <s v="Windows(R), Professional edition:_x000d__x000a_    The machine is permanently activated."/>
    <s v="Sesuai"/>
    <s v="GJM24-HCNXK-TFT98-8P4HY-88CMP:NF6HC-QH89W-F8WYV-WWXV4-WFG6P"/>
    <n v="1000"/>
    <n v="55"/>
    <n v="0.41"/>
    <s v="38"/>
    <s v="0"/>
    <s v="ONLINE"/>
    <s v="ONLINE-2024-12-23 12:29:40"/>
    <s v="71"/>
    <s v="0"/>
    <s v="ONLINE"/>
    <s v="ONLINE-2024-12-23 12:30:43"/>
    <s v="Dihitung"/>
    <s v="Dihitung"/>
    <s v="Dihitung"/>
    <n v="1000"/>
    <n v="37"/>
    <n v="55"/>
    <n v="0.41"/>
    <s v="Sesuai"/>
    <s v="OK"/>
    <n v="1"/>
    <n v="1"/>
    <x v="1"/>
    <x v="1"/>
    <x v="1"/>
    <x v="1"/>
    <x v="1"/>
    <x v="1"/>
    <x v="2"/>
    <x v="1"/>
    <x v="1"/>
    <s v="OK"/>
    <s v="OK"/>
    <x v="2"/>
  </r>
  <r>
    <s v="TYTM"/>
    <s v="PARUNGSEAH"/>
    <s v="02"/>
    <s v="10.42.15.163"/>
    <s v="Microsoft Windows 7 Professional "/>
    <s v="32-bit"/>
    <s v="Intel(R) Pentium(R) CPU G3240 @ 3.10GHz"/>
    <n v="0"/>
    <s v="61"/>
    <n v="2"/>
    <s v="Windows(R) 7, Professional edition:_x000d__x000a_    The machine is permanently activated."/>
    <s v="Sesuai"/>
    <s v="Q7PXG-GX8RH-XTX79-43PWX-4P3G9"/>
    <n v="1000"/>
    <n v="35"/>
    <n v="1.1000000000000001"/>
    <s v="4"/>
    <s v="0"/>
    <s v="ONLINE"/>
    <s v="ONLINE-2024-12-22 18:12:31"/>
    <s v="2"/>
    <s v="0"/>
    <s v="ONLINE"/>
    <s v="ONLINE-2024-12-22 16:26:30"/>
    <s v="Dihitung"/>
    <s v="Dihitung"/>
    <s v="Tidak Dihitung"/>
    <n v="1000"/>
    <n v="0"/>
    <n v="35"/>
    <n v="1.1000000000000001"/>
    <s v="Sesuai"/>
    <s v="OK"/>
    <n v="1"/>
    <n v="1"/>
    <x v="0"/>
    <x v="1"/>
    <x v="1"/>
    <x v="1"/>
    <x v="1"/>
    <x v="1"/>
    <x v="2"/>
    <x v="1"/>
    <x v="1"/>
    <s v="OK"/>
    <s v="OK"/>
    <x v="12"/>
  </r>
  <r>
    <s v="TH2G"/>
    <s v="PAJAJARAN NO.20"/>
    <s v="02"/>
    <s v="10.42.88.163"/>
    <s v="Microsoft Windows 10 Pro"/>
    <s v="64-bit"/>
    <s v="Intel(R) Pentium(R) CPU G4400 @ 3.30GHz"/>
    <n v="26"/>
    <s v="64"/>
    <n v="4"/>
    <s v="Windows(R), Professional edition:_x000d__x000a_    The machine is permanently activated."/>
    <s v="Sesuai"/>
    <s v="2DK6G-9WNT4-V44F3-D833Y-PR4C4"/>
    <n v="1000"/>
    <n v="44"/>
    <n v="1.1100000000000001"/>
    <s v="7"/>
    <s v="0"/>
    <s v="ONLINE"/>
    <s v="ONLINE-2024-12-23 11:24:40"/>
    <s v="8"/>
    <s v="0"/>
    <s v="ONLINE"/>
    <s v="ONLINE-2024-12-23 11:04:01"/>
    <s v="Dihitung"/>
    <s v="Dihitung"/>
    <s v="Tidak Dihitung"/>
    <n v="1000"/>
    <n v="26"/>
    <n v="44"/>
    <n v="1.1100000000000001"/>
    <s v="Sesuai"/>
    <s v="OK"/>
    <n v="1"/>
    <n v="1"/>
    <x v="0"/>
    <x v="1"/>
    <x v="1"/>
    <x v="1"/>
    <x v="1"/>
    <x v="1"/>
    <x v="2"/>
    <x v="1"/>
    <x v="1"/>
    <s v="OK"/>
    <s v="OK"/>
    <x v="6"/>
  </r>
  <r>
    <s v="TK36"/>
    <s v="CAMPAKA"/>
    <s v="01"/>
    <s v="10.42.106.226"/>
    <s v="Microsoft Windows 10 Pro"/>
    <s v="64-bit"/>
    <s v="Intel(R) Pentium(R) CPU G3460T @ 3.00GHz"/>
    <n v="32"/>
    <s v="58"/>
    <n v="2"/>
    <s v="Windows(R), Professional edition:_x000d__x000a_    The machine is permanently activated."/>
    <s v="Double"/>
    <s v="NOK Dll"/>
    <n v="1000"/>
    <n v="0"/>
    <n v="0.64"/>
    <s v="16"/>
    <s v="0"/>
    <s v="ONLINE"/>
    <s v="ONLINE-2024-12-22 17:20:05"/>
    <s v="0"/>
    <s v="1"/>
    <s v="OFFLINE"/>
    <s v="OFFLINE-2024-10-16 08:08:33-TIDAK TERIMA RESPONSE DARI EDC"/>
    <s v="Dihitung"/>
    <s v="Dihitung"/>
    <s v="Tidak Dihitung"/>
    <n v="1000"/>
    <n v="32"/>
    <n v="0"/>
    <n v="0.64"/>
    <s v="Double"/>
    <s v="OK"/>
    <n v="1"/>
    <n v="0"/>
    <x v="0"/>
    <x v="1"/>
    <x v="1"/>
    <x v="1"/>
    <x v="1"/>
    <x v="2"/>
    <x v="2"/>
    <x v="1"/>
    <x v="0"/>
    <s v="OK"/>
    <s v="NOK"/>
    <x v="1"/>
  </r>
  <r>
    <s v="TH6W"/>
    <s v="CIBOLANG KALER"/>
    <s v="02"/>
    <s v="10.42.55.99"/>
    <s v="Microsoft Windows 7 Professional "/>
    <s v="32-bit"/>
    <s v="Intel(R) Celeron(R) CPU G540 @ 2.50GHz"/>
    <n v="59"/>
    <s v="64"/>
    <n v="2"/>
    <s v="Windows(R) 7, Professional edition:_x000d__x000a_    The machine is permanently activated."/>
    <s v="Sesuai"/>
    <s v="4FCWG-J3RVF-H7FJR-3X8VQ-T3G3P"/>
    <n v="1000"/>
    <n v="70"/>
    <n v="0.43"/>
    <s v="10"/>
    <s v="0"/>
    <s v="ONLINE"/>
    <s v="ONLINE-2024-12-23 12:02:39"/>
    <s v="4"/>
    <s v="0"/>
    <s v="ONLINE"/>
    <s v="ONLINE-2024-12-23 09:49:42"/>
    <s v="Dihitung"/>
    <s v="Dihitung"/>
    <s v="Tidak Dihitung"/>
    <n v="1000"/>
    <n v="59"/>
    <n v="70"/>
    <n v="0.43"/>
    <s v="Sesuai"/>
    <s v="OK"/>
    <n v="1"/>
    <n v="1"/>
    <x v="0"/>
    <x v="1"/>
    <x v="1"/>
    <x v="1"/>
    <x v="1"/>
    <x v="1"/>
    <x v="2"/>
    <x v="1"/>
    <x v="1"/>
    <s v="OK"/>
    <s v="OK"/>
    <x v="4"/>
  </r>
  <r>
    <s v="TV5Y"/>
    <s v="MARGA JAYA"/>
    <s v="02"/>
    <s v="10.42.90.67"/>
    <s v="Microsoft Windows 7 Professional "/>
    <s v="32-bit"/>
    <s v="Intel(R) Pentium(R) CPU G3250 @ 3.20GHz"/>
    <n v="0"/>
    <s v="48"/>
    <n v="2"/>
    <s v="Windows(R) 7, Professional edition:_x000d__x000a_    The machine is permanently activated."/>
    <s v="Sesuai"/>
    <s v="YK93H-HK8XM-V9DMB-V9PP9-KWTFP"/>
    <n v="1000"/>
    <n v="38"/>
    <n v="0.61"/>
    <s v="4"/>
    <s v="0"/>
    <s v="ONLINE"/>
    <s v="ONLINE-2024-12-23 10:17:11"/>
    <s v="13"/>
    <s v="0"/>
    <s v="ONLINE"/>
    <s v="ONLINE-2024-12-23 10:15:27"/>
    <s v="Dihitung"/>
    <s v="Dihitung"/>
    <s v="Tidak Dihitung"/>
    <n v="1000"/>
    <n v="0"/>
    <n v="38"/>
    <n v="0.61"/>
    <s v="Sesuai"/>
    <s v="OK"/>
    <n v="1"/>
    <n v="1"/>
    <x v="0"/>
    <x v="1"/>
    <x v="1"/>
    <x v="1"/>
    <x v="1"/>
    <x v="1"/>
    <x v="2"/>
    <x v="1"/>
    <x v="1"/>
    <s v="OK"/>
    <s v="OK"/>
    <x v="7"/>
  </r>
  <r>
    <s v="F863"/>
    <s v="MALAKA"/>
    <s v="01"/>
    <s v="10.42.85.194"/>
    <s v="Microsoft Windows 10 Pro"/>
    <s v="64-bit"/>
    <s v="Intel(R) Pentium(R) CPU G4400 @ 3.30GHz"/>
    <n v="15"/>
    <s v="66"/>
    <n v="4"/>
    <s v="Windows(R), Professional edition:_x000d__x000a_    The machine is permanently activated."/>
    <s v="Sesuai"/>
    <s v="DBPJW-N8PDK-RMY69-FF27J-F3KTP"/>
    <n v="1000"/>
    <n v="46"/>
    <n v="0.89"/>
    <s v="17"/>
    <s v="0"/>
    <s v="ONLINE"/>
    <s v="ONLINE-2024-12-22 22:23:55"/>
    <s v="19"/>
    <s v="1"/>
    <s v="ONLINE"/>
    <s v="ONLINE-2024-12-22 21:26:36"/>
    <s v="Dihitung"/>
    <s v="Dihitung"/>
    <s v="Tidak Dihitung"/>
    <n v="1000"/>
    <n v="15"/>
    <n v="46"/>
    <n v="0.89"/>
    <s v="Sesuai"/>
    <s v="OK"/>
    <n v="1"/>
    <n v="0.95"/>
    <x v="0"/>
    <x v="1"/>
    <x v="1"/>
    <x v="1"/>
    <x v="1"/>
    <x v="1"/>
    <x v="2"/>
    <x v="1"/>
    <x v="1"/>
    <s v="OK"/>
    <s v="OK"/>
    <x v="10"/>
  </r>
  <r>
    <s v="TYBO"/>
    <s v="LOJI CIANJUR"/>
    <s v="02"/>
    <s v="10.42.115.99"/>
    <s v="Microsoft Windows 7 Professional "/>
    <s v="32-bit"/>
    <s v="Intel(R) Celeron(R) CPU G540 @ 2.50GHz"/>
    <n v="3"/>
    <s v="64"/>
    <n v="2"/>
    <s v="Windows(R) 7, Professional edition:_x000d__x000a_    The machine is permanently activated."/>
    <s v="Sesuai"/>
    <s v="JYPB4-TV9YT-9HVPM-QDMGH-GY6P4"/>
    <n v="1000"/>
    <n v="61"/>
    <n v="1.22"/>
    <s v="1"/>
    <s v="7"/>
    <s v="OFFLINE"/>
    <s v="OFFLINE-2024-12-22 15:47:22-A DEVICE ATTACHED TO THE SYSTEM IS NOT FUNCTIONING._x000d__x000a_"/>
    <s v="0"/>
    <s v="0"/>
    <s v="NOEDC"/>
    <s v="NOEDC-0000-00-00 00:00:00"/>
    <s v="Dihitung"/>
    <s v="Dihitung"/>
    <s v="Tidak Dihitung"/>
    <n v="1000"/>
    <n v="3"/>
    <n v="61"/>
    <n v="1.22"/>
    <s v="Sesuai"/>
    <s v="OK"/>
    <n v="0.125"/>
    <n v="0"/>
    <x v="0"/>
    <x v="1"/>
    <x v="1"/>
    <x v="1"/>
    <x v="1"/>
    <x v="1"/>
    <x v="2"/>
    <x v="0"/>
    <x v="2"/>
    <s v="NOK"/>
    <s v="NOK"/>
    <x v="11"/>
  </r>
  <r>
    <s v="TIBY"/>
    <s v="GRAHA CARINGIN"/>
    <s v="02"/>
    <s v="10.42.99.67"/>
    <s v="Microsoft Windows 7 Professional "/>
    <s v="32-bit"/>
    <s v="Intel(R) Pentium(R) CPU G3240 @ 3.10GHz"/>
    <n v="6"/>
    <s v="66"/>
    <n v="4"/>
    <s v="Windows(R) 7, Professional edition:_x000d__x000a_    The machine is permanently activated."/>
    <s v="Sesuai"/>
    <s v="FH2MM-CY3VQ-YB392-DYVMM-D4249"/>
    <n v="1000"/>
    <n v="51"/>
    <n v="1.73"/>
    <s v="12"/>
    <s v="5"/>
    <s v="ONLINE"/>
    <s v="ONLINE-2024-12-23 12:02:19"/>
    <s v="0"/>
    <s v="1"/>
    <s v="OFFLINE"/>
    <s v="OFFLINE-2024-12-15 18:01:57-TIDAK TERIMA RESPONSE DARI EDC"/>
    <s v="Dihitung"/>
    <s v="Dihitung"/>
    <s v="Tidak Dihitung"/>
    <n v="1000"/>
    <n v="6"/>
    <n v="51"/>
    <n v="1.73"/>
    <s v="Sesuai"/>
    <s v="OK"/>
    <n v="0.70588235294117652"/>
    <n v="0"/>
    <x v="0"/>
    <x v="1"/>
    <x v="1"/>
    <x v="1"/>
    <x v="1"/>
    <x v="1"/>
    <x v="2"/>
    <x v="1"/>
    <x v="0"/>
    <s v="OK"/>
    <s v="NOK"/>
    <x v="14"/>
  </r>
  <r>
    <s v="TTIB"/>
    <s v="HARJASARI"/>
    <s v="01"/>
    <s v="10.42.52.162"/>
    <s v="Microsoft Windows 7 Professional "/>
    <s v="32-bit"/>
    <s v="Intel(R) Pentium(R) CPU G3250 @ 3.20GHz"/>
    <n v="26"/>
    <s v="72"/>
    <n v="4"/>
    <s v="Windows(R) 7, Professional edition:_x000d__x000a_    The machine is permanently activated."/>
    <s v="Sesuai"/>
    <s v="XHWDJ-WX3B8-FXPWC-8PDDV-CFVX7"/>
    <n v="1000"/>
    <n v="59"/>
    <n v="5.01"/>
    <s v="11"/>
    <s v="0"/>
    <s v="ONLINE"/>
    <s v="ONLINE-2024-12-23 12:02:38"/>
    <s v="18"/>
    <s v="0"/>
    <s v="ONLINE"/>
    <s v="ONLINE-2024-12-23 12:10:14"/>
    <s v="Dihitung"/>
    <s v="Dihitung"/>
    <s v="Tidak Dihitung"/>
    <n v="1000"/>
    <n v="26"/>
    <n v="59"/>
    <n v="5.01"/>
    <s v="Sesuai"/>
    <s v="OK"/>
    <n v="1"/>
    <n v="1"/>
    <x v="0"/>
    <x v="1"/>
    <x v="1"/>
    <x v="1"/>
    <x v="2"/>
    <x v="1"/>
    <x v="2"/>
    <x v="1"/>
    <x v="1"/>
    <s v="OK"/>
    <s v="OK"/>
    <x v="8"/>
  </r>
  <r>
    <s v="TJ45"/>
    <s v="PEREMPATAN BOJONG_x0009_"/>
    <s v="03"/>
    <s v="10.42.114.132"/>
    <s v="Microsoft Windows 7 Professional "/>
    <s v="32-bit"/>
    <s v="Intel(R) Celeron(R) CPU G540 @ 2.50GHz"/>
    <n v="36"/>
    <s v="62"/>
    <n v="2"/>
    <s v="Windows(R) 7, Professional edition:_x000d__x000a_    The machine is permanently activated."/>
    <s v="Sesuai"/>
    <s v="WY8GX-RFF8P-WRGQY-YPFMB-C4P8D"/>
    <n v="1000"/>
    <n v="69"/>
    <n v="0.67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36"/>
    <n v="69"/>
    <n v="0.67"/>
    <s v="Sesuai"/>
    <s v="OK"/>
    <n v="0"/>
    <n v="0"/>
    <x v="0"/>
    <x v="1"/>
    <x v="1"/>
    <x v="1"/>
    <x v="1"/>
    <x v="1"/>
    <x v="2"/>
    <x v="2"/>
    <x v="2"/>
    <s v="NOK"/>
    <s v="NOK"/>
    <x v="13"/>
  </r>
  <r>
    <s v="TJ92"/>
    <s v="BOHLAM"/>
    <s v="04"/>
    <s v="10.42.116.138"/>
    <s v="Microsoft Windows 7 Professional "/>
    <s v="32-bit"/>
    <s v="Intel(R) Celeron(R) CPU G540 @ 2.50GHz"/>
    <n v="32"/>
    <s v="57"/>
    <n v="2"/>
    <s v="Windows(R) 7, Professional edition:_x000d__x000a_    The machine is permanently activated."/>
    <s v="Sesuai"/>
    <s v="P86Y9-MKCVH-88KRW-DWW8R-QRFFW"/>
    <n v="1000"/>
    <n v="69"/>
    <n v="0.61"/>
    <s v="2"/>
    <s v="0"/>
    <s v="ONLINE"/>
    <s v="ONLINE-2024-11-23 20:02:51"/>
    <s v="2"/>
    <s v="0"/>
    <s v="ONLINE"/>
    <s v="ONLINE-2024-12-22 19:34:09"/>
    <s v="Dihitung"/>
    <s v="Dihitung"/>
    <s v="Tidak Dihitung"/>
    <n v="1000"/>
    <n v="32"/>
    <n v="69"/>
    <n v="0.61"/>
    <s v="Sesuai"/>
    <s v="OK"/>
    <n v="1"/>
    <n v="1"/>
    <x v="0"/>
    <x v="1"/>
    <x v="1"/>
    <x v="1"/>
    <x v="1"/>
    <x v="1"/>
    <x v="2"/>
    <x v="1"/>
    <x v="1"/>
    <s v="OK"/>
    <s v="OK"/>
    <x v="14"/>
  </r>
  <r>
    <s v="TL5O"/>
    <s v="SUMUR BATU"/>
    <s v="02"/>
    <s v="10.42.87.131"/>
    <s v="Microsoft Windows 7 Professional "/>
    <s v="32-bit"/>
    <s v="Intel(R) Pentium(R) CPU G3250 @ 3.20GHz"/>
    <n v="0"/>
    <s v="47"/>
    <n v="4"/>
    <s v="Windows(R) 7, Professional edition:_x000d__x000a_    The machine is permanently activated."/>
    <s v="Sesuai"/>
    <s v="237XB-GDJ7B-MV8MH-98QJM-24367"/>
    <n v="1000"/>
    <n v="42"/>
    <n v="1.17"/>
    <s v="8"/>
    <s v="0"/>
    <s v="ONLINE"/>
    <s v="ONLINE-2024-12-23 11:52:35"/>
    <s v="5"/>
    <s v="0"/>
    <s v="ONLINE"/>
    <s v="ONLINE-2024-12-23 10:41:20"/>
    <s v="Dihitung"/>
    <s v="Dihitung"/>
    <s v="Tidak Dihitung"/>
    <n v="1000"/>
    <n v="0"/>
    <n v="42"/>
    <n v="1.17"/>
    <s v="Sesuai"/>
    <s v="OK"/>
    <n v="1"/>
    <n v="1"/>
    <x v="0"/>
    <x v="1"/>
    <x v="1"/>
    <x v="1"/>
    <x v="1"/>
    <x v="1"/>
    <x v="2"/>
    <x v="1"/>
    <x v="1"/>
    <s v="OK"/>
    <s v="OK"/>
    <x v="2"/>
  </r>
  <r>
    <s v="TWHD"/>
    <s v="SILIWANGI NO. 30"/>
    <s v="01"/>
    <s v="10.42.12.194"/>
    <s v="Microsoft Windows 10 Pro"/>
    <s v="64-bit"/>
    <s v="Intel(R) Pentium(R) CPU G4400 @ 3.30GHz"/>
    <n v="69"/>
    <s v="77"/>
    <n v="4"/>
    <s v="Windows(R), Professional edition:_x000d__x000a_    The machine is permanently activated."/>
    <s v="Sesuai"/>
    <s v="CVWM9-HXN8C-G8K7P-7TWJ2-CKCKC"/>
    <n v="1000"/>
    <n v="56"/>
    <n v="1.19"/>
    <s v="8"/>
    <s v="0"/>
    <s v="ONLINE"/>
    <s v="ONLINE-2024-12-23 12:30:23"/>
    <s v="8"/>
    <s v="0"/>
    <s v="ONLINE"/>
    <s v="ONLINE-2024-12-23 12:11:05"/>
    <s v="Dihitung"/>
    <s v="Dihitung"/>
    <s v="Tidak Dihitung"/>
    <n v="1000"/>
    <n v="69"/>
    <n v="56"/>
    <n v="1.19"/>
    <s v="Sesuai"/>
    <s v="OK"/>
    <n v="1"/>
    <n v="1"/>
    <x v="0"/>
    <x v="1"/>
    <x v="1"/>
    <x v="1"/>
    <x v="1"/>
    <x v="1"/>
    <x v="2"/>
    <x v="1"/>
    <x v="1"/>
    <s v="OK"/>
    <s v="OK"/>
    <x v="6"/>
  </r>
  <r>
    <s v="TDRN"/>
    <s v="TAPOS CIAWI 3"/>
    <s v="02"/>
    <s v="10.42.51.131"/>
    <s v="Microsoft Windows 7 Professional "/>
    <s v="32-bit"/>
    <s v="Intel(R) Pentium(R) CPU G3250 @ 3.20GHz"/>
    <n v="26"/>
    <s v="63"/>
    <n v="2"/>
    <s v="Windows(R) 7, Professional edition:_x000d__x000a_    The machine is permanently activated."/>
    <s v="Sesuai"/>
    <s v="FFWFB-CB878-3TD23-7H768-JXYP3"/>
    <n v="1000"/>
    <n v="47"/>
    <n v="3.01"/>
    <s v="5"/>
    <s v="0"/>
    <s v="ONLINE"/>
    <s v="ONLINE-2024-12-23 12:10:04"/>
    <s v="10"/>
    <s v="0"/>
    <s v="ONLINE"/>
    <s v="ONLINE-2024-12-23 12:33:09"/>
    <s v="Dihitung"/>
    <s v="Dihitung"/>
    <s v="Tidak Dihitung"/>
    <n v="1000"/>
    <n v="26"/>
    <n v="47"/>
    <n v="3.01"/>
    <s v="Sesuai"/>
    <s v="OK"/>
    <n v="1"/>
    <n v="1"/>
    <x v="0"/>
    <x v="1"/>
    <x v="1"/>
    <x v="1"/>
    <x v="1"/>
    <x v="1"/>
    <x v="2"/>
    <x v="1"/>
    <x v="1"/>
    <s v="OK"/>
    <s v="OK"/>
    <x v="8"/>
  </r>
  <r>
    <s v="FJZJ"/>
    <s v="JOGLO"/>
    <s v="02"/>
    <s v="10.42.69.163"/>
    <s v="Microsoft Windows 10 Pro"/>
    <s v="64-bit"/>
    <s v="Intel(R) Pentium(R) CPU G4500 @ 3.50GHz"/>
    <n v="28"/>
    <s v="35"/>
    <n v="8"/>
    <s v="Windows(R), Professional edition:_x000d__x000a_    The machine is permanently activated."/>
    <s v="Sesuai"/>
    <s v="NCB3H-V8D47-K3TM8-DDKM8-D9MP2"/>
    <n v="1000"/>
    <n v="51"/>
    <n v="0.64"/>
    <s v="4"/>
    <s v="0"/>
    <s v="ONLINE"/>
    <s v="ONLINE-2024-12-23 10:49:13"/>
    <s v="3"/>
    <s v="0"/>
    <s v="ONLINE"/>
    <s v="ONLINE-2024-12-23 11:19:25"/>
    <s v="Dihitung"/>
    <s v="Dihitung"/>
    <s v="Dihitung"/>
    <n v="1000"/>
    <n v="28"/>
    <n v="51"/>
    <n v="0.64"/>
    <s v="Sesuai"/>
    <s v="OK"/>
    <n v="1"/>
    <n v="1"/>
    <x v="1"/>
    <x v="1"/>
    <x v="1"/>
    <x v="1"/>
    <x v="1"/>
    <x v="1"/>
    <x v="2"/>
    <x v="1"/>
    <x v="1"/>
    <s v="OK"/>
    <s v="OK"/>
    <x v="11"/>
  </r>
  <r>
    <s v="T9YH"/>
    <s v="TEGAL CIAMPEA"/>
    <s v="02"/>
    <s v="10.42.95.3"/>
    <s v="Microsoft Windows 7 Professional "/>
    <s v="32-bit"/>
    <s v="Intel(R) Pentium(R) CPU G3250 @ 3.20GHz"/>
    <n v="0"/>
    <s v="52"/>
    <n v="2"/>
    <s v="Windows(R) 7, Professional edition:_x000d__x000a_    The machine is permanently activated."/>
    <s v="Sesuai"/>
    <s v="72W69-M82VY-4MJTR-Y9K2K-DM6YD"/>
    <n v="1000"/>
    <n v="40"/>
    <n v="0.81"/>
    <s v="4"/>
    <s v="0"/>
    <s v="ONLINE"/>
    <s v="ONLINE-2024-12-23 10:10:39"/>
    <s v="2"/>
    <s v="0"/>
    <s v="ONLINE"/>
    <s v="ONLINE-2024-12-23 08:54:08"/>
    <s v="Dihitung"/>
    <s v="Dihitung"/>
    <s v="Tidak Dihitung"/>
    <n v="1000"/>
    <n v="0"/>
    <n v="40"/>
    <n v="0.81"/>
    <s v="Sesuai"/>
    <s v="OK"/>
    <n v="1"/>
    <n v="1"/>
    <x v="0"/>
    <x v="1"/>
    <x v="1"/>
    <x v="1"/>
    <x v="1"/>
    <x v="1"/>
    <x v="2"/>
    <x v="1"/>
    <x v="1"/>
    <s v="OK"/>
    <s v="OK"/>
    <x v="7"/>
  </r>
  <r>
    <s v="TJ1I"/>
    <s v="SPBU PASIR KUDA"/>
    <s v="01"/>
    <s v="10.42.94.34"/>
    <s v="Microsoft Windows 7 Professional "/>
    <s v="32-bit"/>
    <s v="Intel(R) Pentium(R) CPU G3250 @ 3.20GHz"/>
    <n v="37"/>
    <s v="75"/>
    <n v="4"/>
    <s v="Windows(R) 7, Professional edition:_x000d__x000a_    The machine is permanently activated."/>
    <s v="Sesuai"/>
    <s v="7TPQB-2GXDJ-V83KX-9DHMH-K6D6R"/>
    <n v="1000"/>
    <n v="47"/>
    <n v="0.28999999999999998"/>
    <s v="2"/>
    <s v="0"/>
    <s v="ONLINE"/>
    <s v="ONLINE-2024-12-23 11:31:36"/>
    <s v="18"/>
    <s v="0"/>
    <s v="ONLINE"/>
    <s v="ONLINE-2024-12-23 11:47:32"/>
    <s v="Dihitung"/>
    <s v="Dihitung"/>
    <s v="Tidak Dihitung"/>
    <n v="1000"/>
    <n v="37"/>
    <n v="47"/>
    <n v="0.28999999999999998"/>
    <s v="Sesuai"/>
    <s v="OK"/>
    <n v="1"/>
    <n v="1"/>
    <x v="0"/>
    <x v="1"/>
    <x v="1"/>
    <x v="1"/>
    <x v="1"/>
    <x v="1"/>
    <x v="2"/>
    <x v="1"/>
    <x v="1"/>
    <s v="OK"/>
    <s v="OK"/>
    <x v="5"/>
  </r>
  <r>
    <s v="TO33"/>
    <s v="CIKEMBANG"/>
    <s v="02"/>
    <s v="10.42.19.99"/>
    <s v="Microsoft Windows 10 Pro"/>
    <s v="64-bit"/>
    <s v="Intel(R) Pentium(R) CPU G4400 @ 3.30GHz"/>
    <n v="77"/>
    <s v="54"/>
    <n v="4"/>
    <s v="Windows(R), Professional edition:_x000d__x000a_    The machine is permanently activated."/>
    <s v="Sesuai"/>
    <s v="3NBC2-QQ8F8-P39W2-34GBR-CR4C4"/>
    <n v="1000"/>
    <n v="29"/>
    <n v="1.34"/>
    <s v="4"/>
    <s v="0"/>
    <s v="ONLINE"/>
    <s v="ONLINE-2024-12-23 10:40:35"/>
    <s v="4"/>
    <s v="0"/>
    <s v="ONLINE"/>
    <s v="ONLINE-2024-12-22 21:50:32"/>
    <s v="Dihitung"/>
    <s v="Dihitung"/>
    <s v="Tidak Dihitung"/>
    <n v="1000"/>
    <n v="77"/>
    <n v="29"/>
    <n v="1.34"/>
    <s v="Sesuai"/>
    <s v="OK"/>
    <n v="1"/>
    <n v="1"/>
    <x v="0"/>
    <x v="1"/>
    <x v="1"/>
    <x v="1"/>
    <x v="1"/>
    <x v="1"/>
    <x v="2"/>
    <x v="1"/>
    <x v="1"/>
    <s v="OK"/>
    <s v="OK"/>
    <x v="3"/>
  </r>
  <r>
    <s v="TTB4"/>
    <s v="SITI JENAB"/>
    <s v="01"/>
    <s v="10.42.13.2"/>
    <s v="Microsoft Windows 10 Pro"/>
    <s v="64-bit"/>
    <s v="Intel(R) Pentium(R) CPU G4400 @ 3.30GHz"/>
    <n v="71"/>
    <s v="72"/>
    <n v="4"/>
    <s v="Windows(R), Professional edition:_x000d__x000a_    The machine is permanently activated."/>
    <s v="Sesuai"/>
    <s v="KTNYR-XMCRY-WGBFG-JW9W6-C9X2P:D6KNC-MJW8K-CM9W2-D4J3R-PPQGR"/>
    <n v="1000"/>
    <n v="63"/>
    <n v="0.77"/>
    <s v="2"/>
    <s v="0"/>
    <s v="ONLINE"/>
    <s v="ONLINE-2024-12-23 08:14:44"/>
    <s v="0"/>
    <s v="1"/>
    <s v="OFFLINE"/>
    <s v="OFFLINE-2024-12-21 15:24:40-TIDAK TERIMA RESPONSE DARI EDC"/>
    <s v="Dihitung"/>
    <s v="Dihitung"/>
    <s v="Tidak Dihitung"/>
    <n v="1000"/>
    <n v="71"/>
    <n v="63"/>
    <n v="0.77"/>
    <s v="Sesuai"/>
    <s v="OK"/>
    <n v="1"/>
    <n v="0"/>
    <x v="0"/>
    <x v="1"/>
    <x v="1"/>
    <x v="1"/>
    <x v="1"/>
    <x v="1"/>
    <x v="2"/>
    <x v="1"/>
    <x v="0"/>
    <s v="OK"/>
    <s v="NOK"/>
    <x v="13"/>
  </r>
  <r>
    <s v="THQG"/>
    <s v="KOLONEL AHMAD SYAM"/>
    <s v="01"/>
    <s v="10.42.29.162"/>
    <s v="Microsoft Windows 7 Professional "/>
    <s v="32-bit"/>
    <s v="Intel(R) Pentium(R) CPU G4400 @ 3.30GHz"/>
    <n v="0"/>
    <s v="71"/>
    <n v="4"/>
    <s v="Windows(R) 7, Professional edition:_x000d__x000a_    The machine is permanently activated."/>
    <s v="Sesuai"/>
    <s v="77V7F-TGDBH-3QH7K-YTWFQ-HT86R"/>
    <n v="1000"/>
    <n v="39"/>
    <n v="0.37"/>
    <s v="2"/>
    <s v="0"/>
    <s v="ONLINE"/>
    <s v="ONLINE-2024-12-23 07:06:09"/>
    <s v="7"/>
    <s v="0"/>
    <s v="ONLINE"/>
    <s v="ONLINE-2024-12-22 18:53:47"/>
    <s v="Dihitung"/>
    <s v="Dihitung"/>
    <s v="Tidak Dihitung"/>
    <n v="1000"/>
    <n v="0"/>
    <n v="39"/>
    <n v="0.37"/>
    <s v="Sesuai"/>
    <s v="OK"/>
    <n v="1"/>
    <n v="1"/>
    <x v="0"/>
    <x v="1"/>
    <x v="1"/>
    <x v="1"/>
    <x v="1"/>
    <x v="1"/>
    <x v="2"/>
    <x v="1"/>
    <x v="1"/>
    <s v="OK"/>
    <s v="OK"/>
    <x v="8"/>
  </r>
  <r>
    <s v="FSBT"/>
    <s v="SETU CIPAYUNG 2"/>
    <s v="02"/>
    <s v="10.42.80.3"/>
    <s v="Microsoft Windows 10 Pro"/>
    <s v="64-bit"/>
    <s v="Intel(R) Pentium(R) Gold G6405 CPU @ 4.10GHz"/>
    <n v="11"/>
    <s v="47"/>
    <n v="8"/>
    <s v="Windows(R), Professional edition:_x000d__x000a_    The machine is permanently activated."/>
    <s v="Sesuai"/>
    <s v="X4QN9-M493R-TTQB4-HKW9K-JXCKF"/>
    <n v="1000"/>
    <n v="47"/>
    <n v="0.7"/>
    <s v="36"/>
    <s v="0"/>
    <s v="ONLINE"/>
    <s v="ONLINE-2024-12-23 12:11:05"/>
    <s v="1"/>
    <s v="0"/>
    <s v="ONLINE"/>
    <s v="ONLINE-2024-12-22 20:37:45-(ACT VIRTUAL)TIDAK TERIMA RESPONSE DARI HOST|ERBANK |72101240|000070407407043|||||000058|000000|22 DEC 24|20:37:32|||0"/>
    <s v="Dihitung"/>
    <s v="Dihitung"/>
    <s v="Dihitung"/>
    <n v="1000"/>
    <n v="11"/>
    <n v="47"/>
    <n v="0.7"/>
    <s v="Sesuai"/>
    <s v="OK"/>
    <n v="1"/>
    <n v="1"/>
    <x v="1"/>
    <x v="1"/>
    <x v="1"/>
    <x v="1"/>
    <x v="1"/>
    <x v="1"/>
    <x v="2"/>
    <x v="1"/>
    <x v="1"/>
    <s v="OK"/>
    <s v="OK"/>
    <x v="10"/>
  </r>
  <r>
    <s v="TVSU"/>
    <s v="WARUNG NANGKA"/>
    <s v="02"/>
    <s v="10.42.63.99"/>
    <s v="Microsoft Windows 7 Professional "/>
    <s v="32-bit"/>
    <s v="Intel(R) Pentium(R) CPU G3240 @ 3.10GHz"/>
    <n v="0"/>
    <s v="60"/>
    <n v="2"/>
    <s v="Windows(R) 7, Professional edition:_x000d__x000a_    The machine is permanently activated."/>
    <s v="Sesuai"/>
    <s v="GGGGB-23WYR-9GQWR-23R46-JVPWV"/>
    <n v="1000"/>
    <n v="45"/>
    <n v="2.4300000000000002"/>
    <s v="10"/>
    <s v="0"/>
    <s v="ONLINE"/>
    <s v="ONLINE-2024-12-22 17:47:51"/>
    <s v="8"/>
    <s v="0"/>
    <s v="ONLINE"/>
    <s v="ONLINE-2024-12-22 18:05:46"/>
    <s v="Dihitung"/>
    <s v="Dihitung"/>
    <s v="Tidak Dihitung"/>
    <n v="1000"/>
    <n v="0"/>
    <n v="45"/>
    <n v="2.4300000000000002"/>
    <s v="Sesuai"/>
    <s v="OK"/>
    <n v="1"/>
    <n v="1"/>
    <x v="0"/>
    <x v="1"/>
    <x v="1"/>
    <x v="1"/>
    <x v="1"/>
    <x v="1"/>
    <x v="2"/>
    <x v="1"/>
    <x v="1"/>
    <s v="OK"/>
    <s v="OK"/>
    <x v="8"/>
  </r>
  <r>
    <s v="FDLC"/>
    <s v="GRIYA CIKEMBAR ASRI"/>
    <s v="02"/>
    <s v="10.42.94.3"/>
    <s v="Microsoft Windows 10 Pro"/>
    <s v="64-bit"/>
    <s v="Intel(R) Pentium(R) CPU G4500 @ 3.50GHz"/>
    <n v="5"/>
    <s v="59"/>
    <n v="4"/>
    <s v="Windows(R), Professional edition:_x000d__x000a_    The machine is permanently activated."/>
    <s v="Sesuai"/>
    <s v="9CXQP-NWV2Q-9QWYC-4HPB6-VCFC2"/>
    <n v="1000"/>
    <n v="37"/>
    <n v="2.61"/>
    <s v="6"/>
    <s v="0"/>
    <s v="ONLINE"/>
    <s v="ONLINE-2024-12-21 20:20:11"/>
    <s v="1"/>
    <s v="0"/>
    <s v="ONLINE"/>
    <s v="ONLINE-2024-12-22 10:08:55"/>
    <s v="Dihitung"/>
    <s v="Dihitung"/>
    <s v="Tidak Dihitung"/>
    <n v="1000"/>
    <n v="5"/>
    <n v="37"/>
    <n v="2.61"/>
    <s v="Sesuai"/>
    <s v="OK"/>
    <n v="1"/>
    <n v="1"/>
    <x v="0"/>
    <x v="1"/>
    <x v="1"/>
    <x v="1"/>
    <x v="1"/>
    <x v="1"/>
    <x v="2"/>
    <x v="1"/>
    <x v="1"/>
    <s v="OK"/>
    <s v="OK"/>
    <x v="3"/>
  </r>
  <r>
    <s v="TD31"/>
    <s v="TALANG CIMANDE"/>
    <s v="03"/>
    <s v="10.42.7.68"/>
    <s v="Microsoft Windows 7 Professional "/>
    <s v="32-bit"/>
    <s v="Intel(R) Celeron(R) CPU G540 @ 2.50GHz"/>
    <n v="38"/>
    <s v="62"/>
    <n v="2"/>
    <s v="Windows(R) 7, Professional edition:_x000d__x000a_    The machine is permanently activated."/>
    <s v="Sesuai"/>
    <s v="C2YTC-P3RG7-RDYFQ-X2XH3-TC847"/>
    <n v="1000"/>
    <n v="66"/>
    <n v="0.49"/>
    <s v="2"/>
    <s v="0"/>
    <s v="ONLINE"/>
    <s v="ONLINE-2024-08-01 20:23:04"/>
    <s v="2"/>
    <s v="0"/>
    <s v="ONLINE"/>
    <s v="ONLINE-2024-09-13 15:22:28"/>
    <s v="Dihitung"/>
    <s v="Dihitung"/>
    <s v="Tidak Dihitung"/>
    <n v="1000"/>
    <n v="38"/>
    <n v="66"/>
    <n v="0.49"/>
    <s v="Sesuai"/>
    <s v="OK"/>
    <n v="1"/>
    <n v="1"/>
    <x v="0"/>
    <x v="1"/>
    <x v="1"/>
    <x v="1"/>
    <x v="1"/>
    <x v="1"/>
    <x v="2"/>
    <x v="1"/>
    <x v="1"/>
    <s v="OK"/>
    <s v="OK"/>
    <x v="14"/>
  </r>
  <r>
    <s v="TNJ0"/>
    <s v="RANCABUNGUR BARU"/>
    <s v="01"/>
    <s v="10.42.90.162"/>
    <s v="Microsoft Windows 7 Professional "/>
    <s v="32-bit"/>
    <s v="Intel(R) Celeron(R) CPU G540 @ 2.50GHz"/>
    <n v="61"/>
    <s v="52"/>
    <n v="2"/>
    <s v="Windows(R) 7, Professional edition:_x000d__x000a_    The machine is permanently activated."/>
    <s v="Sesuai"/>
    <s v="RDF2X-WKBPH-FYTR9-FVQJ9-BQ63D"/>
    <n v="1000"/>
    <n v="69"/>
    <n v="0.54"/>
    <s v="4"/>
    <s v="0"/>
    <s v="ONLINE"/>
    <s v="ONLINE-2024-12-23 12:06:10"/>
    <s v="6"/>
    <s v="3"/>
    <s v="OFFLINE"/>
    <s v="OFFLINE-2024-12-22 20:46:02-RESPONSE DARI EDC BLANK"/>
    <s v="Dihitung"/>
    <s v="Dihitung"/>
    <s v="Tidak Dihitung"/>
    <n v="1000"/>
    <n v="61"/>
    <n v="69"/>
    <n v="0.54"/>
    <s v="Sesuai"/>
    <s v="OK"/>
    <n v="1"/>
    <n v="0.66666666666666663"/>
    <x v="0"/>
    <x v="1"/>
    <x v="1"/>
    <x v="1"/>
    <x v="1"/>
    <x v="1"/>
    <x v="2"/>
    <x v="1"/>
    <x v="1"/>
    <s v="OK"/>
    <s v="OK"/>
    <x v="7"/>
  </r>
  <r>
    <s v="TZOF"/>
    <s v="BADAK PUTIH CIAPUS"/>
    <s v="01"/>
    <s v="10.42.10.98"/>
    <s v="Microsoft Windows 7 Professional "/>
    <s v="32-bit"/>
    <s v="Intel(R) Pentium(R) CPU G4400 @ 3.30GHz"/>
    <n v="31"/>
    <s v="68"/>
    <n v="4"/>
    <s v="Windows(R) 7, Professional edition:_x000d__x000a_    The machine is permanently activated."/>
    <s v="Sesuai"/>
    <s v="MRGJX-M8T4M-HJM8Q-7BT36-MVY62"/>
    <n v="1000"/>
    <n v="60"/>
    <n v="0.33"/>
    <s v="22"/>
    <s v="0"/>
    <s v="ONLINE"/>
    <s v="ONLINE-2024-12-23 12:20:27"/>
    <s v="9"/>
    <s v="1"/>
    <s v="ONLINE"/>
    <s v="ONLINE-2024-12-23 12:05:29"/>
    <s v="Dihitung"/>
    <s v="Dihitung"/>
    <s v="Tidak Dihitung"/>
    <n v="1000"/>
    <n v="31"/>
    <n v="60"/>
    <n v="0.33"/>
    <s v="Sesuai"/>
    <s v="OK"/>
    <n v="1"/>
    <n v="0.9"/>
    <x v="0"/>
    <x v="1"/>
    <x v="1"/>
    <x v="1"/>
    <x v="1"/>
    <x v="1"/>
    <x v="2"/>
    <x v="1"/>
    <x v="1"/>
    <s v="OK"/>
    <s v="OK"/>
    <x v="5"/>
  </r>
  <r>
    <s v="TYNJ"/>
    <s v="CIBITUNG"/>
    <s v="01"/>
    <s v="10.42.66.226"/>
    <s v="Microsoft Windows 10 Pro"/>
    <s v="64-bit"/>
    <s v="Intel(R) Pentium(R) CPU G4400 @ 3.30GHz"/>
    <n v="78"/>
    <s v="50"/>
    <n v="8"/>
    <s v="Windows(R), Professional edition:_x000d__x000a_    The machine is permanently activated."/>
    <s v="Sesuai"/>
    <s v="CPQFN-BPHYC-4R6XP-2VYCW-GVJXF"/>
    <n v="1000"/>
    <n v="100"/>
    <n v="1.1200000000000001"/>
    <s v="4"/>
    <s v="0"/>
    <s v="ONLINE"/>
    <s v="ONLINE-2024-12-22 21:01:43"/>
    <s v="2"/>
    <s v="2"/>
    <s v="OFFLINE"/>
    <s v="OFFLINE-2024-12-22 18:17:44-RESPONSE DARI EDC BLANK"/>
    <s v="Dihitung"/>
    <s v="Dihitung"/>
    <s v="Dihitung"/>
    <n v="1000"/>
    <n v="78"/>
    <n v="100"/>
    <n v="1.1200000000000001"/>
    <s v="Sesuai"/>
    <s v="OK"/>
    <n v="1"/>
    <n v="0.5"/>
    <x v="1"/>
    <x v="1"/>
    <x v="1"/>
    <x v="2"/>
    <x v="1"/>
    <x v="1"/>
    <x v="2"/>
    <x v="1"/>
    <x v="1"/>
    <s v="OK"/>
    <s v="OK"/>
    <x v="7"/>
  </r>
  <r>
    <s v="F8HJ"/>
    <s v="SUKANAGALIH"/>
    <s v="02"/>
    <s v="10.42.70.3"/>
    <s v="Microsoft Windows 10 Pro"/>
    <s v="64-bit"/>
    <s v="Intel(R) Pentium(R) Gold G6405 CPU @ 4.10GHz"/>
    <n v="19"/>
    <s v="49"/>
    <n v="8"/>
    <s v="Windows(R), Professional edition:_x000d__x000a_    The machine is permanently activated."/>
    <s v="Sesuai"/>
    <s v="4FHRB-TNDWD-764XC-J62TC-6JGPT"/>
    <n v="1000"/>
    <n v="50"/>
    <n v="0.65"/>
    <s v="13"/>
    <s v="18"/>
    <s v="ONLINE"/>
    <s v="ONLINE-2024-12-22 19:23:25-(ACT VIRTUAL)CRC SALAH HARAP RESTART EDC"/>
    <s v="3"/>
    <s v="0"/>
    <s v="ONLINE"/>
    <s v="ONLINE-2024-12-22 18:14:19"/>
    <s v="Dihitung"/>
    <s v="Dihitung"/>
    <s v="Dihitung"/>
    <n v="1000"/>
    <n v="19"/>
    <n v="50"/>
    <n v="0.65"/>
    <s v="Sesuai"/>
    <s v="OK"/>
    <n v="0.41935483870967744"/>
    <n v="1"/>
    <x v="1"/>
    <x v="1"/>
    <x v="1"/>
    <x v="1"/>
    <x v="1"/>
    <x v="1"/>
    <x v="2"/>
    <x v="1"/>
    <x v="1"/>
    <s v="NOK"/>
    <s v="OK"/>
    <x v="11"/>
  </r>
  <r>
    <s v="TCPY"/>
    <s v="SPBU PASIR JAMBU"/>
    <s v="01"/>
    <s v="10.42.49.162"/>
    <s v="Microsoft Windows 7 Professional "/>
    <s v="32-bit"/>
    <s v="Intel(R) Celeron(R) CPU G540 @ 2.50GHz"/>
    <n v="85"/>
    <s v="83"/>
    <n v="2"/>
    <s v="Windows(R) 7, Professional edition:_x000d__x000a_    The machine is permanently activated."/>
    <s v="Sesuai"/>
    <s v="FKY4M-3P3MW-H4V3X-BY86F-4M8CG"/>
    <n v="1000"/>
    <n v="65"/>
    <n v="0.39"/>
    <s v="6"/>
    <s v="0"/>
    <s v="ONLINE"/>
    <s v="ONLINE-2024-12-23 12:30:40"/>
    <s v="9"/>
    <s v="0"/>
    <s v="ONLINE"/>
    <s v="ONLINE-2024-12-23 11:45:24"/>
    <s v="Dihitung"/>
    <s v="Dihitung"/>
    <s v="Tidak Dihitung"/>
    <n v="1000"/>
    <n v="85"/>
    <n v="65"/>
    <n v="0.39"/>
    <s v="Sesuai"/>
    <s v="OK"/>
    <n v="1"/>
    <n v="1"/>
    <x v="0"/>
    <x v="1"/>
    <x v="2"/>
    <x v="1"/>
    <x v="1"/>
    <x v="1"/>
    <x v="2"/>
    <x v="1"/>
    <x v="1"/>
    <s v="OK"/>
    <s v="OK"/>
    <x v="0"/>
  </r>
  <r>
    <s v="T6ZF"/>
    <s v="WARUNG KIARA 2"/>
    <s v="01"/>
    <s v="10.42.100.34"/>
    <s v="Microsoft Windows 10 Pro"/>
    <s v="64-bit"/>
    <s v="Intel(R) Pentium(R) CPU G4400 @ 3.30GHz"/>
    <n v="100"/>
    <s v="74"/>
    <n v="4"/>
    <s v="Windows(R), Professional edition:_x000d__x000a_    The machine is permanently activated."/>
    <s v="Sesuai"/>
    <s v="MH3CD-YXN84-PFXGM-GMFWB-92FC4"/>
    <n v="1000"/>
    <n v="56"/>
    <n v="1.2"/>
    <s v="2"/>
    <s v="0"/>
    <s v="ONLINE"/>
    <s v="ONLINE-2024-12-22 13:29:01"/>
    <s v="4"/>
    <s v="0"/>
    <s v="ONLINE"/>
    <s v="ONLINE-2024-12-22 18:00:53"/>
    <s v="Dihitung"/>
    <s v="Dihitung"/>
    <s v="Tidak Dihitung"/>
    <n v="1000"/>
    <n v="100"/>
    <n v="56"/>
    <n v="1.2"/>
    <s v="Sesuai"/>
    <s v="OK"/>
    <n v="1"/>
    <n v="1"/>
    <x v="0"/>
    <x v="1"/>
    <x v="2"/>
    <x v="1"/>
    <x v="1"/>
    <x v="1"/>
    <x v="2"/>
    <x v="1"/>
    <x v="1"/>
    <s v="OK"/>
    <s v="OK"/>
    <x v="3"/>
  </r>
  <r>
    <s v="T71B"/>
    <s v="PAGELARAN 2"/>
    <s v="01"/>
    <s v="10.42.10.35"/>
    <s v="Microsoft Windows 7 Professional "/>
    <s v="32-bit"/>
    <s v="Intel(R) Celeron(R) CPU G540 @ 2.50GHz"/>
    <n v="38"/>
    <s v="61"/>
    <n v="2"/>
    <s v="Windows(R) 7, Professional edition:_x000d__x000a_    The machine is permanently activated."/>
    <s v="Sesuai"/>
    <s v="YRD86-CGRMY-9CJJH-WHMJF-J72KX"/>
    <n v="1000"/>
    <n v="67"/>
    <n v="0.56999999999999995"/>
    <s v="6"/>
    <s v="0"/>
    <s v="ONLINE"/>
    <s v="ONLINE-2024-12-23 12:36:06"/>
    <s v="1"/>
    <s v="0"/>
    <s v="ONLINE"/>
    <s v="ONLINE-2024-12-23 08:11:41"/>
    <s v="Dihitung"/>
    <s v="Dihitung"/>
    <s v="Tidak Dihitung"/>
    <n v="1000"/>
    <n v="38"/>
    <n v="67"/>
    <n v="0.56999999999999995"/>
    <s v="Sesuai"/>
    <s v="OK"/>
    <n v="1"/>
    <n v="1"/>
    <x v="0"/>
    <x v="1"/>
    <x v="1"/>
    <x v="1"/>
    <x v="1"/>
    <x v="1"/>
    <x v="2"/>
    <x v="1"/>
    <x v="1"/>
    <s v="OK"/>
    <s v="OK"/>
    <x v="5"/>
  </r>
  <r>
    <s v="T0PT"/>
    <s v="CIKUKULU RAYA"/>
    <s v="01"/>
    <s v="10.42.76.34"/>
    <s v="Microsoft Windows 7 Professional "/>
    <s v="32-bit"/>
    <s v="Intel(R) Pentium(R) CPU G3240 @ 3.10GHz"/>
    <n v="26"/>
    <s v="68"/>
    <n v="4"/>
    <s v="Windows(R) 7, Professional edition:_x000d__x000a_    The machine is permanently activated."/>
    <s v="Sesuai"/>
    <s v="FJJJ4-M74QT-8T77C-G9CGB-GFG8D"/>
    <n v="1000"/>
    <n v="40"/>
    <n v="0"/>
    <s v="4"/>
    <s v="0"/>
    <s v="ONLINE"/>
    <s v="ONLINE-2024-12-23 10:01:47"/>
    <s v="1"/>
    <s v="0"/>
    <s v="ONLINE"/>
    <s v="ONLINE-2024-12-23 09:05:34"/>
    <s v="Dihitung"/>
    <s v="Dihitung"/>
    <s v="Tidak Dihitung"/>
    <n v="1000"/>
    <n v="26"/>
    <n v="40"/>
    <n v="0"/>
    <s v="Sesuai"/>
    <s v="OK"/>
    <n v="1"/>
    <n v="1"/>
    <x v="0"/>
    <x v="1"/>
    <x v="1"/>
    <x v="1"/>
    <x v="1"/>
    <x v="1"/>
    <x v="2"/>
    <x v="1"/>
    <x v="1"/>
    <s v="OK"/>
    <s v="OK"/>
    <x v="4"/>
  </r>
  <r>
    <s v="FDLC"/>
    <s v="GRIYA CIKEMBAR ASRI"/>
    <s v="01"/>
    <s v="10.42.94.2"/>
    <s v="Microsoft Windows 10 Pro"/>
    <s v="64-bit"/>
    <s v="Intel(R) Pentium(R) CPU G4500 @ 3.50GHz"/>
    <n v="58"/>
    <s v="82"/>
    <n v="4"/>
    <s v="Windows(R), Professional edition:_x000d__x000a_    The machine is permanently activated."/>
    <s v="Sesuai"/>
    <s v="QDC8N-PF97K-6WP9H-VH9VG-GMT6R"/>
    <n v="1000"/>
    <n v="36"/>
    <n v="1.18"/>
    <s v="2"/>
    <s v="0"/>
    <s v="ONLINE"/>
    <s v="ONLINE-2024-12-23 12:14:17"/>
    <s v="1"/>
    <s v="0"/>
    <s v="ONLINE"/>
    <s v="ONLINE-2024-12-22 13:57:45-(ACT VIRTUAL)TIDAK TERIMA RESPONSE DARI HOST|ERBANK |72556185|000070422630814|||||000036|000000|22 DEC 24|13:57:43|||0"/>
    <s v="Dihitung"/>
    <s v="Dihitung"/>
    <s v="Tidak Dihitung"/>
    <n v="1000"/>
    <n v="58"/>
    <n v="36"/>
    <n v="1.18"/>
    <s v="Sesuai"/>
    <s v="OK"/>
    <n v="1"/>
    <n v="1"/>
    <x v="0"/>
    <x v="1"/>
    <x v="1"/>
    <x v="1"/>
    <x v="1"/>
    <x v="1"/>
    <x v="2"/>
    <x v="1"/>
    <x v="1"/>
    <s v="OK"/>
    <s v="OK"/>
    <x v="3"/>
  </r>
  <r>
    <s v="T5OP"/>
    <s v="AKSES TOL CARINGIN"/>
    <s v="01"/>
    <s v="10.42.29.226"/>
    <s v="Microsoft Windows 7 Professional "/>
    <s v="32-bit"/>
    <s v="Intel(R) Celeron(R) CPU G540 @ 2.50GHz"/>
    <n v="36"/>
    <s v="88"/>
    <n v="2"/>
    <s v="Windows(R) 7, Professional edition:_x000d__x000a_    The machine is permanently activated."/>
    <s v="Sesuai"/>
    <s v="D7TB8-XQDF8-VFPR7-T3YVH-VMJCW"/>
    <n v="1000"/>
    <n v="72"/>
    <n v="0.47"/>
    <s v="4"/>
    <s v="0"/>
    <s v="ONLINE"/>
    <s v="ONLINE-2024-12-23 11:10:09"/>
    <s v="12"/>
    <s v="0"/>
    <s v="ONLINE"/>
    <s v="ONLINE-2024-12-23 12:01:15"/>
    <s v="Dihitung"/>
    <s v="Dihitung"/>
    <s v="Tidak Dihitung"/>
    <n v="1000"/>
    <n v="36"/>
    <n v="72"/>
    <n v="0.47"/>
    <s v="Sesuai"/>
    <s v="OK"/>
    <n v="1"/>
    <n v="1"/>
    <x v="0"/>
    <x v="1"/>
    <x v="1"/>
    <x v="1"/>
    <x v="1"/>
    <x v="1"/>
    <x v="2"/>
    <x v="1"/>
    <x v="1"/>
    <s v="OK"/>
    <s v="OK"/>
    <x v="14"/>
  </r>
  <r>
    <s v="FB1F"/>
    <s v="GUNUNG GEULIS"/>
    <s v="02"/>
    <s v="10.42.85.3"/>
    <s v="Microsoft Windows 7 Professional "/>
    <s v="32-bit"/>
    <s v="Intel(R) Pentium(R) CPU G4500 @ 3.50GHz"/>
    <n v="3"/>
    <s v="52"/>
    <n v="4"/>
    <s v="Windows(R) 7, Professional edition:_x000d__x000a_    The machine is permanently activated."/>
    <s v="Sesuai"/>
    <s v="THKDK-8QTG3-G87YX-WTGJJ-T78JK"/>
    <n v="1000"/>
    <n v="43"/>
    <n v="0.35"/>
    <s v="2"/>
    <s v="0"/>
    <s v="ONLINE"/>
    <s v="ONLINE-2024-12-23 11:03:59"/>
    <s v="5"/>
    <s v="0"/>
    <s v="ONLINE"/>
    <s v="ONLINE-2024-12-23 12:17:28"/>
    <s v="Dihitung"/>
    <s v="Dihitung"/>
    <s v="Tidak Dihitung"/>
    <n v="1000"/>
    <n v="3"/>
    <n v="43"/>
    <n v="0.35"/>
    <s v="Sesuai"/>
    <s v="OK"/>
    <n v="1"/>
    <n v="1"/>
    <x v="0"/>
    <x v="1"/>
    <x v="1"/>
    <x v="1"/>
    <x v="1"/>
    <x v="1"/>
    <x v="2"/>
    <x v="1"/>
    <x v="1"/>
    <s v="OK"/>
    <s v="OK"/>
    <x v="11"/>
  </r>
  <r>
    <s v="TITE"/>
    <s v="ANGGREK CIAMPEA"/>
    <s v="02"/>
    <s v="10.42.44.67"/>
    <s v="Microsoft Windows 7 Professional "/>
    <s v="32-bit"/>
    <s v="Intel(R) Pentium(R) CPU G3220 @ 3.00GHz"/>
    <n v="57"/>
    <s v="55"/>
    <n v="4"/>
    <s v="Windows(R) 7, Professional edition:_x000d__x000a_    The machine is permanently activated."/>
    <s v="Sesuai"/>
    <s v="H8FDY-P8M3D-69HWG-JR3HG-8HHTK"/>
    <n v="1000"/>
    <n v="99"/>
    <n v="0.67"/>
    <s v="14"/>
    <s v="1"/>
    <s v="ONLINE"/>
    <s v="ONLINE-2024-12-22 18:43:40"/>
    <s v="4"/>
    <s v="0"/>
    <s v="ONLINE"/>
    <s v="ONLINE-2024-12-23 09:35:33"/>
    <s v="Dihitung"/>
    <s v="Dihitung"/>
    <s v="Tidak Dihitung"/>
    <n v="1000"/>
    <n v="57"/>
    <n v="99"/>
    <n v="0.67"/>
    <s v="Sesuai"/>
    <s v="OK"/>
    <n v="0.93333333333333335"/>
    <n v="1"/>
    <x v="0"/>
    <x v="1"/>
    <x v="1"/>
    <x v="2"/>
    <x v="1"/>
    <x v="1"/>
    <x v="2"/>
    <x v="1"/>
    <x v="1"/>
    <s v="OK"/>
    <s v="OK"/>
    <x v="7"/>
  </r>
  <r>
    <s v="TS98"/>
    <s v="TERMINAL CIDAHU"/>
    <s v="02"/>
    <s v="10.42.70.67"/>
    <s v="Microsoft Windows 7 Professional "/>
    <s v="32-bit"/>
    <s v="Intel(R) Celeron(R) CPU G540 @ 2.50GHz"/>
    <n v="12"/>
    <s v="60"/>
    <n v="2"/>
    <s v="Windows(R) 7, Professional edition:_x000d__x000a_    The machine is permanently activated."/>
    <s v="Sesuai"/>
    <s v="8W4RX-HPHQR-KXBDP-C6GHM-JQY3K"/>
    <n v="1000"/>
    <n v="73"/>
    <n v="0.5"/>
    <s v="2"/>
    <s v="0"/>
    <s v="ONLINE"/>
    <s v="ONLINE-2024-12-23 10:56:51"/>
    <s v="1"/>
    <s v="0"/>
    <s v="ONLINE"/>
    <s v="ONLINE-2024-12-23 09:04:55"/>
    <s v="Dihitung"/>
    <s v="Dihitung"/>
    <s v="Tidak Dihitung"/>
    <n v="1000"/>
    <n v="12"/>
    <n v="73"/>
    <n v="0.5"/>
    <s v="Sesuai"/>
    <s v="OK"/>
    <n v="1"/>
    <n v="1"/>
    <x v="0"/>
    <x v="1"/>
    <x v="1"/>
    <x v="1"/>
    <x v="1"/>
    <x v="1"/>
    <x v="2"/>
    <x v="1"/>
    <x v="1"/>
    <s v="OK"/>
    <s v="OK"/>
    <x v="14"/>
  </r>
  <r>
    <s v="FFHW"/>
    <s v="CAMPAKA SUKANAGARA"/>
    <s v="02"/>
    <s v="10.42.14.3"/>
    <s v="Microsoft Windows 10 Pro"/>
    <s v="64-bit"/>
    <s v="Intel(R) Pentium(R) CPU G3250 @ 3.20GHz"/>
    <n v="4"/>
    <s v="74"/>
    <n v="2"/>
    <s v="Windows(R), Professional edition:_x000d__x000a_    The machine is permanently activated."/>
    <s v="Sesuai"/>
    <s v="PD2V6-N9FQW-89PMT-FBH4C-27JXF"/>
    <n v="1000"/>
    <n v="41"/>
    <n v="1.47"/>
    <s v="6"/>
    <s v="0"/>
    <s v="ONLINE"/>
    <s v="ONLINE-2024-12-22 16:34:20"/>
    <s v="2"/>
    <s v="0"/>
    <s v="ONLINE"/>
    <s v="ONLINE-2024-12-20 19:03:03"/>
    <s v="Dihitung"/>
    <s v="Dihitung"/>
    <s v="Tidak Dihitung"/>
    <n v="1000"/>
    <n v="4"/>
    <n v="41"/>
    <n v="1.47"/>
    <s v="Sesuai"/>
    <s v="OK"/>
    <n v="1"/>
    <n v="1"/>
    <x v="0"/>
    <x v="1"/>
    <x v="1"/>
    <x v="1"/>
    <x v="1"/>
    <x v="1"/>
    <x v="2"/>
    <x v="1"/>
    <x v="1"/>
    <s v="OK"/>
    <s v="OK"/>
    <x v="1"/>
  </r>
  <r>
    <s v="TSOO"/>
    <s v="CIBAREGBEG"/>
    <s v="01"/>
    <s v="10.42.68.226"/>
    <s v="Microsoft Windows 10 Pro"/>
    <s v="64-bit"/>
    <s v="Intel(R) Pentium(R) CPU G3250 @ 3.20GHz"/>
    <n v="79"/>
    <s v="69"/>
    <n v="4"/>
    <s v="Windows(R), Professional edition:_x000d__x000a_    The machine is permanently activated."/>
    <s v="Sesuai"/>
    <s v="RJNYD-V4XH6-MMHF4-TKDBX-T83PP"/>
    <n v="1000"/>
    <n v="51"/>
    <n v="1.88"/>
    <s v="0"/>
    <s v="6"/>
    <s v="OFFLINE"/>
    <s v="OFFLINE-2024-12-17 11:58:47-THE PORT COM7 DOES NOT EXIST."/>
    <s v="2"/>
    <s v="0"/>
    <s v="ONLINE"/>
    <s v="ONLINE-2024-12-23 07:33:16"/>
    <s v="Dihitung"/>
    <s v="Dihitung"/>
    <s v="Tidak Dihitung"/>
    <n v="1000"/>
    <n v="79"/>
    <n v="51"/>
    <n v="1.88"/>
    <s v="Sesuai"/>
    <s v="OK"/>
    <n v="0"/>
    <n v="1"/>
    <x v="0"/>
    <x v="1"/>
    <x v="1"/>
    <x v="1"/>
    <x v="1"/>
    <x v="1"/>
    <x v="2"/>
    <x v="0"/>
    <x v="1"/>
    <s v="NOK"/>
    <s v="OK"/>
    <x v="12"/>
  </r>
  <r>
    <s v="TNOQ"/>
    <s v="PELABUHAN 2 KM 10"/>
    <s v="02"/>
    <s v="10.42.136.67"/>
    <s v="Microsoft Windows 7 Professional "/>
    <s v="32-bit"/>
    <s v="Intel(R) Pentium(R) CPU G3260 @ 3.30GHz"/>
    <n v="6"/>
    <s v="49"/>
    <n v="2"/>
    <s v="Windows(R) 7, Professional edition:_x000d__x000a_    The machine is permanently activated."/>
    <s v="Sesuai"/>
    <s v="BBBBB-BBBBB-BBBBB-BBBBB-BBBBB"/>
    <n v="1000"/>
    <n v="47"/>
    <n v="0.65"/>
    <s v="0"/>
    <s v="3"/>
    <s v="OFFLINE"/>
    <s v="OFFLINE-2024-12-17 20:04:32-THE PORT COM4 DOES NOT EXIST."/>
    <s v="5"/>
    <s v="0"/>
    <s v="ONLINE"/>
    <s v="ONLINE-2024-12-22 20:22:34"/>
    <s v="Dihitung"/>
    <s v="Dihitung"/>
    <s v="Tidak Dihitung"/>
    <n v="1000"/>
    <n v="6"/>
    <n v="47"/>
    <n v="0.65"/>
    <s v="Sesuai"/>
    <s v="OK"/>
    <n v="0"/>
    <n v="1"/>
    <x v="0"/>
    <x v="1"/>
    <x v="1"/>
    <x v="1"/>
    <x v="1"/>
    <x v="1"/>
    <x v="2"/>
    <x v="0"/>
    <x v="1"/>
    <s v="NOK"/>
    <s v="OK"/>
    <x v="12"/>
  </r>
  <r>
    <s v="FT4C"/>
    <s v="HOTEL PUNCAK RAYA"/>
    <s v="02"/>
    <s v="10.42.45.195"/>
    <s v="Microsoft Windows 7 Professional "/>
    <s v="32-bit"/>
    <s v="Intel(R) Pentium(R) CPU G3240 @ 3.10GHz"/>
    <n v="50"/>
    <s v="65"/>
    <n v="2"/>
    <s v="Windows(R) 7, Professional edition:_x000d__x000a_    The machine is permanently activated."/>
    <s v="Sesuai"/>
    <s v="HRPHQ-V2JGX-HW67J-YDCYB-VGPPY"/>
    <n v="1000"/>
    <n v="52"/>
    <n v="1.34"/>
    <s v="12"/>
    <s v="9"/>
    <s v="OFFLINE"/>
    <s v="OFFLINE-2024-12-23 12:04:14-THE PORT COM7 DOES NOT EXIST."/>
    <s v="3"/>
    <s v="0"/>
    <s v="ONLINE"/>
    <s v="ONLINE-2024-12-23 11:38:18-(ACT VIRTUAL)TIDAK TERIMA RESPONSE DARI HOST|ERBANK |72101249|000070407407980|||||000009|000000|23 DEC 24|11:41:20|||0"/>
    <s v="Dihitung"/>
    <s v="Dihitung"/>
    <s v="Tidak Dihitung"/>
    <n v="1000"/>
    <n v="50"/>
    <n v="52"/>
    <n v="1.34"/>
    <s v="Sesuai"/>
    <s v="OK"/>
    <n v="0.5714285714285714"/>
    <n v="1"/>
    <x v="0"/>
    <x v="1"/>
    <x v="1"/>
    <x v="1"/>
    <x v="1"/>
    <x v="1"/>
    <x v="2"/>
    <x v="1"/>
    <x v="1"/>
    <s v="OK"/>
    <s v="OK"/>
    <x v="11"/>
  </r>
  <r>
    <s v="FLB1"/>
    <s v="JAMPANG TENGAH"/>
    <s v="02"/>
    <s v="10.42.36.131"/>
    <s v="Microsoft Windows 7 Professional "/>
    <s v="32-bit"/>
    <s v="Intel(R) Pentium(R) CPU G3250 @ 3.20GHz"/>
    <n v="70"/>
    <s v="50"/>
    <n v="2"/>
    <s v="Windows(R) 7, Professional edition:_x000d__x000a_    The machine is permanently activated."/>
    <s v="Sesuai"/>
    <s v="BV6HG-8D93P-QCGPC-PMVRC-JDHFP"/>
    <n v="1000"/>
    <n v="40"/>
    <n v="2.34"/>
    <s v="0"/>
    <s v="6"/>
    <s v="OFFLINE"/>
    <s v="OFFLINE-2024-12-08 12:14:47-THE PORT COM7 DOES NOT EXIST."/>
    <s v="4"/>
    <s v="0"/>
    <s v="ONLINE"/>
    <s v="ONLINE-2024-12-22 19:34:37"/>
    <s v="Dihitung"/>
    <s v="Dihitung"/>
    <s v="Tidak Dihitung"/>
    <n v="1000"/>
    <n v="70"/>
    <n v="40"/>
    <n v="2.34"/>
    <s v="Sesuai"/>
    <s v="OK"/>
    <n v="0"/>
    <n v="1"/>
    <x v="0"/>
    <x v="1"/>
    <x v="1"/>
    <x v="1"/>
    <x v="1"/>
    <x v="1"/>
    <x v="2"/>
    <x v="0"/>
    <x v="1"/>
    <s v="NOK"/>
    <s v="OK"/>
    <x v="9"/>
  </r>
  <r>
    <s v="TK36"/>
    <s v="CAMPAKA"/>
    <s v="02"/>
    <s v="10.42.106.227"/>
    <s v="Microsoft Windows 7 Professional "/>
    <s v="32-bit"/>
    <s v="Intel(R) Celeron(R) CPU G540 @ 2.50GHz"/>
    <n v="3"/>
    <s v="57"/>
    <n v="2"/>
    <s v="Windows(R) 7, Professional edition:_x000d__x000a_    The machine is permanently activated."/>
    <s v="Sesuai"/>
    <s v="6DQTT-FCFVK-RW8VY-JR3J4-MCTG8"/>
    <n v="1000"/>
    <n v="62"/>
    <n v="0.43"/>
    <s v="4"/>
    <s v="0"/>
    <s v="ONLINE"/>
    <s v="ONLINE-2024-12-23 12:11:46"/>
    <s v="0"/>
    <s v="1"/>
    <s v="OFFLINE"/>
    <s v="OFFLINE-2024-10-24 17:45:07-TIDAK TERIMA RESPONSE DARI EDC"/>
    <s v="Dihitung"/>
    <s v="Dihitung"/>
    <s v="Tidak Dihitung"/>
    <n v="1000"/>
    <n v="3"/>
    <n v="62"/>
    <n v="0.43"/>
    <s v="Sesuai"/>
    <s v="OK"/>
    <n v="1"/>
    <n v="0"/>
    <x v="0"/>
    <x v="1"/>
    <x v="1"/>
    <x v="1"/>
    <x v="1"/>
    <x v="1"/>
    <x v="2"/>
    <x v="1"/>
    <x v="0"/>
    <s v="OK"/>
    <s v="NOK"/>
    <x v="1"/>
  </r>
  <r>
    <s v="TZKJ"/>
    <s v="WARUNG KUPA CIJERUK"/>
    <s v="01"/>
    <s v="10.42.104.226"/>
    <s v="Microsoft Windows 7 Professional "/>
    <s v="32-bit"/>
    <s v="Intel(R) Pentium(R) CPU G3260 @ 3.30GHz"/>
    <n v="9"/>
    <s v="63"/>
    <n v="4"/>
    <s v="Windows(R) 7, Professional edition:_x000d__x000a_    The machine is permanently activated."/>
    <s v="Sesuai"/>
    <s v="2X6VC-6VPMG-T7TXP-C7B6F-CTTWX"/>
    <n v="1000"/>
    <n v="38"/>
    <n v="2.3199999999999998"/>
    <s v="8"/>
    <s v="0"/>
    <s v="ONLINE"/>
    <s v="ONLINE-2024-12-22 18:56:55"/>
    <s v="2"/>
    <s v="0"/>
    <s v="ONLINE"/>
    <s v="ONLINE-2024-12-22 17:14:36"/>
    <s v="Dihitung"/>
    <s v="Dihitung"/>
    <s v="Tidak Dihitung"/>
    <n v="1000"/>
    <n v="9"/>
    <n v="38"/>
    <n v="2.3199999999999998"/>
    <s v="Sesuai"/>
    <s v="OK"/>
    <n v="1"/>
    <n v="1"/>
    <x v="0"/>
    <x v="1"/>
    <x v="1"/>
    <x v="1"/>
    <x v="1"/>
    <x v="1"/>
    <x v="2"/>
    <x v="1"/>
    <x v="1"/>
    <s v="OK"/>
    <s v="OK"/>
    <x v="6"/>
  </r>
  <r>
    <s v="T2UN"/>
    <s v="SPBU SURADE"/>
    <s v="02"/>
    <s v="10.42.21.227"/>
    <s v="Microsoft Windows 7 Professional "/>
    <s v="32-bit"/>
    <s v="Intel(R) Pentium(R) CPU G4400 @ 3.30GHz"/>
    <n v="3"/>
    <s v="47"/>
    <n v="4"/>
    <s v="Windows(R) 7, Professional edition:_x000d__x000a_    The machine is permanently activated."/>
    <s v="Sesuai"/>
    <s v="KGY8R-WT2YC-Q6TQM-HG8GF-2DT72"/>
    <n v="1000"/>
    <n v="37"/>
    <n v="0.37"/>
    <s v="3"/>
    <s v="1"/>
    <s v="OFFLINE"/>
    <s v="OFFLINE-2024-12-14 11:14:21-THE DEVICE IS NOT CONNECTED._x000d__x000a_"/>
    <s v="3"/>
    <s v="0"/>
    <s v="ONLINE"/>
    <s v="ONLINE-2024-12-13 13:36:31"/>
    <s v="Dihitung"/>
    <s v="Dihitung"/>
    <s v="Tidak Dihitung"/>
    <n v="1000"/>
    <n v="3"/>
    <n v="37"/>
    <n v="0.37"/>
    <s v="Sesuai"/>
    <s v="OK"/>
    <n v="0.75"/>
    <n v="1"/>
    <x v="0"/>
    <x v="1"/>
    <x v="1"/>
    <x v="1"/>
    <x v="1"/>
    <x v="1"/>
    <x v="2"/>
    <x v="1"/>
    <x v="1"/>
    <s v="OK"/>
    <s v="OK"/>
    <x v="9"/>
  </r>
  <r>
    <s v="T9XY"/>
    <s v="KEBUN RAYA RESIDENCE"/>
    <s v="01"/>
    <s v="10.42.103.226"/>
    <s v="Microsoft Windows 7 Professional "/>
    <s v="32-bit"/>
    <s v="Intel(R) Pentium(R) CPU G3260 @ 3.30GHz"/>
    <n v="21"/>
    <s v="76"/>
    <n v="4"/>
    <s v="Windows(R) 7, Professional edition:_x000d__x000a_    The machine is permanently activated."/>
    <s v="Sesuai"/>
    <s v="RGW22-FTRVG-PTGYJ-7TRHD-WFBD8"/>
    <n v="1000"/>
    <n v="45"/>
    <n v="3.07"/>
    <s v="26"/>
    <s v="0"/>
    <s v="ONLINE"/>
    <s v="ONLINE-2024-12-23 11:49:57"/>
    <s v="6"/>
    <s v="0"/>
    <s v="ONLINE"/>
    <s v="ONLINE-2024-12-23 09:57:17"/>
    <s v="Dihitung"/>
    <s v="Dihitung"/>
    <s v="Tidak Dihitung"/>
    <n v="1000"/>
    <n v="21"/>
    <n v="45"/>
    <n v="3.07"/>
    <s v="Sesuai"/>
    <s v="OK"/>
    <n v="1"/>
    <n v="1"/>
    <x v="0"/>
    <x v="1"/>
    <x v="1"/>
    <x v="1"/>
    <x v="1"/>
    <x v="1"/>
    <x v="2"/>
    <x v="1"/>
    <x v="1"/>
    <s v="OK"/>
    <s v="OK"/>
    <x v="5"/>
  </r>
  <r>
    <s v="T6B8"/>
    <s v="LINGKAR UTARA"/>
    <s v="02"/>
    <s v="10.42.98.227"/>
    <s v="Microsoft Windows 7 Professional "/>
    <s v="32-bit"/>
    <s v="Intel(R) Pentium(R) CPU G3250 @ 3.20GHz"/>
    <n v="0"/>
    <s v="53"/>
    <n v="2"/>
    <s v="Windows(R) 7, Professional edition:_x000d__x000a_    The machine is permanently activated."/>
    <s v="Sesuai"/>
    <s v="MDVRX-T2BR4-Q6T29-QF37X-C44QC"/>
    <n v="1000"/>
    <n v="61"/>
    <n v="0.96"/>
    <s v="9"/>
    <s v="0"/>
    <s v="ONLINE"/>
    <s v="ONLINE-2024-12-23 12:17:32"/>
    <s v="11"/>
    <s v="0"/>
    <s v="ONLINE"/>
    <s v="ONLINE-2024-12-23 12:26:33"/>
    <s v="Dihitung"/>
    <s v="Dihitung"/>
    <s v="Tidak Dihitung"/>
    <n v="1000"/>
    <n v="0"/>
    <n v="61"/>
    <n v="0.96"/>
    <s v="Sesuai"/>
    <s v="OK"/>
    <n v="1"/>
    <n v="1"/>
    <x v="0"/>
    <x v="1"/>
    <x v="1"/>
    <x v="1"/>
    <x v="1"/>
    <x v="1"/>
    <x v="2"/>
    <x v="1"/>
    <x v="1"/>
    <s v="OK"/>
    <s v="OK"/>
    <x v="7"/>
  </r>
  <r>
    <s v="F879"/>
    <s v="BANGBARUNG"/>
    <s v="01"/>
    <s v="10.42.37.130"/>
    <s v="Microsoft Windows 10 Pro"/>
    <s v="64-bit"/>
    <s v="Intel(R) Pentium(R) CPU G4400 @ 3.30GHz"/>
    <n v="100"/>
    <s v="77"/>
    <n v="4"/>
    <s v="Windows(R), Professional edition:_x000d__x000a_    The machine is permanently activated."/>
    <s v="Sesuai"/>
    <s v="NJQG9-QPCBF-9RH2W-P6JFW-78RC4"/>
    <n v="1000"/>
    <n v="41"/>
    <n v="1.8"/>
    <s v="10"/>
    <s v="3"/>
    <s v="OFFLINE"/>
    <s v="OFFLINE-2024-12-23 12:29:27-THE DEVICE DOES NOT RECOGNIZE THE COMMAND._x000d__x000a_"/>
    <s v="4"/>
    <s v="1"/>
    <s v="OFFLINE"/>
    <s v="OFFLINE-2024-12-23 12:09:06-THE DEVICE DOES NOT RECOGNIZE THE COMMAND._x000d__x000a_"/>
    <s v="Dihitung"/>
    <s v="Dihitung"/>
    <s v="Tidak Dihitung"/>
    <n v="1000"/>
    <n v="100"/>
    <n v="41"/>
    <n v="1.8"/>
    <s v="Sesuai"/>
    <s v="OK"/>
    <n v="0.76923076923076927"/>
    <n v="0.8"/>
    <x v="0"/>
    <x v="1"/>
    <x v="2"/>
    <x v="1"/>
    <x v="1"/>
    <x v="1"/>
    <x v="2"/>
    <x v="1"/>
    <x v="1"/>
    <s v="OK"/>
    <s v="OK"/>
    <x v="8"/>
  </r>
  <r>
    <s v="T5OP"/>
    <s v="AKSES TOL CARINGIN"/>
    <s v="02"/>
    <s v="10.42.29.227"/>
    <s v="Microsoft Windows 7 Professional "/>
    <s v="32-bit"/>
    <s v="Intel(R) Pentium(R) CPU G3260 @ 3.30GHz"/>
    <n v="23"/>
    <s v="46"/>
    <n v="4"/>
    <s v="Windows(R) 7, Professional edition:_x000d__x000a_    The machine is permanently activated."/>
    <s v="Sesuai"/>
    <s v="GM4PY-3T9PH-MYP62-CBB69-7KDBG"/>
    <n v="1000"/>
    <n v="34"/>
    <n v="0.42"/>
    <s v="8"/>
    <s v="0"/>
    <s v="ONLINE"/>
    <s v="ONLINE-2024-12-23 12:37:48"/>
    <s v="15"/>
    <s v="0"/>
    <s v="ONLINE"/>
    <s v="ONLINE-2024-12-23 12:36:36"/>
    <s v="Dihitung"/>
    <s v="Dihitung"/>
    <s v="Tidak Dihitung"/>
    <n v="1000"/>
    <n v="23"/>
    <n v="34"/>
    <n v="0.42"/>
    <s v="Sesuai"/>
    <s v="OK"/>
    <n v="1"/>
    <n v="1"/>
    <x v="0"/>
    <x v="1"/>
    <x v="1"/>
    <x v="1"/>
    <x v="1"/>
    <x v="1"/>
    <x v="2"/>
    <x v="1"/>
    <x v="1"/>
    <s v="OK"/>
    <s v="OK"/>
    <x v="14"/>
  </r>
  <r>
    <s v="F6MN"/>
    <s v="CIJUJUNG SUGIH/005"/>
    <s v="02"/>
    <s v="10.42.139.35"/>
    <s v="Microsoft Windows 7 Professional "/>
    <s v="32-bit"/>
    <s v="Intel(R) Pentium(R) CPU G4400 @ 3.30GHz"/>
    <n v="0"/>
    <s v="55"/>
    <n v="4"/>
    <s v="Windows(R) 7, Professional edition:_x000d__x000a_    The machine is permanently activated."/>
    <s v="Sesuai"/>
    <s v="2W3CX-YD4YJ-DF9B2-V27M6-77GMF"/>
    <n v="1000"/>
    <n v="35"/>
    <n v="1.41"/>
    <s v="42"/>
    <s v="0"/>
    <s v="ONLINE"/>
    <s v="ONLINE-2024-12-22 21:52:57"/>
    <s v="0"/>
    <s v="0"/>
    <s v="NOEDC"/>
    <s v="NOEDC-0000-00-00 00:00:00"/>
    <s v="Dihitung"/>
    <s v="Dihitung"/>
    <s v="Tidak Dihitung"/>
    <n v="1000"/>
    <n v="0"/>
    <n v="35"/>
    <n v="1.41"/>
    <s v="Sesuai"/>
    <s v="OK"/>
    <n v="1"/>
    <n v="0"/>
    <x v="0"/>
    <x v="1"/>
    <x v="1"/>
    <x v="1"/>
    <x v="1"/>
    <x v="1"/>
    <x v="2"/>
    <x v="1"/>
    <x v="2"/>
    <s v="OK"/>
    <s v="NOK"/>
    <x v="10"/>
  </r>
  <r>
    <s v="FJAA"/>
    <s v="GUNUNG PADANG"/>
    <s v="02"/>
    <s v="10.42.19.131"/>
    <s v="Microsoft Windows 7 Professional "/>
    <s v="32-bit"/>
    <s v="Intel(R) Pentium(R) CPU G3220 @ 3.00GHz"/>
    <n v="50"/>
    <s v="59"/>
    <n v="2"/>
    <s v="-"/>
    <s v="Sesuai"/>
    <s v="7QCTJ-3VDM6-BG97Y-P4MVG-99GGR"/>
    <n v="1000"/>
    <n v="58"/>
    <n v="1.42"/>
    <s v="2"/>
    <s v="0"/>
    <s v="ONLINE"/>
    <s v="ONLINE-2024-12-23 10:05:27"/>
    <s v="0"/>
    <s v="2"/>
    <s v="OFFLINE"/>
    <s v="OFFLINE-2024-12-23 10:54:51-TIDAK TERIMA RESPONSE DARI EDC"/>
    <s v="Dihitung"/>
    <s v="Dihitung"/>
    <s v="Tidak Dihitung"/>
    <n v="1000"/>
    <n v="50"/>
    <n v="58"/>
    <n v="1.42"/>
    <s v="Sesuai"/>
    <s v="OK"/>
    <n v="1"/>
    <n v="0"/>
    <x v="0"/>
    <x v="1"/>
    <x v="1"/>
    <x v="1"/>
    <x v="1"/>
    <x v="1"/>
    <x v="2"/>
    <x v="1"/>
    <x v="0"/>
    <s v="OK"/>
    <s v="NOK"/>
    <x v="1"/>
  </r>
  <r>
    <s v="T9S8"/>
    <s v="SUKABUMI KM 18.5"/>
    <s v="02"/>
    <s v="10.42.89.35"/>
    <s v="Microsoft Windows 10 Pro"/>
    <s v="64-bit"/>
    <s v="Intel(R) Pentium(R) CPU G4400 @ 3.30GHz"/>
    <n v="61"/>
    <s v="70"/>
    <n v="4"/>
    <s v="Windows(R), Professional edition:_x000d__x000a_    The machine is permanently activated."/>
    <s v="Sesuai"/>
    <s v="TNP6D-X6KRB-W7G4H-J33G6-FVV24"/>
    <n v="1000"/>
    <n v="39"/>
    <n v="0.56999999999999995"/>
    <s v="14"/>
    <s v="0"/>
    <s v="ONLINE"/>
    <s v="ONLINE-2024-12-23 10:41:41"/>
    <s v="13"/>
    <s v="0"/>
    <s v="ONLINE"/>
    <s v="ONLINE-2024-12-22 18:23:39"/>
    <s v="Dihitung"/>
    <s v="Dihitung"/>
    <s v="Tidak Dihitung"/>
    <n v="1000"/>
    <n v="61"/>
    <n v="39"/>
    <n v="0.56999999999999995"/>
    <s v="Sesuai"/>
    <s v="OK"/>
    <n v="1"/>
    <n v="1"/>
    <x v="0"/>
    <x v="1"/>
    <x v="1"/>
    <x v="1"/>
    <x v="1"/>
    <x v="1"/>
    <x v="2"/>
    <x v="1"/>
    <x v="1"/>
    <s v="OK"/>
    <s v="OK"/>
    <x v="14"/>
  </r>
  <r>
    <s v="F583"/>
    <s v="CILEBUT RAYA"/>
    <s v="02"/>
    <s v="10.42.103.3"/>
    <s v="Microsoft Windows 7 Professional "/>
    <s v="32-bit"/>
    <s v="Intel(R) Pentium(R) CPU G2030 @ 3.00GHz"/>
    <n v="59"/>
    <s v="64"/>
    <n v="4"/>
    <s v="Windows(R) 7, Professional edition:_x000d__x000a_    The machine is permanently activated."/>
    <s v="Sesuai"/>
    <s v="Q4H89-3P3RY-8CWVX-C9VYC-FVKQF"/>
    <n v="1000"/>
    <n v="44"/>
    <n v="1.54"/>
    <s v="11"/>
    <s v="0"/>
    <s v="ONLINE"/>
    <s v="ONLINE-2024-12-23 09:05:17"/>
    <s v="4"/>
    <s v="0"/>
    <s v="ONLINE"/>
    <s v="ONLINE-2024-12-23 10:00:48"/>
    <s v="Dihitung"/>
    <s v="Dihitung"/>
    <s v="Tidak Dihitung"/>
    <n v="1000"/>
    <n v="59"/>
    <n v="44"/>
    <n v="1.54"/>
    <s v="Sesuai"/>
    <s v="OK"/>
    <n v="1"/>
    <n v="1"/>
    <x v="0"/>
    <x v="1"/>
    <x v="1"/>
    <x v="1"/>
    <x v="1"/>
    <x v="1"/>
    <x v="2"/>
    <x v="1"/>
    <x v="1"/>
    <s v="OK"/>
    <s v="OK"/>
    <x v="0"/>
  </r>
  <r>
    <s v="FXEK"/>
    <s v="ADNAWIJAYA NO. 9/005"/>
    <s v="01"/>
    <s v="10.42.22.130"/>
    <s v="Microsoft Windows 10 Pro"/>
    <s v="64-bit"/>
    <s v="Intel(R) Pentium(R) CPU G4400 @ 3.30GHz"/>
    <n v="100"/>
    <s v="82"/>
    <n v="4"/>
    <s v="Windows(R), Professional edition:_x000d__x000a_    The machine is permanently activated."/>
    <s v="Sesuai"/>
    <s v="2T9MC-2NM9Q-2QWH8-MTKC3-YBH24"/>
    <n v="1000"/>
    <n v="45"/>
    <n v="1.69"/>
    <s v="16"/>
    <s v="0"/>
    <s v="ONLINE"/>
    <s v="ONLINE-2024-12-22 22:14:01"/>
    <s v="11"/>
    <s v="0"/>
    <s v="ONLINE"/>
    <s v="ONLINE-2024-12-22 22:15:55"/>
    <s v="Dihitung"/>
    <s v="Dihitung"/>
    <s v="Tidak Dihitung"/>
    <n v="1000"/>
    <n v="100"/>
    <n v="45"/>
    <n v="1.69"/>
    <s v="Sesuai"/>
    <s v="OK"/>
    <n v="1"/>
    <n v="1"/>
    <x v="0"/>
    <x v="1"/>
    <x v="2"/>
    <x v="1"/>
    <x v="1"/>
    <x v="1"/>
    <x v="2"/>
    <x v="1"/>
    <x v="1"/>
    <s v="OK"/>
    <s v="OK"/>
    <x v="8"/>
  </r>
  <r>
    <s v="F5EW"/>
    <s v="BOJONG HAUR"/>
    <s v="01"/>
    <s v="10.42.21.2"/>
    <s v="Microsoft Windows 7 Professional "/>
    <s v="32-bit"/>
    <s v="Intel(R) Pentium(R) CPU G3250 @ 3.20GHz"/>
    <n v="38"/>
    <s v="68"/>
    <n v="2"/>
    <s v="Windows(R) 7, Professional edition:_x000d__x000a_    The machine is permanently activated."/>
    <s v="Sesuai"/>
    <s v="PQJ2D-D6VCM-CMQ22-BV9YX-YYJXH"/>
    <n v="1000"/>
    <n v="45"/>
    <n v="0.44"/>
    <s v="1"/>
    <s v="1"/>
    <s v="OFFLINE"/>
    <s v="OFFLINE-2024-12-06 14:32:18-THE DEVICE IS NOT CONNECTED._x000d__x000a_"/>
    <s v="2"/>
    <s v="0"/>
    <s v="ONLINE"/>
    <s v="ONLINE-2024-12-18 18:27:14"/>
    <s v="Dihitung"/>
    <s v="Dihitung"/>
    <s v="Tidak Dihitung"/>
    <n v="1000"/>
    <n v="38"/>
    <n v="45"/>
    <n v="0.44"/>
    <s v="Sesuai"/>
    <s v="OK"/>
    <n v="0.5"/>
    <n v="1"/>
    <x v="0"/>
    <x v="1"/>
    <x v="1"/>
    <x v="1"/>
    <x v="1"/>
    <x v="1"/>
    <x v="2"/>
    <x v="1"/>
    <x v="1"/>
    <s v="OK"/>
    <s v="OK"/>
    <x v="9"/>
  </r>
  <r>
    <s v="TZRA"/>
    <s v="CIMAHI CICANTAYAN"/>
    <s v="01"/>
    <s v="10.42.40.226"/>
    <s v="Microsoft Windows 7 Professional "/>
    <s v="32-bit"/>
    <s v="Intel(R) Pentium(R) CPU G3250 @ 3.20GHz"/>
    <n v="100"/>
    <s v="58"/>
    <n v="4"/>
    <s v="Windows(R) 7, Professional edition:_x000d__x000a_    The machine is permanently activated."/>
    <s v="Sesuai"/>
    <s v="MV9KH-MHBBP-HFKDV-XX2DR-KDYR6"/>
    <n v="1000"/>
    <n v="60"/>
    <n v="1.87"/>
    <s v="2"/>
    <s v="0"/>
    <s v="ONLINE"/>
    <s v="ONLINE-2024-12-21 17:54:12"/>
    <s v="0"/>
    <s v="2"/>
    <s v="OFFLINE"/>
    <s v="OFFLINE-2024-12-21 12:02:38-TIDAK TERIMA RESPONSE DARI EDC"/>
    <s v="Dihitung"/>
    <s v="Dihitung"/>
    <s v="Tidak Dihitung"/>
    <n v="1000"/>
    <n v="100"/>
    <n v="60"/>
    <n v="1.87"/>
    <s v="Sesuai"/>
    <s v="OK"/>
    <n v="1"/>
    <n v="0"/>
    <x v="0"/>
    <x v="1"/>
    <x v="2"/>
    <x v="1"/>
    <x v="1"/>
    <x v="1"/>
    <x v="2"/>
    <x v="1"/>
    <x v="0"/>
    <s v="OK"/>
    <s v="NOK"/>
    <x v="4"/>
  </r>
  <r>
    <s v="TGIL"/>
    <s v="ALTERNATIF NAGRAK"/>
    <s v="01"/>
    <s v="10.42.54.34"/>
    <s v="Microsoft Windows 7 Professional "/>
    <s v="32-bit"/>
    <s v="Intel(R) Celeron(R) CPU G540 @ 2.50GHz"/>
    <n v="32"/>
    <s v="76"/>
    <n v="2"/>
    <s v="Windows(R) 7, Professional edition:_x000d__x000a_    The machine is permanently activated."/>
    <s v="Sesuai"/>
    <s v="TQGMC-X9B4J-RQM3D-3KC4W-682P2"/>
    <n v="1000"/>
    <n v="76"/>
    <n v="0.8"/>
    <s v="2"/>
    <s v="0"/>
    <s v="ONLINE"/>
    <s v="ONLINE-2024-12-23 10:13:43"/>
    <s v="17"/>
    <s v="0"/>
    <s v="ONLINE"/>
    <s v="ONLINE-2024-12-23 11:24:36"/>
    <s v="Dihitung"/>
    <s v="Dihitung"/>
    <s v="Tidak Dihitung"/>
    <n v="1000"/>
    <n v="32"/>
    <n v="76"/>
    <n v="0.8"/>
    <s v="Sesuai"/>
    <s v="OK"/>
    <n v="1"/>
    <n v="1"/>
    <x v="0"/>
    <x v="1"/>
    <x v="1"/>
    <x v="1"/>
    <x v="1"/>
    <x v="1"/>
    <x v="2"/>
    <x v="1"/>
    <x v="1"/>
    <s v="OK"/>
    <s v="OK"/>
    <x v="4"/>
  </r>
  <r>
    <s v="T8ZV"/>
    <s v="RAWA TAMAN"/>
    <s v="01"/>
    <s v="10.42.88.3"/>
    <s v="Microsoft Windows 7 Professional "/>
    <s v="32-bit"/>
    <s v="Intel(R) Celeron(R) CPU G540 @ 2.50GHz"/>
    <n v="25"/>
    <s v="61"/>
    <n v="2"/>
    <s v="Windows(R) 7, Professional edition:_x000d__x000a_    The machine is permanently activated."/>
    <s v="Sesuai"/>
    <s v="722YT-79PHR-D8W26-6HYRT-KJHXW"/>
    <n v="1000"/>
    <n v="76"/>
    <n v="0.56999999999999995"/>
    <s v="8"/>
    <s v="0"/>
    <s v="ONLINE"/>
    <s v="ONLINE-2024-12-23 11:46:51"/>
    <s v="1"/>
    <s v="0"/>
    <s v="ONLINE"/>
    <s v="ONLINE-2024-12-23 12:12:31"/>
    <s v="Dihitung"/>
    <s v="Dihitung"/>
    <s v="Tidak Dihitung"/>
    <n v="1000"/>
    <n v="25"/>
    <n v="76"/>
    <n v="0.56999999999999995"/>
    <s v="Sesuai"/>
    <s v="OK"/>
    <n v="1"/>
    <n v="1"/>
    <x v="0"/>
    <x v="1"/>
    <x v="1"/>
    <x v="1"/>
    <x v="1"/>
    <x v="1"/>
    <x v="2"/>
    <x v="1"/>
    <x v="1"/>
    <s v="OK"/>
    <s v="OK"/>
    <x v="0"/>
  </r>
  <r>
    <s v="FGNK"/>
    <s v="PONDOK BITUNG"/>
    <s v="01"/>
    <s v="10.42.91.34"/>
    <s v="Microsoft Windows 7 Professional "/>
    <s v="32-bit"/>
    <s v="Intel(R) Pentium(R) CPU G3250 @ 3.20GHz"/>
    <n v="28"/>
    <s v="67"/>
    <n v="4"/>
    <s v="Windows(R) 7, Professional edition:_x000d__x000a_    The machine is permanently activated."/>
    <s v="Sesuai"/>
    <s v="MR386-M64GX-9XRDR-CY6YV-M7TKM"/>
    <n v="1000"/>
    <n v="44"/>
    <n v="0.64"/>
    <s v="4"/>
    <s v="0"/>
    <s v="ONLINE"/>
    <s v="ONLINE-2024-12-23 09:23:32"/>
    <s v="4"/>
    <s v="1"/>
    <s v="ONLINE"/>
    <s v="ONLINE-2024-12-23 08:49:10"/>
    <s v="Dihitung"/>
    <s v="Dihitung"/>
    <s v="Tidak Dihitung"/>
    <n v="1000"/>
    <n v="28"/>
    <n v="44"/>
    <n v="0.64"/>
    <s v="Sesuai"/>
    <s v="OK"/>
    <n v="1"/>
    <n v="0.8"/>
    <x v="0"/>
    <x v="1"/>
    <x v="1"/>
    <x v="1"/>
    <x v="1"/>
    <x v="1"/>
    <x v="2"/>
    <x v="1"/>
    <x v="1"/>
    <s v="OK"/>
    <s v="OK"/>
    <x v="6"/>
  </r>
  <r>
    <s v="TGYT"/>
    <s v="REST AREA KM 38 B"/>
    <s v="I1"/>
    <s v="10.42.36.21"/>
    <s v="Microsoft Windows 7 Professional "/>
    <s v="32-bit"/>
    <s v="Intel(R) Core(TM) i3-3240 CPU @ 3.40GHz"/>
    <n v="14"/>
    <s v="37"/>
    <n v="4"/>
    <s v="Windows(R) 7, Professional edition:_x000d__x000a_    The machine is permanently activated."/>
    <s v="Sesuai"/>
    <s v="BFGTB-69QHG-CYJ4M-DRMDT-JBPBH"/>
    <n v="1000"/>
    <n v="46"/>
    <n v="1.57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14"/>
    <n v="46"/>
    <n v="1.57"/>
    <s v="Sesuai"/>
    <s v="OK"/>
    <n v="0"/>
    <n v="0"/>
    <x v="0"/>
    <x v="1"/>
    <x v="1"/>
    <x v="1"/>
    <x v="1"/>
    <x v="1"/>
    <x v="2"/>
    <x v="2"/>
    <x v="2"/>
    <s v="NOK"/>
    <s v="NOK"/>
    <x v="8"/>
  </r>
  <r>
    <s v="FOU9"/>
    <s v="KERTARAHARJA"/>
    <s v="01"/>
    <s v="10.42.54.130"/>
    <s v="Microsoft Windows 10 Pro"/>
    <s v="64-bit"/>
    <s v="Intel(R) Pentium(R) CPU G3260 @ 3.30GHz"/>
    <n v="100"/>
    <s v="77"/>
    <n v="4"/>
    <s v="Windows(R), Professional edition:_x000d__x000a_    The machine is permanently activated."/>
    <s v="Sesuai"/>
    <s v="RNRTQ-XFD6F-F7PDY-8F27Q-H22TC"/>
    <n v="1000"/>
    <n v="47"/>
    <n v="5.88"/>
    <s v="1"/>
    <s v="0"/>
    <s v="ONLINE"/>
    <s v="ONLINE-2024-12-23 11:33:58"/>
    <s v="3"/>
    <s v="0"/>
    <s v="ONLINE"/>
    <s v="ONLINE-2024-12-22 10:46:56"/>
    <s v="Dihitung"/>
    <s v="Dihitung"/>
    <s v="Tidak Dihitung"/>
    <n v="1000"/>
    <n v="100"/>
    <n v="47"/>
    <n v="5.88"/>
    <s v="Sesuai"/>
    <s v="OK"/>
    <n v="1"/>
    <n v="1"/>
    <x v="0"/>
    <x v="1"/>
    <x v="2"/>
    <x v="1"/>
    <x v="2"/>
    <x v="1"/>
    <x v="2"/>
    <x v="1"/>
    <x v="1"/>
    <s v="OK"/>
    <s v="OK"/>
    <x v="3"/>
  </r>
  <r>
    <s v="TNZH"/>
    <s v="PANGGLESERAN"/>
    <s v="02"/>
    <s v="10.42.136.99"/>
    <s v="Microsoft Windows 7 Professional "/>
    <s v="32-bit"/>
    <s v="Intel(R) Pentium(R) CPU G4400 @ 3.30GHz"/>
    <n v="6"/>
    <s v="56"/>
    <n v="4"/>
    <s v="Windows(R) 7, Professional edition:_x000d__x000a_    The machine is permanently activated."/>
    <s v="Sesuai"/>
    <s v="2T6X9-6DFPB-GH23Y-8BRJF-CF899"/>
    <n v="1000"/>
    <n v="36"/>
    <n v="0.5"/>
    <s v="4"/>
    <s v="0"/>
    <s v="ONLINE"/>
    <s v="ONLINE-2024-12-23 11:54:09"/>
    <s v="2"/>
    <s v="0"/>
    <s v="ONLINE"/>
    <s v="ONLINE-2024-12-23 09:03:51"/>
    <s v="Dihitung"/>
    <s v="Dihitung"/>
    <s v="Tidak Dihitung"/>
    <n v="1000"/>
    <n v="6"/>
    <n v="36"/>
    <n v="0.5"/>
    <s v="Sesuai"/>
    <s v="OK"/>
    <n v="1"/>
    <n v="1"/>
    <x v="0"/>
    <x v="1"/>
    <x v="1"/>
    <x v="1"/>
    <x v="1"/>
    <x v="1"/>
    <x v="2"/>
    <x v="1"/>
    <x v="1"/>
    <s v="OK"/>
    <s v="OK"/>
    <x v="12"/>
  </r>
  <r>
    <s v="FOU9"/>
    <s v="KERTARAHARJA"/>
    <s v="02"/>
    <s v="10.42.54.131"/>
    <s v="Microsoft Windows 10 Pro"/>
    <s v="64-bit"/>
    <s v="Intel(R) Pentium(R) CPU G3260 @ 3.30GHz"/>
    <n v="100"/>
    <s v="55"/>
    <n v="4"/>
    <s v="Windows(R), Professional edition:_x000d__x000a_    The machine is permanently activated."/>
    <s v="Sesuai"/>
    <s v="GR9N7-287QF-TG22P-8YFQ2-KW3PP"/>
    <n v="1000"/>
    <n v="45"/>
    <n v="1.6"/>
    <s v="2"/>
    <s v="0"/>
    <s v="ONLINE"/>
    <s v="ONLINE-2024-12-22 13:50:22"/>
    <s v="6"/>
    <s v="0"/>
    <s v="ONLINE"/>
    <s v="ONLINE-2024-12-23 10:55:40"/>
    <s v="Dihitung"/>
    <s v="Dihitung"/>
    <s v="Tidak Dihitung"/>
    <n v="1000"/>
    <n v="100"/>
    <n v="45"/>
    <n v="1.6"/>
    <s v="Sesuai"/>
    <s v="OK"/>
    <n v="1"/>
    <n v="1"/>
    <x v="0"/>
    <x v="1"/>
    <x v="2"/>
    <x v="1"/>
    <x v="1"/>
    <x v="1"/>
    <x v="2"/>
    <x v="1"/>
    <x v="1"/>
    <s v="OK"/>
    <s v="OK"/>
    <x v="3"/>
  </r>
  <r>
    <s v="TGVG"/>
    <s v="SIMPANG PRIMER CIBADAK"/>
    <s v="01"/>
    <s v="10.42.55.34"/>
    <s v="Microsoft Windows 10 Pro"/>
    <s v="64-bit"/>
    <s v="Intel(R) Pentium(R) CPU G3250 @ 3.20GHz"/>
    <n v="18"/>
    <s v="74"/>
    <n v="4"/>
    <s v="Windows(R), Professional edition:_x000d__x000a_    The machine is permanently activated."/>
    <s v="Sesuai"/>
    <s v="9TCNH-RKK4G-BJW3R-MKFTP-W2QPP"/>
    <n v="1000"/>
    <n v="46"/>
    <n v="2.0499999999999998"/>
    <s v="0"/>
    <s v="6"/>
    <s v="OFFLINE"/>
    <s v="OFFLINE-2024-12-22 17:53:59-[ERROR] TIDAK DAPAT RESPONSE DARI EDC"/>
    <s v="7"/>
    <s v="0"/>
    <s v="ONLINE"/>
    <s v="ONLINE-2024-12-22 16:56:44"/>
    <s v="Dihitung"/>
    <s v="Dihitung"/>
    <s v="Tidak Dihitung"/>
    <n v="1000"/>
    <n v="18"/>
    <n v="46"/>
    <n v="2.0499999999999998"/>
    <s v="Sesuai"/>
    <s v="OK"/>
    <n v="0"/>
    <n v="1"/>
    <x v="0"/>
    <x v="1"/>
    <x v="1"/>
    <x v="1"/>
    <x v="1"/>
    <x v="1"/>
    <x v="2"/>
    <x v="0"/>
    <x v="1"/>
    <s v="NOK"/>
    <s v="OK"/>
    <x v="3"/>
  </r>
  <r>
    <s v="THL8"/>
    <s v="PANEMBONG"/>
    <s v="02"/>
    <s v="10.42.190.195"/>
    <s v="Microsoft Windows 7 Professional "/>
    <s v="32-bit"/>
    <s v="Intel(R) Pentium(R) CPU G3250 @ 3.20GHz"/>
    <n v="3"/>
    <s v="70"/>
    <n v="2"/>
    <s v="Windows(R) 7, Professional edition:_x000d__x000a_    The machine is permanently activated."/>
    <s v="Sesuai"/>
    <s v="38R4H-JRC6J-8R966-GP2C9-WY362"/>
    <n v="1000"/>
    <n v="44"/>
    <n v="1.64"/>
    <s v="2"/>
    <s v="6"/>
    <s v="ONLINE"/>
    <s v="ONLINE-2024-12-18 09:01:54"/>
    <s v="6"/>
    <s v="0"/>
    <s v="ONLINE"/>
    <s v="ONLINE-2024-12-22 21:01:09"/>
    <s v="Dihitung"/>
    <s v="Dihitung"/>
    <s v="Tidak Dihitung"/>
    <n v="1000"/>
    <n v="3"/>
    <n v="44"/>
    <n v="1.64"/>
    <s v="Sesuai"/>
    <s v="OK"/>
    <n v="0.25"/>
    <n v="1"/>
    <x v="0"/>
    <x v="1"/>
    <x v="1"/>
    <x v="1"/>
    <x v="1"/>
    <x v="1"/>
    <x v="2"/>
    <x v="1"/>
    <x v="1"/>
    <s v="NOK"/>
    <s v="OK"/>
    <x v="1"/>
  </r>
  <r>
    <s v="TR72"/>
    <s v="DC BOGOR"/>
    <s v="I1"/>
    <s v="10.42.81.213"/>
    <s v="Microsoft Windows 10 Pro"/>
    <s v="64-bit"/>
    <s v="Intel(R) Pentium(R) Gold G6400 CPU @ 4.00GHz"/>
    <n v="11"/>
    <s v="32"/>
    <n v="8"/>
    <s v="Windows(R), Professional edition:_x000d__x000a_    The machine is permanently activated."/>
    <s v="Sesuai"/>
    <s v="JK2RV-69NMV-K3KVD-KCHDJ-33WXF"/>
    <n v="1000"/>
    <n v="45"/>
    <n v="0.52"/>
    <s v="0"/>
    <s v="0"/>
    <s v="NOEDC"/>
    <s v="NOEDC-0000-00-00 00:00:00"/>
    <s v="0"/>
    <s v="0"/>
    <s v="NOEDC"/>
    <s v="NOEDC-0000-00-00 00:00:00"/>
    <s v="Dihitung"/>
    <s v="Dihitung"/>
    <s v="Dihitung"/>
    <n v="1000"/>
    <n v="11"/>
    <n v="45"/>
    <n v="0.52"/>
    <s v="Sesuai"/>
    <s v="OK"/>
    <n v="0"/>
    <n v="0"/>
    <x v="1"/>
    <x v="1"/>
    <x v="1"/>
    <x v="1"/>
    <x v="1"/>
    <x v="1"/>
    <x v="2"/>
    <x v="2"/>
    <x v="2"/>
    <s v="NOK"/>
    <s v="NOK"/>
    <x v="2"/>
  </r>
  <r>
    <s v="T14M"/>
    <s v="PONDOK RANGON RAYA"/>
    <s v="02"/>
    <s v="10.42.86.3"/>
    <s v="Microsoft Windows 7 Professional "/>
    <s v="32-bit"/>
    <s v="Intel(R) Pentium(R) CPU G3240 @ 3.10GHz"/>
    <n v="3"/>
    <s v="62"/>
    <n v="2"/>
    <s v="Windows(R) 7, Professional edition:_x000d__x000a_    The machine is permanently activated."/>
    <s v="Sesuai"/>
    <s v="TDX2R-V3WQW-VXMFG-WQMMC-F3JD7"/>
    <n v="1000"/>
    <n v="60"/>
    <n v="0"/>
    <s v="20"/>
    <s v="0"/>
    <s v="ONLINE"/>
    <s v="ONLINE-2024-12-23 11:54:40"/>
    <s v="16"/>
    <s v="0"/>
    <s v="ONLINE"/>
    <s v="ONLINE-2024-12-23 12:37:17"/>
    <s v="Dihitung"/>
    <s v="Dihitung"/>
    <s v="Tidak Dihitung"/>
    <n v="1000"/>
    <n v="3"/>
    <n v="60"/>
    <n v="0"/>
    <s v="Sesuai"/>
    <s v="OK"/>
    <n v="1"/>
    <n v="1"/>
    <x v="0"/>
    <x v="1"/>
    <x v="1"/>
    <x v="1"/>
    <x v="1"/>
    <x v="1"/>
    <x v="2"/>
    <x v="1"/>
    <x v="1"/>
    <s v="OK"/>
    <s v="OK"/>
    <x v="2"/>
  </r>
  <r>
    <s v="TS39"/>
    <s v="REST AREA KM 35 A"/>
    <s v="I1"/>
    <s v="10.42.99.53"/>
    <s v="Microsoft Windows 10 Pro"/>
    <s v="64-bit"/>
    <s v="Intel(R) Pentium(R) CPU G4400 @ 3.30GHz"/>
    <n v="16"/>
    <s v="25"/>
    <n v="8"/>
    <s v="Windows(R), Professional edition:_x000d__x000a_    The machine is permanently activated."/>
    <s v="Sesuai"/>
    <s v="HJHB8-9NVTG-3T7KX-YHQYY-RC2KF"/>
    <n v="1000"/>
    <n v="40"/>
    <n v="0.57999999999999996"/>
    <s v="0"/>
    <s v="0"/>
    <s v="NOEDC"/>
    <s v="NOEDC-0000-00-00 00:00:00"/>
    <s v="0"/>
    <s v="0"/>
    <s v="NOEDC"/>
    <s v="NOEDC-0000-00-00 00:00:00"/>
    <s v="Dihitung"/>
    <s v="Dihitung"/>
    <s v="Dihitung"/>
    <n v="1000"/>
    <n v="16"/>
    <n v="40"/>
    <n v="0.57999999999999996"/>
    <s v="Sesuai"/>
    <s v="OK"/>
    <n v="0"/>
    <n v="0"/>
    <x v="1"/>
    <x v="1"/>
    <x v="1"/>
    <x v="1"/>
    <x v="1"/>
    <x v="1"/>
    <x v="2"/>
    <x v="2"/>
    <x v="2"/>
    <s v="NOK"/>
    <s v="NOK"/>
    <x v="5"/>
  </r>
  <r>
    <s v="FPO1"/>
    <s v="CIAMBAR"/>
    <s v="01"/>
    <s v="10.42.33.194"/>
    <s v="Microsoft Windows 10 Pro"/>
    <s v="64-bit"/>
    <s v="Intel(R) Pentium(R) Gold G7400"/>
    <n v="6"/>
    <s v="48"/>
    <n v="8"/>
    <s v="Windows(R), Professional edition:_x000d__x000a_    The machine is permanently activated."/>
    <s v="Double"/>
    <s v="NOK Dll"/>
    <n v="1000"/>
    <n v="0"/>
    <n v="0.51"/>
    <s v="10"/>
    <s v="0"/>
    <s v="ONLINE"/>
    <s v="ONLINE-2024-12-22 22:05:09"/>
    <s v="4"/>
    <s v="0"/>
    <s v="ONLINE"/>
    <s v="ONLINE-2024-12-23 10:25:30"/>
    <s v="Dihitung"/>
    <s v="Dihitung"/>
    <s v="Dihitung"/>
    <n v="1000"/>
    <n v="6"/>
    <n v="0"/>
    <n v="0.51"/>
    <s v="Double"/>
    <s v="OK"/>
    <n v="1"/>
    <n v="1"/>
    <x v="1"/>
    <x v="1"/>
    <x v="1"/>
    <x v="1"/>
    <x v="1"/>
    <x v="2"/>
    <x v="2"/>
    <x v="1"/>
    <x v="1"/>
    <s v="OK"/>
    <s v="OK"/>
    <x v="4"/>
  </r>
  <r>
    <s v="TFYY"/>
    <s v="SHOLEH ISKANDAR RUKO 24"/>
    <s v="02"/>
    <s v="10.42.89.67"/>
    <s v="Microsoft Windows 10 Pro"/>
    <s v="64-bit"/>
    <s v="Intel(R) Pentium(R) CPU G3250 @ 3.20GHz"/>
    <n v="3"/>
    <s v="72"/>
    <n v="4"/>
    <s v="Windows(R), Professional edition:_x000d__x000a_    The machine is permanently activated."/>
    <s v="Sesuai"/>
    <s v="NJQJP-JMFY3-38VRJ-XWC64-HQWXF"/>
    <n v="1000"/>
    <n v="50"/>
    <n v="1.51"/>
    <s v="12"/>
    <s v="0"/>
    <s v="ONLINE"/>
    <s v="ONLINE-2024-12-23 12:34:10"/>
    <s v="3"/>
    <s v="1"/>
    <s v="ONLINE"/>
    <s v="ONLINE-2024-12-23 12:06:43"/>
    <s v="Dihitung"/>
    <s v="Dihitung"/>
    <s v="Tidak Dihitung"/>
    <n v="1000"/>
    <n v="3"/>
    <n v="50"/>
    <n v="1.51"/>
    <s v="Sesuai"/>
    <s v="OK"/>
    <n v="1"/>
    <n v="0.75"/>
    <x v="0"/>
    <x v="1"/>
    <x v="1"/>
    <x v="1"/>
    <x v="1"/>
    <x v="1"/>
    <x v="2"/>
    <x v="1"/>
    <x v="1"/>
    <s v="OK"/>
    <s v="OK"/>
    <x v="0"/>
  </r>
  <r>
    <s v="TTFN"/>
    <s v="BOJONG PARI CIDAHU"/>
    <s v="02"/>
    <s v="10.42.32.131"/>
    <s v="Microsoft Windows 7 Professional "/>
    <s v="32-bit"/>
    <s v="Intel(R) Pentium(R) CPU G3220 @ 3.00GHz"/>
    <n v="2"/>
    <s v="49"/>
    <n v="2"/>
    <s v="Windows(R) 7, Professional edition:_x000d__x000a_    The machine is permanently activated."/>
    <s v="Sesuai"/>
    <s v="MF9QD-Q22DK-Q2DKC-6W8P4-XY6X2"/>
    <n v="1000"/>
    <n v="39"/>
    <n v="2.0099999999999998"/>
    <s v="4"/>
    <s v="6"/>
    <s v="ONLINE"/>
    <s v="ONLINE-2024-12-22 14:50:39"/>
    <s v="0"/>
    <s v="2"/>
    <s v="OFFLINE"/>
    <s v="OFFLINE-2024-12-22 19:09:19-TIDAK TERIMA RESPONSE DARI EDC"/>
    <s v="Dihitung"/>
    <s v="Dihitung"/>
    <s v="Tidak Dihitung"/>
    <n v="1000"/>
    <n v="2"/>
    <n v="39"/>
    <n v="2.0099999999999998"/>
    <s v="Sesuai"/>
    <s v="OK"/>
    <n v="0.4"/>
    <n v="0"/>
    <x v="0"/>
    <x v="1"/>
    <x v="1"/>
    <x v="1"/>
    <x v="1"/>
    <x v="1"/>
    <x v="2"/>
    <x v="1"/>
    <x v="0"/>
    <s v="NOK"/>
    <s v="NOK"/>
    <x v="14"/>
  </r>
  <r>
    <s v="F1XZ"/>
    <s v="SAGARANTEN 2"/>
    <s v="02"/>
    <s v="10.42.95.67"/>
    <s v="Microsoft Windows 10 Pro"/>
    <s v="64-bit"/>
    <s v="Intel(R) Pentium(R) Gold G6400 CPU @ 4.00GHz"/>
    <n v="0"/>
    <s v="38"/>
    <n v="8"/>
    <s v="Windows(R), Professional edition:_x000d__x000a_    The machine is permanently activated."/>
    <s v="Sesuai"/>
    <s v="FNMJD-6HRY3-4TVG4-R7CDP-J44TG"/>
    <n v="1000"/>
    <n v="48"/>
    <n v="0.55000000000000004"/>
    <s v="2"/>
    <s v="0"/>
    <s v="ONLINE"/>
    <s v="ONLINE-2024-12-22 14:14:01"/>
    <s v="1"/>
    <s v="0"/>
    <s v="ONLINE"/>
    <s v="ONLINE-2024-12-23 10:25:54"/>
    <s v="Dihitung"/>
    <s v="Dihitung"/>
    <s v="Dihitung"/>
    <n v="1000"/>
    <n v="0"/>
    <n v="48"/>
    <n v="0.55000000000000004"/>
    <s v="Sesuai"/>
    <s v="OK"/>
    <n v="1"/>
    <n v="1"/>
    <x v="1"/>
    <x v="1"/>
    <x v="1"/>
    <x v="1"/>
    <x v="1"/>
    <x v="1"/>
    <x v="2"/>
    <x v="1"/>
    <x v="1"/>
    <s v="OK"/>
    <s v="OK"/>
    <x v="12"/>
  </r>
  <r>
    <s v="TT8J"/>
    <s v="GEMILANG CIGOMBONG"/>
    <s v="02"/>
    <s v="10.42.115.3"/>
    <s v="Microsoft Windows 10 Pro"/>
    <s v="64-bit"/>
    <s v="Intel(R) Pentium(R) Gold G6400 CPU @ 4.00GHz"/>
    <n v="3"/>
    <s v="40"/>
    <n v="8"/>
    <s v="Windows(R), Professional edition:_x000d__x000a_    The machine is permanently activated."/>
    <s v="Sesuai"/>
    <s v="GKFKV-NVVG2-4KCHV-VYMRK-BKMP4"/>
    <n v="1000"/>
    <n v="43"/>
    <n v="0.59"/>
    <s v="19"/>
    <s v="0"/>
    <s v="ONLINE"/>
    <s v="ONLINE-2024-12-22 19:35:38"/>
    <s v="0"/>
    <s v="4"/>
    <s v="OFFLINE"/>
    <s v="OFFLINE-2024-12-22 15:44:49-TIDAK TERIMA RESPONSE DARI EDC"/>
    <s v="Dihitung"/>
    <s v="Dihitung"/>
    <s v="Dihitung"/>
    <n v="1000"/>
    <n v="3"/>
    <n v="43"/>
    <n v="0.59"/>
    <s v="Sesuai"/>
    <s v="OK"/>
    <n v="1"/>
    <n v="0"/>
    <x v="1"/>
    <x v="1"/>
    <x v="1"/>
    <x v="1"/>
    <x v="1"/>
    <x v="1"/>
    <x v="2"/>
    <x v="1"/>
    <x v="0"/>
    <s v="OK"/>
    <s v="NOK"/>
    <x v="14"/>
  </r>
  <r>
    <s v="TFSI"/>
    <s v="VILLA BOGOR INDAH BLOK AB_x0009_"/>
    <s v="04"/>
    <s v="10.42.191.165"/>
    <s v="Microsoft Windows 10 Pro"/>
    <s v="64-bit"/>
    <s v="Intel(R) Pentium(R) Gold G7400"/>
    <n v="13"/>
    <s v="21"/>
    <n v="16"/>
    <s v="Windows(R), Professional edition:_x000d__x000a_    The machine is permanently activated."/>
    <s v="Sesuai"/>
    <s v="3VCMW-VHNF9-T9YHT-VK8R6-KTPKC"/>
    <n v="1000"/>
    <n v="36"/>
    <n v="0.56000000000000005"/>
    <s v="2"/>
    <s v="0"/>
    <s v="ONLINE"/>
    <s v="ONLINE-2024-12-11 21:14:13"/>
    <s v="1"/>
    <s v="0"/>
    <s v="ONLINE"/>
    <s v="ONLINE-2024-11-25 20:34:36-(ACT VIRTUAL)TIDAK TERIMA RESPONSE DARI HOST|ERBANK |72132207|000070410281336|||||000146|000000|25 NOV 24|20:34:23|||0"/>
    <s v="Dihitung"/>
    <s v="Dihitung"/>
    <s v="Dihitung"/>
    <n v="1000"/>
    <n v="13"/>
    <n v="36"/>
    <n v="0.56000000000000005"/>
    <s v="Sesuai"/>
    <s v="OK"/>
    <n v="1"/>
    <n v="1"/>
    <x v="1"/>
    <x v="1"/>
    <x v="1"/>
    <x v="1"/>
    <x v="1"/>
    <x v="1"/>
    <x v="2"/>
    <x v="1"/>
    <x v="1"/>
    <s v="OK"/>
    <s v="OK"/>
    <x v="0"/>
  </r>
  <r>
    <s v="T7YP"/>
    <s v="TAMAN CIMANGGU RAYA"/>
    <s v="03"/>
    <s v="10.42.13.100"/>
    <s v="Microsoft Windows 10 Pro"/>
    <s v="64-bit"/>
    <s v="Intel(R) Pentium(R) Gold G7400"/>
    <n v="7"/>
    <s v="22"/>
    <n v="16"/>
    <s v="Windows(R), Professional edition:_x000d__x000a_    The machine is permanently activated."/>
    <s v="Sesuai"/>
    <s v="YKH42-DNWTQ-CMDGD-WDCXR-DJ3W6"/>
    <n v="1000"/>
    <n v="53"/>
    <n v="0.72"/>
    <s v="35"/>
    <s v="0"/>
    <s v="ONLINE"/>
    <s v="ONLINE-2024-12-23 11:38:30"/>
    <s v="19"/>
    <s v="0"/>
    <s v="ONLINE"/>
    <s v="ONLINE-2024-12-23 12:32:14"/>
    <s v="Dihitung"/>
    <s v="Dihitung"/>
    <s v="Dihitung"/>
    <n v="1000"/>
    <n v="7"/>
    <n v="53"/>
    <n v="0.72"/>
    <s v="Sesuai"/>
    <s v="OK"/>
    <n v="1"/>
    <n v="1"/>
    <x v="1"/>
    <x v="1"/>
    <x v="1"/>
    <x v="1"/>
    <x v="1"/>
    <x v="1"/>
    <x v="2"/>
    <x v="1"/>
    <x v="1"/>
    <s v="OK"/>
    <s v="OK"/>
    <x v="0"/>
  </r>
  <r>
    <s v="T5X8"/>
    <s v="CIAWI BENDUNGAN"/>
    <s v="02"/>
    <s v="10.42.73.164"/>
    <s v="Microsoft Windows 10 Pro"/>
    <s v="64-bit"/>
    <s v="Intel(R) Pentium(R) Gold G6400 CPU @ 4.00GHz"/>
    <n v="3"/>
    <s v="49"/>
    <n v="8"/>
    <s v="Windows(R), Professional edition:_x000d__x000a_    The machine is permanently activated."/>
    <s v="Sesuai"/>
    <s v="NVD8W-G6RMH-GMX26-8T99Q-9D724"/>
    <n v="1000"/>
    <n v="54"/>
    <n v="1.03"/>
    <s v="22"/>
    <s v="0"/>
    <s v="ONLINE"/>
    <s v="ONLINE-2024-12-23 12:19:26"/>
    <s v="22"/>
    <s v="2"/>
    <s v="ONLINE"/>
    <s v="ONLINE-2024-12-23 10:39:24"/>
    <s v="Dihitung"/>
    <s v="Dihitung"/>
    <s v="Dihitung"/>
    <n v="1000"/>
    <n v="3"/>
    <n v="54"/>
    <n v="1.03"/>
    <s v="Sesuai"/>
    <s v="OK"/>
    <n v="1"/>
    <n v="0.91666666666666663"/>
    <x v="1"/>
    <x v="1"/>
    <x v="1"/>
    <x v="1"/>
    <x v="1"/>
    <x v="1"/>
    <x v="2"/>
    <x v="1"/>
    <x v="1"/>
    <s v="OK"/>
    <s v="OK"/>
    <x v="14"/>
  </r>
  <r>
    <s v="TB91"/>
    <s v="PERINTIS KEMERDEKAAN"/>
    <s v="03"/>
    <s v="10.42.33.133"/>
    <s v="Microsoft Windows 10 Pro"/>
    <s v="64-bit"/>
    <s v="Intel(R) Pentium(R) Gold G7400"/>
    <n v="4"/>
    <s v="37"/>
    <n v="8"/>
    <s v="Windows(R), Professional edition:_x000d__x000a_    The machine is permanently activated."/>
    <s v="Sesuai"/>
    <s v="R8PW2-NK2TX-RJXFJ-DWRTY-6VKCT"/>
    <n v="1000"/>
    <n v="42"/>
    <n v="0.47"/>
    <s v="0"/>
    <s v="0"/>
    <s v="NOEDC"/>
    <s v="NOEDC-0000-00-00 00:00:00"/>
    <s v="0"/>
    <s v="0"/>
    <s v="NOEDC"/>
    <s v="NOEDC-0000-00-00 00:00:00"/>
    <s v="Dihitung"/>
    <s v="Dihitung"/>
    <s v="Dihitung"/>
    <n v="1000"/>
    <n v="4"/>
    <n v="42"/>
    <n v="0.47"/>
    <s v="Sesuai"/>
    <s v="OK"/>
    <n v="0"/>
    <n v="0"/>
    <x v="1"/>
    <x v="1"/>
    <x v="1"/>
    <x v="1"/>
    <x v="1"/>
    <x v="1"/>
    <x v="2"/>
    <x v="2"/>
    <x v="2"/>
    <s v="NOK"/>
    <s v="NOK"/>
    <x v="3"/>
  </r>
  <r>
    <s v="TBR5"/>
    <s v="VILLA BOGOR INDAH 3"/>
    <s v="01"/>
    <s v="10.42.49.66"/>
    <s v="Microsoft Windows 10 Pro"/>
    <s v="64-bit"/>
    <s v="Intel(R) Pentium(R) Gold G7400"/>
    <n v="8"/>
    <s v="52"/>
    <n v="8"/>
    <s v="Windows(R), Professional edition:_x000d__x000a_    The machine is permanently activated."/>
    <s v="Sesuai"/>
    <s v="QXJXN-RK26D-4GF7X-3HTPY-VQXCT"/>
    <n v="1000"/>
    <n v="46"/>
    <n v="0.54"/>
    <s v="14"/>
    <s v="0"/>
    <s v="ONLINE"/>
    <s v="ONLINE-2024-12-23 11:32:07"/>
    <s v="13"/>
    <s v="0"/>
    <s v="ONLINE"/>
    <s v="ONLINE-2024-12-23 11:46:08"/>
    <s v="Dihitung"/>
    <s v="Dihitung"/>
    <s v="Dihitung"/>
    <n v="1000"/>
    <n v="8"/>
    <n v="46"/>
    <n v="0.54"/>
    <s v="Sesuai"/>
    <s v="OK"/>
    <n v="1"/>
    <n v="1"/>
    <x v="1"/>
    <x v="1"/>
    <x v="1"/>
    <x v="1"/>
    <x v="1"/>
    <x v="1"/>
    <x v="2"/>
    <x v="1"/>
    <x v="1"/>
    <s v="OK"/>
    <s v="OK"/>
    <x v="0"/>
  </r>
  <r>
    <s v="F0HQ"/>
    <s v="TAMAN YASMIN RUKO NO. 4"/>
    <s v="01"/>
    <s v="10.42.140.98"/>
    <s v="Microsoft Windows 10 Pro"/>
    <s v="64-bit"/>
    <s v="Intel(R) Pentium(R) Gold G6405 CPU @ 4.10GHz"/>
    <n v="11"/>
    <s v="47"/>
    <n v="8"/>
    <s v="Windows(R), Professional edition:_x000d__x000a_    The machine is permanently activated."/>
    <s v="Sesuai"/>
    <s v="49YPQ-YNBCV-RC4BK-8M6CY-88F9F"/>
    <n v="1000"/>
    <n v="57"/>
    <n v="0"/>
    <s v="12"/>
    <s v="0"/>
    <s v="ONLINE"/>
    <s v="ONLINE-2024-12-23 11:20:03"/>
    <s v="0"/>
    <s v="0"/>
    <s v="NOEDC"/>
    <s v="NOEDC-0000-00-00 00:00:00"/>
    <s v="Dihitung"/>
    <s v="Dihitung"/>
    <s v="Dihitung"/>
    <n v="1000"/>
    <n v="11"/>
    <n v="57"/>
    <n v="0"/>
    <s v="Sesuai"/>
    <s v="OK"/>
    <n v="1"/>
    <n v="0"/>
    <x v="1"/>
    <x v="1"/>
    <x v="1"/>
    <x v="1"/>
    <x v="1"/>
    <x v="1"/>
    <x v="2"/>
    <x v="1"/>
    <x v="2"/>
    <s v="OK"/>
    <s v="NOK"/>
    <x v="0"/>
  </r>
  <r>
    <s v="TBR5"/>
    <s v="VILLA BOGOR INDAH 3"/>
    <s v="02"/>
    <s v="10.42.49.67"/>
    <s v="Microsoft Windows 10 Pro"/>
    <s v="64-bit"/>
    <s v="Intel(R) Pentium(R) Gold G7400"/>
    <n v="0"/>
    <s v="69"/>
    <n v="4"/>
    <s v="Windows(R), Professional edition:_x000d__x000a_    The machine is permanently activated."/>
    <s v="Sesuai"/>
    <s v="HY9M2-NCMHG-P6CPV-BPV4C-HH66P"/>
    <n v="1000"/>
    <n v="43"/>
    <n v="0.45"/>
    <s v="2"/>
    <s v="0"/>
    <s v="ONLINE"/>
    <s v="ONLINE-2024-12-23 09:55:11"/>
    <s v="10"/>
    <s v="1"/>
    <s v="ONLINE"/>
    <s v="ONLINE-2024-12-23 12:01:21"/>
    <s v="Dihitung"/>
    <s v="Dihitung"/>
    <s v="Tidak Dihitung"/>
    <n v="1000"/>
    <n v="0"/>
    <n v="43"/>
    <n v="0.45"/>
    <s v="Sesuai"/>
    <s v="OK"/>
    <n v="1"/>
    <n v="0.90909090909090906"/>
    <x v="0"/>
    <x v="1"/>
    <x v="1"/>
    <x v="1"/>
    <x v="1"/>
    <x v="1"/>
    <x v="2"/>
    <x v="1"/>
    <x v="1"/>
    <s v="OK"/>
    <s v="OK"/>
    <x v="0"/>
  </r>
  <r>
    <s v="TD86"/>
    <s v="CIRANJANG BARU"/>
    <s v="02"/>
    <s v="10.42.182.227"/>
    <s v="Microsoft Windows 7 Professional "/>
    <s v="32-bit"/>
    <s v="Intel(R) Pentium(R) CPU G3240 @ 3.10GHz"/>
    <n v="0"/>
    <s v="58"/>
    <n v="2"/>
    <s v="Windows(R) 7, Professional edition:_x000d__x000a_    The machine is permanently activated."/>
    <s v="Sesuai"/>
    <s v="C8M7T-P2VV9-FVGRK-BK9CV-DMVFY"/>
    <n v="1000"/>
    <n v="60"/>
    <n v="1.18"/>
    <s v="2"/>
    <s v="0"/>
    <s v="ONLINE"/>
    <s v="ONLINE-2024-12-23 10:25:13"/>
    <s v="0"/>
    <s v="2"/>
    <s v="OFFLINE"/>
    <s v="OFFLINE-2024-12-19 16:40:08-RESPONSE DARI EDC BLANK"/>
    <s v="Dihitung"/>
    <s v="Dihitung"/>
    <s v="Tidak Dihitung"/>
    <n v="1000"/>
    <n v="0"/>
    <n v="60"/>
    <n v="1.18"/>
    <s v="Sesuai"/>
    <s v="OK"/>
    <n v="1"/>
    <n v="0"/>
    <x v="0"/>
    <x v="1"/>
    <x v="1"/>
    <x v="1"/>
    <x v="1"/>
    <x v="1"/>
    <x v="2"/>
    <x v="1"/>
    <x v="0"/>
    <s v="OK"/>
    <s v="NOK"/>
    <x v="13"/>
  </r>
  <r>
    <s v="TBT0"/>
    <s v="CINAGARA"/>
    <s v="01"/>
    <s v="10.42.68.194"/>
    <s v="Microsoft Windows 10 Pro"/>
    <s v="64-bit"/>
    <s v="Intel(R) Pentium(R) Gold G7400"/>
    <n v="10"/>
    <s v="44"/>
    <n v="8"/>
    <s v="Windows(R), Professional edition:_x000d__x000a_    The machine is permanently activated."/>
    <s v="Sesuai"/>
    <s v="FD9RD-DBN44-3KCXH-88J2W-9TP2T:GKFKV-NVVG2-4KCHV-VYMRK-BKMP4"/>
    <n v="1000"/>
    <n v="41"/>
    <n v="0.78"/>
    <s v="4"/>
    <s v="0"/>
    <s v="ONLINE"/>
    <s v="ONLINE-2024-12-23 10:46:51"/>
    <s v="17"/>
    <s v="0"/>
    <s v="ONLINE"/>
    <s v="ONLINE-2024-12-22 22:34:41-(ACT VIRTUAL)TIDAK TERIMA RESPONSE DARI HOST|ERBANK |72108684|000070408150065|||||000119|000000|22 DEC 24|22:34:38|000006641610||0"/>
    <s v="Dihitung"/>
    <s v="Dihitung"/>
    <s v="Dihitung"/>
    <n v="1000"/>
    <n v="10"/>
    <n v="41"/>
    <n v="0.78"/>
    <s v="Sesuai"/>
    <s v="OK"/>
    <n v="1"/>
    <n v="1"/>
    <x v="1"/>
    <x v="1"/>
    <x v="1"/>
    <x v="1"/>
    <x v="1"/>
    <x v="1"/>
    <x v="2"/>
    <x v="1"/>
    <x v="1"/>
    <s v="OK"/>
    <s v="OK"/>
    <x v="14"/>
  </r>
  <r>
    <s v="TYSA"/>
    <s v="CIBOGO 2"/>
    <s v="03"/>
    <s v="10.42.112.34"/>
    <s v="Microsoft Windows 10 Pro"/>
    <s v="64-bit"/>
    <s v="Intel(R) Core(TM) i5-10400 CPU @ 2.90GHz"/>
    <n v="3"/>
    <s v="30"/>
    <n v="16"/>
    <s v="Windows(R), Professional edition:_x000d__x000a_    The machine is permanently activated."/>
    <s v="Sesuai"/>
    <s v="B9R8W-GPN2F-YD6BQ-7F372-7CFTG"/>
    <n v="1000"/>
    <n v="55"/>
    <n v="0.69"/>
    <s v="0"/>
    <s v="0"/>
    <s v="NOEDC"/>
    <s v="NOEDC-0000-00-00 00:00:00"/>
    <s v="0"/>
    <s v="0"/>
    <s v="NOEDC"/>
    <s v="NOEDC-0000-00-00 00:00:00"/>
    <s v="Dihitung"/>
    <s v="Dihitung"/>
    <s v="Dihitung"/>
    <n v="1000"/>
    <n v="3"/>
    <n v="55"/>
    <n v="0.69"/>
    <s v="Sesuai"/>
    <s v="OK"/>
    <n v="0"/>
    <n v="0"/>
    <x v="1"/>
    <x v="1"/>
    <x v="1"/>
    <x v="1"/>
    <x v="1"/>
    <x v="1"/>
    <x v="2"/>
    <x v="2"/>
    <x v="2"/>
    <s v="NOK"/>
    <s v="NOK"/>
    <x v="11"/>
  </r>
  <r>
    <s v="TZOQ"/>
    <s v="KARANG HAWU"/>
    <s v="01"/>
    <s v="10.42.64.226"/>
    <s v="Microsoft Windows 10 Pro"/>
    <s v="64-bit"/>
    <s v="Intel(R) Core(TM) i3-10100 CPU @ 3.60GHz"/>
    <n v="4"/>
    <s v="47"/>
    <n v="8"/>
    <s v="Windows(R), Professional edition:_x000d__x000a_    The machine is permanently activated."/>
    <s v="Sesuai"/>
    <s v="9RQ2N-29QVK-YWHHP-8M6R7-DRR9C"/>
    <n v="1000"/>
    <n v="46"/>
    <n v="0.47"/>
    <s v="4"/>
    <s v="0"/>
    <s v="ONLINE"/>
    <s v="ONLINE-2024-12-23 08:10:08"/>
    <s v="1"/>
    <s v="0"/>
    <s v="ONLINE"/>
    <s v="ONLINE-2024-12-23 10:21:47"/>
    <s v="Dihitung"/>
    <s v="Dihitung"/>
    <s v="Dihitung"/>
    <n v="1000"/>
    <n v="4"/>
    <n v="46"/>
    <n v="0.47"/>
    <s v="Sesuai"/>
    <s v="OK"/>
    <n v="1"/>
    <n v="1"/>
    <x v="1"/>
    <x v="1"/>
    <x v="1"/>
    <x v="1"/>
    <x v="1"/>
    <x v="1"/>
    <x v="2"/>
    <x v="1"/>
    <x v="1"/>
    <s v="OK"/>
    <s v="OK"/>
    <x v="9"/>
  </r>
  <r>
    <s v="TIGI"/>
    <s v="BABAKAN MADANG 3"/>
    <s v="02"/>
    <s v="10.42.48.163"/>
    <s v="Microsoft Windows 10 Pro"/>
    <s v="64-bit"/>
    <s v="Intel(R) Pentium(R) Gold G6400 CPU @ 4.00GHz"/>
    <n v="24"/>
    <s v="43"/>
    <n v="8"/>
    <s v="Windows(R), Professional edition:_x000d__x000a_    The machine is permanently activated."/>
    <s v="Sesuai"/>
    <s v="FQ8GB-7NFY8-9DYDB-DRBCK-WTY6G"/>
    <n v="1000"/>
    <n v="44"/>
    <n v="0.68"/>
    <s v="20"/>
    <s v="3"/>
    <s v="ONLINE"/>
    <s v="ONLINE-2024-12-23 11:20:22"/>
    <s v="7"/>
    <s v="0"/>
    <s v="ONLINE"/>
    <s v="ONLINE-2024-12-23 11:23:10"/>
    <s v="Dihitung"/>
    <s v="Dihitung"/>
    <s v="Dihitung"/>
    <n v="1000"/>
    <n v="24"/>
    <n v="44"/>
    <n v="0.68"/>
    <s v="Sesuai"/>
    <s v="OK"/>
    <n v="0.86956521739130432"/>
    <n v="1"/>
    <x v="1"/>
    <x v="1"/>
    <x v="1"/>
    <x v="1"/>
    <x v="1"/>
    <x v="1"/>
    <x v="2"/>
    <x v="1"/>
    <x v="1"/>
    <s v="OK"/>
    <s v="OK"/>
    <x v="2"/>
  </r>
  <r>
    <s v="TNNZ"/>
    <s v="JUNGLELAND"/>
    <s v="01"/>
    <s v="10.42.140.130"/>
    <s v="Microsoft Windows 10 Pro"/>
    <s v="64-bit"/>
    <s v="Intel(R) Pentium(R) Gold G6400 CPU @ 4.00GHz"/>
    <n v="9"/>
    <s v="47"/>
    <n v="8"/>
    <s v="Windows(R), Professional edition:_x000d__x000a_    The machine is permanently activated."/>
    <s v="Sesuai"/>
    <s v="Q4RR8-YRN4F-4H2X8-8JG2B-MY49F"/>
    <n v="1000"/>
    <n v="47"/>
    <n v="1.93"/>
    <s v="2"/>
    <s v="0"/>
    <s v="ONLINE"/>
    <s v="ONLINE-2024-12-20 17:06:03"/>
    <s v="0"/>
    <s v="0"/>
    <s v="NOEDC"/>
    <s v="NOEDC-0000-00-00 00:00:00"/>
    <s v="Dihitung"/>
    <s v="Dihitung"/>
    <s v="Dihitung"/>
    <n v="1000"/>
    <n v="9"/>
    <n v="47"/>
    <n v="1.93"/>
    <s v="Sesuai"/>
    <s v="OK"/>
    <n v="1"/>
    <n v="0"/>
    <x v="1"/>
    <x v="1"/>
    <x v="1"/>
    <x v="1"/>
    <x v="1"/>
    <x v="1"/>
    <x v="2"/>
    <x v="1"/>
    <x v="2"/>
    <s v="OK"/>
    <s v="NOK"/>
    <x v="2"/>
  </r>
  <r>
    <s v="TWNN"/>
    <s v="PARAKAN MULYA"/>
    <s v="02"/>
    <s v="10.42.44.131"/>
    <s v="Microsoft Windows 10 Pro"/>
    <s v="64-bit"/>
    <s v="Intel(R) Pentium(R) Gold G6400 CPU @ 4.00GHz"/>
    <n v="0"/>
    <s v="36"/>
    <n v="8"/>
    <s v="Windows(R), Professional edition:_x000d__x000a_    The machine is permanently activated."/>
    <s v="Sesuai"/>
    <s v="VM7TN-F3CK4-F68KW-P7WYP-MP2KF"/>
    <n v="1000"/>
    <n v="41"/>
    <n v="0.88"/>
    <s v="16"/>
    <s v="0"/>
    <s v="ONLINE"/>
    <s v="ONLINE-2024-12-23 12:23:14"/>
    <s v="1"/>
    <s v="0"/>
    <s v="ONLINE"/>
    <s v="ONLINE-2024-12-23 07:35:34"/>
    <s v="Dihitung"/>
    <s v="Dihitung"/>
    <s v="Dihitung"/>
    <n v="1000"/>
    <n v="0"/>
    <n v="41"/>
    <n v="0.88"/>
    <s v="Sesuai"/>
    <s v="OK"/>
    <n v="1"/>
    <n v="1"/>
    <x v="1"/>
    <x v="1"/>
    <x v="1"/>
    <x v="1"/>
    <x v="1"/>
    <x v="1"/>
    <x v="2"/>
    <x v="1"/>
    <x v="1"/>
    <s v="OK"/>
    <s v="OK"/>
    <x v="5"/>
  </r>
  <r>
    <s v="TLB8"/>
    <s v="TANAH BARU POMAD"/>
    <s v="01"/>
    <s v="10.42.39.2"/>
    <s v="Microsoft Windows 10 Pro"/>
    <s v="64-bit"/>
    <s v="Intel(R) Pentium(R) Gold G7400"/>
    <n v="1"/>
    <s v="52"/>
    <n v="8"/>
    <s v="Windows(R), Professional edition:_x000d__x000a_    The machine is permanently activated."/>
    <s v="Sesuai"/>
    <s v="K72NF-WQW8C-4VFDT-4Q2PM-X4R9C"/>
    <n v="1000"/>
    <n v="41"/>
    <n v="0.71"/>
    <s v="2"/>
    <s v="0"/>
    <s v="ONLINE"/>
    <s v="ONLINE-2024-12-23 10:57:48"/>
    <s v="4"/>
    <s v="0"/>
    <s v="ONLINE"/>
    <s v="ONLINE-2024-12-23 06:59:06"/>
    <s v="Dihitung"/>
    <s v="Dihitung"/>
    <s v="Dihitung"/>
    <n v="1000"/>
    <n v="1"/>
    <n v="41"/>
    <n v="0.71"/>
    <s v="Sesuai"/>
    <s v="OK"/>
    <n v="1"/>
    <n v="1"/>
    <x v="1"/>
    <x v="1"/>
    <x v="1"/>
    <x v="1"/>
    <x v="1"/>
    <x v="1"/>
    <x v="2"/>
    <x v="1"/>
    <x v="1"/>
    <s v="OK"/>
    <s v="OK"/>
    <x v="2"/>
  </r>
  <r>
    <s v="FWMH"/>
    <s v="RAYA PARUNGKUDA SUNDAWENANG"/>
    <s v="01"/>
    <s v="10.42.146.66"/>
    <s v="Microsoft Windows 10 Pro"/>
    <s v="64-bit"/>
    <s v="Intel(R) Pentium(R) Gold G6405 CPU @ 4.10GHz"/>
    <n v="5"/>
    <s v="37"/>
    <n v="8"/>
    <s v="Windows(R), Professional edition:_x000d__x000a_    The machine is permanently activated."/>
    <s v="Sesuai"/>
    <s v="39NPH-H3268-XTRHF-YTD8C-TMVJ6"/>
    <n v="1000"/>
    <n v="43"/>
    <n v="0.61"/>
    <s v="6"/>
    <s v="0"/>
    <s v="ONLINE"/>
    <s v="ONLINE-2024-12-23 12:17:18"/>
    <s v="2"/>
    <s v="0"/>
    <s v="ONLINE"/>
    <s v="ONLINE-2024-12-23 08:36:18"/>
    <s v="Dihitung"/>
    <s v="Dihitung"/>
    <s v="Dihitung"/>
    <n v="1000"/>
    <n v="5"/>
    <n v="43"/>
    <n v="0.61"/>
    <s v="Sesuai"/>
    <s v="OK"/>
    <n v="1"/>
    <n v="1"/>
    <x v="1"/>
    <x v="1"/>
    <x v="1"/>
    <x v="1"/>
    <x v="1"/>
    <x v="1"/>
    <x v="2"/>
    <x v="1"/>
    <x v="1"/>
    <s v="OK"/>
    <s v="OK"/>
    <x v="4"/>
  </r>
  <r>
    <s v="FVUR"/>
    <s v="MERDEKA CIPANENGAH"/>
    <s v="02"/>
    <s v="10.42.147.163"/>
    <s v="Microsoft Windows 10 Pro"/>
    <s v="64-bit"/>
    <s v="Intel(R) Pentium(R) Gold G6405 CPU @ 4.10GHz"/>
    <n v="19"/>
    <s v="45"/>
    <n v="8"/>
    <s v="Windows(R), Professional edition:_x000d__x000a_    The machine is permanently activated."/>
    <s v="Double"/>
    <s v="NOK Dll"/>
    <n v="1000"/>
    <n v="0"/>
    <n v="0"/>
    <s v="5"/>
    <s v="0"/>
    <s v="ONLINE"/>
    <s v="ONLINE-2024-12-22 14:01:47"/>
    <s v="1"/>
    <s v="0"/>
    <s v="ONLINE"/>
    <s v="ONLINE-2024-12-22 12:49:17"/>
    <s v="Dihitung"/>
    <s v="Dihitung"/>
    <s v="Dihitung"/>
    <n v="1000"/>
    <n v="19"/>
    <n v="0"/>
    <n v="0"/>
    <s v="Double"/>
    <s v="OK"/>
    <n v="1"/>
    <n v="1"/>
    <x v="1"/>
    <x v="1"/>
    <x v="1"/>
    <x v="1"/>
    <x v="1"/>
    <x v="2"/>
    <x v="2"/>
    <x v="1"/>
    <x v="1"/>
    <s v="OK"/>
    <s v="OK"/>
    <x v="12"/>
  </r>
  <r>
    <s v="F27A"/>
    <s v="PERUM TMII"/>
    <s v="02"/>
    <s v="10.42.85.131"/>
    <s v="Microsoft Windows 10 Pro"/>
    <s v="64-bit"/>
    <s v="Intel(R) Pentium(R) Gold G6405 CPU @ 4.10GHz"/>
    <n v="3"/>
    <s v="38"/>
    <n v="8"/>
    <s v="Windows(R), Professional edition:_x000d__x000a_    The machine is permanently activated."/>
    <s v="Sesuai"/>
    <s v="XNDJW-62CDB-X788D-TFQKM-2PQW6"/>
    <n v="1000"/>
    <n v="43"/>
    <n v="0.59"/>
    <s v="0"/>
    <s v="0"/>
    <s v="NOEDC"/>
    <s v="NOEDC-0000-00-00 00:00:00"/>
    <s v="10"/>
    <s v="0"/>
    <s v="ONLINE"/>
    <s v="ONLINE-2024-12-23 12:28:58"/>
    <s v="Dihitung"/>
    <s v="Dihitung"/>
    <s v="Dihitung"/>
    <n v="1000"/>
    <n v="3"/>
    <n v="43"/>
    <n v="0.59"/>
    <s v="Sesuai"/>
    <s v="OK"/>
    <n v="0"/>
    <n v="1"/>
    <x v="1"/>
    <x v="1"/>
    <x v="1"/>
    <x v="1"/>
    <x v="1"/>
    <x v="1"/>
    <x v="2"/>
    <x v="2"/>
    <x v="1"/>
    <s v="NOK"/>
    <s v="OK"/>
    <x v="10"/>
  </r>
  <r>
    <s v="TL6T"/>
    <s v="RE MARTADINATA NO.7"/>
    <s v="02"/>
    <s v="10.42.147.195"/>
    <s v="Microsoft Windows 10 Pro"/>
    <s v="64-bit"/>
    <s v="Intel(R) Pentium(R) Gold G7400"/>
    <n v="2"/>
    <s v="44"/>
    <n v="8"/>
    <s v="Windows(R), Professional edition:_x000d__x000a_    The machine is permanently activated."/>
    <s v="Sesuai"/>
    <s v="6N9KH-7D264-8QPW7-TXF66-P7JXC"/>
    <n v="1000"/>
    <n v="41"/>
    <n v="0.52"/>
    <s v="1"/>
    <s v="1"/>
    <s v="ONLINE"/>
    <s v="ONLINE-2024-12-23 12:03:28"/>
    <s v="1"/>
    <s v="0"/>
    <s v="ONLINE"/>
    <s v="ONLINE-2024-12-22 13:52:58"/>
    <s v="Dihitung"/>
    <s v="Dihitung"/>
    <s v="Dihitung"/>
    <n v="1000"/>
    <n v="2"/>
    <n v="41"/>
    <n v="0.52"/>
    <s v="Sesuai"/>
    <s v="OK"/>
    <n v="0.5"/>
    <n v="1"/>
    <x v="1"/>
    <x v="1"/>
    <x v="1"/>
    <x v="1"/>
    <x v="1"/>
    <x v="1"/>
    <x v="2"/>
    <x v="1"/>
    <x v="1"/>
    <s v="OK"/>
    <s v="OK"/>
    <x v="3"/>
  </r>
  <r>
    <s v="TD86"/>
    <s v="CIRANJANG BARU"/>
    <s v="01"/>
    <s v="10.42.182.226"/>
    <s v="Microsoft Windows 10 Pro"/>
    <s v="64-bit"/>
    <s v="Intel(R) Core(TM) i3-10100 CPU @ 3.60GHz"/>
    <n v="2"/>
    <s v="54"/>
    <n v="8"/>
    <s v="Windows(R), Professional edition:_x000d__x000a_    The machine is permanently activated."/>
    <s v="Sesuai"/>
    <s v="HJPR8-JNC3Q-FRXF7-G37J3-M7V22:6NG97-3J7YH-2XG74-JRBXT-4M49F"/>
    <n v="1000"/>
    <n v="47"/>
    <n v="0.69"/>
    <s v="8"/>
    <s v="3"/>
    <s v="ONLINE"/>
    <s v="ONLINE-2024-12-22 16:50:47"/>
    <s v="4"/>
    <s v="0"/>
    <s v="ONLINE"/>
    <s v="ONLINE-2024-12-18 13:51:05"/>
    <s v="Dihitung"/>
    <s v="Dihitung"/>
    <s v="Dihitung"/>
    <n v="1000"/>
    <n v="2"/>
    <n v="47"/>
    <n v="0.69"/>
    <s v="Sesuai"/>
    <s v="OK"/>
    <n v="0.72727272727272729"/>
    <n v="1"/>
    <x v="1"/>
    <x v="1"/>
    <x v="1"/>
    <x v="1"/>
    <x v="1"/>
    <x v="1"/>
    <x v="2"/>
    <x v="1"/>
    <x v="1"/>
    <s v="OK"/>
    <s v="OK"/>
    <x v="13"/>
  </r>
  <r>
    <s v="TFYY"/>
    <s v="SHOLEH ISKANDAR RUKO 24"/>
    <s v="01"/>
    <s v="10.42.89.66"/>
    <s v="Microsoft Windows 10 Pro"/>
    <s v="64-bit"/>
    <s v="Intel(R) Pentium(R) CPU G3250 @ 3.20GHz"/>
    <n v="14"/>
    <s v="78"/>
    <n v="4"/>
    <s v="Windows(R), Professional edition:_x000d__x000a_    The machine is permanently activated."/>
    <s v="Sesuai"/>
    <s v="VXWN7-BM32R-RFFW7-7TV92-YKMP4"/>
    <n v="1000"/>
    <n v="50"/>
    <n v="1.39"/>
    <s v="6"/>
    <s v="0"/>
    <s v="ONLINE"/>
    <s v="ONLINE-2024-12-23 11:22:38"/>
    <s v="5"/>
    <s v="1"/>
    <s v="ONLINE"/>
    <s v="ONLINE-2024-12-23 11:10:01"/>
    <s v="Dihitung"/>
    <s v="Dihitung"/>
    <s v="Tidak Dihitung"/>
    <n v="1000"/>
    <n v="14"/>
    <n v="50"/>
    <n v="1.39"/>
    <s v="Sesuai"/>
    <s v="OK"/>
    <n v="1"/>
    <n v="0.83333333333333337"/>
    <x v="0"/>
    <x v="1"/>
    <x v="1"/>
    <x v="1"/>
    <x v="1"/>
    <x v="1"/>
    <x v="2"/>
    <x v="1"/>
    <x v="1"/>
    <s v="OK"/>
    <s v="OK"/>
    <x v="0"/>
  </r>
  <r>
    <s v="TIGI"/>
    <s v="BABAKAN MADANG 3"/>
    <s v="01"/>
    <s v="10.42.48.162"/>
    <s v="Microsoft Windows 10 Pro"/>
    <s v="64-bit"/>
    <s v="Intel(R) Core(TM) i3-10100 CPU @ 3.60GHz"/>
    <n v="2"/>
    <s v="51"/>
    <n v="8"/>
    <s v="Windows(R), Professional edition:_x000d__x000a_    The machine is permanently activated."/>
    <s v="Sesuai"/>
    <s v="JQBV2-N674K-7XWHH-FCK49-WTYP2:6NG97-3J7YH-2XG74-JRBXT-4M49F"/>
    <n v="1000"/>
    <n v="66"/>
    <n v="0.62"/>
    <s v="18"/>
    <s v="3"/>
    <s v="ONLINE"/>
    <s v="ONLINE-2024-12-23 12:22:25"/>
    <s v="4"/>
    <s v="0"/>
    <s v="ONLINE"/>
    <s v="ONLINE-2024-12-23 09:42:31"/>
    <s v="Dihitung"/>
    <s v="Dihitung"/>
    <s v="Dihitung"/>
    <n v="1000"/>
    <n v="2"/>
    <n v="66"/>
    <n v="0.62"/>
    <s v="Sesuai"/>
    <s v="OK"/>
    <n v="0.8571428571428571"/>
    <n v="1"/>
    <x v="1"/>
    <x v="1"/>
    <x v="1"/>
    <x v="1"/>
    <x v="1"/>
    <x v="1"/>
    <x v="2"/>
    <x v="1"/>
    <x v="1"/>
    <s v="OK"/>
    <s v="OK"/>
    <x v="2"/>
  </r>
  <r>
    <s v="TJQO"/>
    <s v="CIBOGO 3"/>
    <s v="02"/>
    <s v="10.42.6.67"/>
    <s v="Microsoft Windows 10 Pro"/>
    <s v="64-bit"/>
    <s v="Intel(R) Pentium(R) Gold G6400 CPU @ 4.00GHz"/>
    <n v="6"/>
    <s v="37"/>
    <n v="8"/>
    <s v="Windows(R), Professional edition:_x000d__x000a_    The machine is permanently activated."/>
    <s v="Sesuai"/>
    <s v="HT4Q2-NXK3M-9XXWJ-KPB3B-G3B6G"/>
    <n v="1000"/>
    <n v="44"/>
    <n v="0.5"/>
    <s v="16"/>
    <s v="0"/>
    <s v="ONLINE"/>
    <s v="ONLINE-2024-12-22 21:10:59"/>
    <s v="3"/>
    <s v="1"/>
    <s v="ONLINE"/>
    <s v="ONLINE-2024-12-23 08:06:53"/>
    <s v="Dihitung"/>
    <s v="Dihitung"/>
    <s v="Dihitung"/>
    <n v="1000"/>
    <n v="6"/>
    <n v="44"/>
    <n v="0.5"/>
    <s v="Sesuai"/>
    <s v="OK"/>
    <n v="1"/>
    <n v="0.75"/>
    <x v="1"/>
    <x v="1"/>
    <x v="1"/>
    <x v="1"/>
    <x v="1"/>
    <x v="1"/>
    <x v="2"/>
    <x v="1"/>
    <x v="1"/>
    <s v="OK"/>
    <s v="OK"/>
    <x v="11"/>
  </r>
  <r>
    <s v="TH6W"/>
    <s v="CIBOLANG KALER"/>
    <s v="01"/>
    <s v="10.42.55.98"/>
    <s v="Microsoft Windows 7 Professional "/>
    <s v="32-bit"/>
    <s v="Intel(R) Celeron(R) CPU G540 @ 2.50GHz"/>
    <n v="91"/>
    <s v="78"/>
    <n v="2"/>
    <s v="Windows(R) 7, Professional edition:_x000d__x000a_    The machine is permanently activated."/>
    <s v="Sesuai"/>
    <s v="JY8QM-K8T88-FQ2YW-JWCDV-79Y9P"/>
    <n v="1000"/>
    <n v="74"/>
    <n v="0.41"/>
    <s v="10"/>
    <s v="0"/>
    <s v="ONLINE"/>
    <s v="ONLINE-2024-12-21 14:17:52"/>
    <s v="5"/>
    <s v="0"/>
    <s v="ONLINE"/>
    <s v="ONLINE-2024-12-22 21:47:05"/>
    <s v="Dihitung"/>
    <s v="Dihitung"/>
    <s v="Tidak Dihitung"/>
    <n v="1000"/>
    <n v="91"/>
    <n v="74"/>
    <n v="0.41"/>
    <s v="Sesuai"/>
    <s v="OK"/>
    <n v="1"/>
    <n v="1"/>
    <x v="0"/>
    <x v="1"/>
    <x v="2"/>
    <x v="1"/>
    <x v="1"/>
    <x v="1"/>
    <x v="2"/>
    <x v="1"/>
    <x v="1"/>
    <s v="OK"/>
    <s v="OK"/>
    <x v="4"/>
  </r>
  <r>
    <s v="TS39"/>
    <s v="REST AREA KM 35 A"/>
    <s v="08"/>
    <s v="10.42.99.41"/>
    <s v="Microsoft Windows 10 Pro"/>
    <s v="64-bit"/>
    <s v="Intel(R) Pentium(R) Gold G6405 CPU @ 4.10GHz"/>
    <n v="42"/>
    <s v="24"/>
    <n v="16"/>
    <s v="Windows(R), Professional edition:_x000d__x000a_    The machine is permanently activated."/>
    <s v="Sesuai"/>
    <s v="NR4HY-W99TG-28VPJ-CYV3Y-X4TPT"/>
    <n v="1000"/>
    <n v="48"/>
    <n v="0.93"/>
    <s v="22"/>
    <s v="0"/>
    <s v="ONLINE"/>
    <s v="ONLINE-2024-12-23 11:56:17"/>
    <s v="3"/>
    <s v="1"/>
    <s v="ONLINE"/>
    <s v="ONLINE-2024-12-23 12:05:11"/>
    <s v="Dihitung"/>
    <s v="Dihitung"/>
    <s v="Dihitung"/>
    <n v="1000"/>
    <n v="42"/>
    <n v="48"/>
    <n v="0.93"/>
    <s v="Sesuai"/>
    <s v="OK"/>
    <n v="1"/>
    <n v="0.75"/>
    <x v="1"/>
    <x v="1"/>
    <x v="1"/>
    <x v="1"/>
    <x v="1"/>
    <x v="1"/>
    <x v="2"/>
    <x v="1"/>
    <x v="1"/>
    <s v="OK"/>
    <s v="OK"/>
    <x v="5"/>
  </r>
  <r>
    <s v="TJ09"/>
    <s v="PELDA RE SURYANTA"/>
    <s v="01"/>
    <s v="10.42.15.98"/>
    <s v="Microsoft Windows 10 Pro"/>
    <s v="64-bit"/>
    <s v="Intel(R) Pentium(R) Gold G7400"/>
    <n v="2"/>
    <s v="41"/>
    <n v="8"/>
    <s v="Windows(R), Professional edition:_x000d__x000a_    The machine is permanently activated."/>
    <s v="Sesuai"/>
    <s v="JNJQ6-967T8-87JX8-TF749-66P2T"/>
    <n v="1000"/>
    <n v="49"/>
    <n v="0.42"/>
    <s v="8"/>
    <s v="0"/>
    <s v="ONLINE"/>
    <s v="ONLINE-2024-12-22 20:19:07"/>
    <s v="7"/>
    <s v="0"/>
    <s v="ONLINE"/>
    <s v="ONLINE-2024-12-22 20:59:24"/>
    <s v="Dihitung"/>
    <s v="Dihitung"/>
    <s v="Dihitung"/>
    <n v="1000"/>
    <n v="2"/>
    <n v="49"/>
    <n v="0.42"/>
    <s v="Sesuai"/>
    <s v="OK"/>
    <n v="1"/>
    <n v="1"/>
    <x v="1"/>
    <x v="1"/>
    <x v="1"/>
    <x v="1"/>
    <x v="1"/>
    <x v="1"/>
    <x v="2"/>
    <x v="1"/>
    <x v="1"/>
    <s v="OK"/>
    <s v="OK"/>
    <x v="3"/>
  </r>
  <r>
    <s v="TFSI"/>
    <s v="VILLA BOGOR INDAH BLOK AB"/>
    <s v="01"/>
    <s v="10.42.191.162"/>
    <s v="Microsoft Windows 10 Pro"/>
    <s v="64-bit"/>
    <s v="Intel(R) Core(TM) i5-10400 CPU @ 2.90GHz"/>
    <n v="10"/>
    <s v="32"/>
    <n v="16"/>
    <s v="Windows(R), Professional edition:_x000d__x000a_    The machine is permanently activated."/>
    <s v="Sesuai"/>
    <s v="HRCQ4-VGNWW-78VVD-3TXVK-HCFTG"/>
    <n v="1000"/>
    <n v="52"/>
    <n v="0.41"/>
    <s v="14"/>
    <s v="0"/>
    <s v="ONLINE"/>
    <s v="ONLINE-2024-12-23 10:31:00"/>
    <s v="6"/>
    <s v="0"/>
    <s v="ONLINE"/>
    <s v="ONLINE-2024-12-23 10:20:10"/>
    <s v="Dihitung"/>
    <s v="Dihitung"/>
    <s v="Dihitung"/>
    <n v="1000"/>
    <n v="10"/>
    <n v="52"/>
    <n v="0.41"/>
    <s v="Sesuai"/>
    <s v="OK"/>
    <n v="1"/>
    <n v="1"/>
    <x v="1"/>
    <x v="1"/>
    <x v="1"/>
    <x v="1"/>
    <x v="1"/>
    <x v="1"/>
    <x v="2"/>
    <x v="1"/>
    <x v="1"/>
    <s v="OK"/>
    <s v="OK"/>
    <x v="0"/>
  </r>
  <r>
    <s v="TFDR"/>
    <s v="RUKO CILEBUT RESIDENCE"/>
    <s v="02"/>
    <s v="10.42.40.163"/>
    <s v="Microsoft Windows 10 Pro"/>
    <s v="64-bit"/>
    <s v="Intel(R) Core(TM) i3-10105 CPU @ 3.70GHz"/>
    <n v="0"/>
    <s v="45"/>
    <n v="8"/>
    <s v="Windows(R), Professional edition:_x000d__x000a_    The machine is permanently activated."/>
    <s v="Sesuai"/>
    <s v="B4GFN-MM7GX-7QTJX-8RT34-BY6PT"/>
    <n v="1000"/>
    <n v="48"/>
    <n v="0.37"/>
    <s v="26"/>
    <s v="0"/>
    <s v="ONLINE"/>
    <s v="ONLINE-2024-12-23 12:36:51"/>
    <s v="14"/>
    <s v="1"/>
    <s v="ONLINE"/>
    <s v="ONLINE-2024-12-23 10:03:34"/>
    <s v="Dihitung"/>
    <s v="Dihitung"/>
    <s v="Dihitung"/>
    <n v="1000"/>
    <n v="0"/>
    <n v="48"/>
    <n v="0.37"/>
    <s v="Sesuai"/>
    <s v="OK"/>
    <n v="1"/>
    <n v="0.93333333333333335"/>
    <x v="1"/>
    <x v="1"/>
    <x v="1"/>
    <x v="1"/>
    <x v="1"/>
    <x v="1"/>
    <x v="2"/>
    <x v="1"/>
    <x v="1"/>
    <s v="OK"/>
    <s v="OK"/>
    <x v="0"/>
  </r>
  <r>
    <s v="FPO1"/>
    <s v="CIAMBAR"/>
    <s v="02"/>
    <s v="10.42.33.195"/>
    <s v="Microsoft Windows 10 Pro"/>
    <s v="64-bit"/>
    <s v="Intel(R) Pentium(R) Gold G7400"/>
    <n v="0"/>
    <s v="37"/>
    <n v="8"/>
    <s v="Windows(R), Professional edition:_x000d__x000a_    The machine is permanently activated."/>
    <s v="Sesuai"/>
    <s v="HGQ7M-CN9X3-RTRBM-9VYPM-BBJGG"/>
    <n v="1000"/>
    <n v="44"/>
    <n v="0.45"/>
    <s v="8"/>
    <s v="0"/>
    <s v="ONLINE"/>
    <s v="ONLINE-2024-12-22 17:17:51"/>
    <s v="5"/>
    <s v="0"/>
    <s v="ONLINE"/>
    <s v="ONLINE-2024-12-22 17:30:59"/>
    <s v="Dihitung"/>
    <s v="Dihitung"/>
    <s v="Dihitung"/>
    <n v="1000"/>
    <n v="0"/>
    <n v="44"/>
    <n v="0.45"/>
    <s v="Sesuai"/>
    <s v="OK"/>
    <n v="1"/>
    <n v="1"/>
    <x v="1"/>
    <x v="1"/>
    <x v="1"/>
    <x v="1"/>
    <x v="1"/>
    <x v="1"/>
    <x v="2"/>
    <x v="1"/>
    <x v="1"/>
    <s v="OK"/>
    <s v="OK"/>
    <x v="4"/>
  </r>
  <r>
    <s v="TX6S"/>
    <s v="SPBU PLAZA PERMATA"/>
    <s v="01"/>
    <s v="10.42.30.130"/>
    <s v="Microsoft Windows 10 Pro"/>
    <s v="64-bit"/>
    <s v="Intel(R) Core(TM) i3-10100 CPU @ 3.60GHz"/>
    <n v="6"/>
    <s v="29"/>
    <n v="16"/>
    <s v="Windows(R), Professional edition:_x000d__x000a_    The machine is permanently activated."/>
    <s v="Sesuai"/>
    <s v="77KYN-7JJFW-3YTJ9-66PXG-TJF9C"/>
    <n v="1000"/>
    <n v="49"/>
    <n v="0.57999999999999996"/>
    <s v="27"/>
    <s v="0"/>
    <s v="ONLINE"/>
    <s v="ONLINE-2024-12-23 12:12:43"/>
    <s v="91"/>
    <s v="1"/>
    <s v="ONLINE"/>
    <s v="ONLINE-2024-12-23 11:55:15"/>
    <s v="Dihitung"/>
    <s v="Dihitung"/>
    <s v="Dihitung"/>
    <n v="1000"/>
    <n v="6"/>
    <n v="49"/>
    <n v="0.57999999999999996"/>
    <s v="Sesuai"/>
    <s v="OK"/>
    <n v="1"/>
    <n v="0.98913043478260865"/>
    <x v="1"/>
    <x v="1"/>
    <x v="1"/>
    <x v="1"/>
    <x v="1"/>
    <x v="1"/>
    <x v="2"/>
    <x v="1"/>
    <x v="1"/>
    <s v="OK"/>
    <s v="OK"/>
    <x v="0"/>
  </r>
  <r>
    <s v="T0YR"/>
    <s v="DANAU LIDO"/>
    <s v="01"/>
    <s v="10.42.28.194"/>
    <s v="Microsoft Windows 10 Pro"/>
    <s v="64-bit"/>
    <s v="Intel(R) Pentium(R) Gold G7400"/>
    <n v="12"/>
    <s v="48"/>
    <n v="8"/>
    <s v="Windows(R), Professional edition:_x000d__x000a_    The machine is permanently activated."/>
    <s v="Sesuai"/>
    <s v="9D27N-89PFM-D979M-XRF3J-PKC2T:MWNGV-MWB42-X9RQD-MXMK6-QYH24"/>
    <n v="1000"/>
    <n v="41"/>
    <n v="0.52"/>
    <s v="4"/>
    <s v="0"/>
    <s v="ONLINE"/>
    <s v="ONLINE-2024-12-23 09:43:01"/>
    <s v="4"/>
    <s v="0"/>
    <s v="ONLINE"/>
    <s v="ONLINE-2024-12-22 21:12:03"/>
    <s v="Dihitung"/>
    <s v="Dihitung"/>
    <s v="Dihitung"/>
    <n v="1000"/>
    <n v="12"/>
    <n v="41"/>
    <n v="0.52"/>
    <s v="Sesuai"/>
    <s v="OK"/>
    <n v="1"/>
    <n v="1"/>
    <x v="1"/>
    <x v="1"/>
    <x v="1"/>
    <x v="1"/>
    <x v="1"/>
    <x v="1"/>
    <x v="2"/>
    <x v="1"/>
    <x v="1"/>
    <s v="OK"/>
    <s v="OK"/>
    <x v="14"/>
  </r>
  <r>
    <s v="F5QK"/>
    <s v="RAYA PUNCAK KM 77"/>
    <s v="01"/>
    <s v="10.42.147.98"/>
    <s v="Microsoft Windows 10 Pro"/>
    <s v="64-bit"/>
    <s v="Intel(R) Pentium(R) Gold G6405 CPU @ 4.10GHz"/>
    <n v="5"/>
    <s v="51"/>
    <n v="8"/>
    <s v="Windows(R), Professional edition:_x000d__x000a_    The machine is permanently activated."/>
    <s v="Sesuai"/>
    <s v="J9VPQ-NJFCR-F2W3D-VQDX6-KTP2T"/>
    <n v="1000"/>
    <n v="45"/>
    <n v="0.56000000000000005"/>
    <s v="3"/>
    <s v="0"/>
    <s v="ONLINE"/>
    <s v="ONLINE-2024-12-23 11:23:22"/>
    <s v="1"/>
    <s v="0"/>
    <s v="ONLINE"/>
    <s v="ONLINE-2024-12-23 11:26:30"/>
    <s v="Dihitung"/>
    <s v="Dihitung"/>
    <s v="Dihitung"/>
    <n v="1000"/>
    <n v="5"/>
    <n v="45"/>
    <n v="0.56000000000000005"/>
    <s v="Sesuai"/>
    <s v="OK"/>
    <n v="1"/>
    <n v="1"/>
    <x v="1"/>
    <x v="1"/>
    <x v="1"/>
    <x v="1"/>
    <x v="1"/>
    <x v="1"/>
    <x v="2"/>
    <x v="1"/>
    <x v="1"/>
    <s v="OK"/>
    <s v="OK"/>
    <x v="11"/>
  </r>
  <r>
    <s v="FNC0"/>
    <s v="JEPRAH NO 88"/>
    <s v="01"/>
    <s v="10.42.146.194"/>
    <s v="Microsoft Windows 10 Pro"/>
    <s v="64-bit"/>
    <s v="Intel(R) Pentium(R) Gold G6405 CPU @ 4.10GHz"/>
    <n v="4"/>
    <s v="36"/>
    <n v="8"/>
    <s v="Windows(R), Professional edition:_x000d__x000a_    The machine is permanently activated."/>
    <s v="Sesuai"/>
    <s v="N64MV-HXG4M-7CKYQ-F42B8-JFHJ6"/>
    <n v="1000"/>
    <n v="46"/>
    <n v="0.7"/>
    <s v="2"/>
    <s v="0"/>
    <s v="ONLINE"/>
    <s v="ONLINE-2024-12-23 10:32:12"/>
    <s v="4"/>
    <s v="0"/>
    <s v="ONLINE"/>
    <s v="ONLINE-2024-12-23 10:37:03"/>
    <s v="Dihitung"/>
    <s v="Dihitung"/>
    <s v="Dihitung"/>
    <n v="1000"/>
    <n v="4"/>
    <n v="46"/>
    <n v="0.7"/>
    <s v="Sesuai"/>
    <s v="OK"/>
    <n v="1"/>
    <n v="1"/>
    <x v="1"/>
    <x v="1"/>
    <x v="1"/>
    <x v="1"/>
    <x v="1"/>
    <x v="1"/>
    <x v="2"/>
    <x v="1"/>
    <x v="1"/>
    <s v="OK"/>
    <s v="OK"/>
    <x v="11"/>
  </r>
  <r>
    <s v="TL9U"/>
    <s v="PALASARI CIJERUK"/>
    <s v="02"/>
    <s v="10.42.42.163"/>
    <s v="Microsoft Windows 10 Pro"/>
    <s v="64-bit"/>
    <s v="Intel(R) Pentium(R) Gold G6405 CPU @ 4.10GHz"/>
    <n v="26"/>
    <s v="36"/>
    <n v="8"/>
    <s v="Windows(R), Professional edition:_x000d__x000a_    The machine is permanently activated."/>
    <s v="Sesuai"/>
    <s v="JWK82-WRNKM-FBFD6-7YQCH-DRTPT"/>
    <n v="1000"/>
    <n v="41"/>
    <n v="0.48"/>
    <s v="1"/>
    <s v="0"/>
    <s v="ONLINE"/>
    <s v="ONLINE-2024-12-23 08:53:51"/>
    <s v="4"/>
    <s v="0"/>
    <s v="ONLINE"/>
    <s v="ONLINE-2024-12-23 11:31:49"/>
    <s v="Dihitung"/>
    <s v="Dihitung"/>
    <s v="Dihitung"/>
    <n v="1000"/>
    <n v="26"/>
    <n v="41"/>
    <n v="0.48"/>
    <s v="Sesuai"/>
    <s v="OK"/>
    <n v="1"/>
    <n v="1"/>
    <x v="1"/>
    <x v="1"/>
    <x v="1"/>
    <x v="1"/>
    <x v="1"/>
    <x v="1"/>
    <x v="2"/>
    <x v="1"/>
    <x v="1"/>
    <s v="OK"/>
    <s v="OK"/>
    <x v="6"/>
  </r>
  <r>
    <s v="FMOL"/>
    <s v="BHAYANGKARA SUKABUMI"/>
    <s v="02"/>
    <s v="10.42.18.131"/>
    <s v="Microsoft Windows 10 Pro"/>
    <s v="64-bit"/>
    <s v="Intel(R) Pentium(R) Gold G6405 CPU @ 4.10GHz"/>
    <n v="15"/>
    <s v="35"/>
    <n v="8"/>
    <s v="Windows(R), Professional edition:_x000d__x000a_    The machine is permanently activated."/>
    <s v="Sesuai"/>
    <s v="3NVD9-9DHMQ-VX38V-VM3BR-WFHJ6"/>
    <n v="1000"/>
    <n v="49"/>
    <n v="0.53"/>
    <s v="6"/>
    <s v="0"/>
    <s v="ONLINE"/>
    <s v="ONLINE-2024-12-23 12:25:55"/>
    <s v="4"/>
    <s v="0"/>
    <s v="ONLINE"/>
    <s v="ONLINE-2024-12-22 22:38:05-(ACT VIRTUAL)TIDAK TERIMA RESPONSE DARI HOST|ERBANK |04288801|000100204072888|||||000077|000000|22 DEC 24|22:38:03|||0|0|0"/>
    <s v="Dihitung"/>
    <s v="Dihitung"/>
    <s v="Dihitung"/>
    <n v="1000"/>
    <n v="15"/>
    <n v="49"/>
    <n v="0.53"/>
    <s v="Sesuai"/>
    <s v="OK"/>
    <n v="1"/>
    <n v="1"/>
    <x v="1"/>
    <x v="1"/>
    <x v="1"/>
    <x v="1"/>
    <x v="1"/>
    <x v="1"/>
    <x v="2"/>
    <x v="1"/>
    <x v="1"/>
    <s v="OK"/>
    <s v="OK"/>
    <x v="12"/>
  </r>
  <r>
    <s v="TB40"/>
    <s v="REST AREA KM 10A"/>
    <s v="I1"/>
    <s v="10.42.117.85"/>
    <s v="Microsoft Windows 10 Pro"/>
    <s v="64-bit"/>
    <s v="Intel(R) Core(TM) i3-3240 CPU @ 3.40GHz"/>
    <n v="3"/>
    <s v="20"/>
    <n v="8"/>
    <s v="Windows(R), Professional edition:_x000d__x000a_    The machine is permanently activated."/>
    <s v="Sesuai"/>
    <s v="BWN92-RTC38-DQ6RB-QPPQR-TVJXC"/>
    <n v="1000"/>
    <n v="48"/>
    <n v="1.27"/>
    <s v="0"/>
    <s v="0"/>
    <s v="NOEDC"/>
    <s v="NOEDC-0000-00-00 00:00:00"/>
    <s v="0"/>
    <s v="0"/>
    <s v="NOEDC"/>
    <s v="NOEDC-0000-00-00 00:00:00"/>
    <s v="Dihitung"/>
    <s v="Dihitung"/>
    <s v="Dihitung"/>
    <n v="1000"/>
    <n v="3"/>
    <n v="48"/>
    <n v="1.27"/>
    <s v="Sesuai"/>
    <s v="OK"/>
    <n v="0"/>
    <n v="0"/>
    <x v="1"/>
    <x v="1"/>
    <x v="1"/>
    <x v="1"/>
    <x v="1"/>
    <x v="1"/>
    <x v="2"/>
    <x v="2"/>
    <x v="2"/>
    <s v="NOK"/>
    <s v="NOK"/>
    <x v="10"/>
  </r>
  <r>
    <s v="TJ70"/>
    <s v="CIAWI"/>
    <s v="02"/>
    <s v="10.42.48.227"/>
    <s v="Microsoft Windows 10 Pro"/>
    <s v="64-bit"/>
    <s v="Intel(R) Pentium(R) Gold G6400 CPU @ 4.00GHz"/>
    <n v="0"/>
    <s v="44"/>
    <n v="8"/>
    <s v="Windows(R), Professional edition:_x000d__x000a_    The machine is permanently activated."/>
    <s v="Sesuai"/>
    <s v="9T9NB-Y79DR-TJ8D2-76BTQ-BG9TR"/>
    <n v="1000"/>
    <n v="37"/>
    <n v="1"/>
    <s v="2"/>
    <s v="0"/>
    <s v="ONLINE"/>
    <s v="ONLINE-2024-12-23 10:31:03"/>
    <s v="0"/>
    <s v="0"/>
    <s v="NOEDC"/>
    <s v="NOEDC-0000-00-00 00:00:00"/>
    <s v="Dihitung"/>
    <s v="Dihitung"/>
    <s v="Dihitung"/>
    <n v="1000"/>
    <n v="0"/>
    <n v="37"/>
    <n v="1"/>
    <s v="Sesuai"/>
    <s v="OK"/>
    <n v="1"/>
    <n v="0"/>
    <x v="1"/>
    <x v="1"/>
    <x v="1"/>
    <x v="1"/>
    <x v="1"/>
    <x v="1"/>
    <x v="2"/>
    <x v="1"/>
    <x v="2"/>
    <s v="OK"/>
    <s v="NOK"/>
    <x v="8"/>
  </r>
  <r>
    <s v="F6VS"/>
    <s v="BALI RESORT"/>
    <s v="01"/>
    <s v="10.42.139.130"/>
    <s v="Microsoft Windows 10 Pro"/>
    <s v="64-bit"/>
    <s v="Intel(R) Pentium(R) Gold G6400 CPU @ 4.00GHz"/>
    <n v="12"/>
    <s v="56"/>
    <n v="8"/>
    <s v="Windows(R), Professional edition:_x000d__x000a_    The machine is permanently activated."/>
    <s v="Sesuai"/>
    <s v="T8FM8-NRT2F-26R6K-WBBGQ-8K8XF"/>
    <n v="1000"/>
    <n v="48"/>
    <n v="0.75"/>
    <s v="18"/>
    <s v="0"/>
    <s v="ONLINE"/>
    <s v="ONLINE-2024-12-23 11:13:45"/>
    <s v="0"/>
    <s v="0"/>
    <s v="NOEDC"/>
    <s v="NOEDC-0000-00-00 00:00:00"/>
    <s v="Dihitung"/>
    <s v="Dihitung"/>
    <s v="Dihitung"/>
    <n v="1000"/>
    <n v="12"/>
    <n v="48"/>
    <n v="0.75"/>
    <s v="Sesuai"/>
    <s v="OK"/>
    <n v="1"/>
    <n v="0"/>
    <x v="1"/>
    <x v="1"/>
    <x v="1"/>
    <x v="1"/>
    <x v="1"/>
    <x v="1"/>
    <x v="2"/>
    <x v="1"/>
    <x v="2"/>
    <s v="OK"/>
    <s v="NOK"/>
    <x v="7"/>
  </r>
  <r>
    <s v="T9D3"/>
    <s v="CIHIDEUNG"/>
    <s v="01"/>
    <s v="10.42.27.98"/>
    <s v="Microsoft Windows 10 Pro"/>
    <s v="64-bit"/>
    <s v="Intel(R) Pentium(R) Gold G6405 CPU @ 4.10GHz"/>
    <n v="10"/>
    <s v="47"/>
    <n v="8"/>
    <s v="Windows(R), Professional edition:_x000d__x000a_    The machine is permanently activated."/>
    <s v="Sesuai"/>
    <s v="RHXNF-2QPKP-7QMPY-69BJ4-844TG"/>
    <n v="1000"/>
    <n v="44"/>
    <n v="0.57999999999999996"/>
    <s v="12"/>
    <s v="0"/>
    <s v="ONLINE"/>
    <s v="ONLINE-2024-12-22 20:42:08"/>
    <s v="1"/>
    <s v="0"/>
    <s v="ONLINE"/>
    <s v="ONLINE-2024-12-23 12:08:23"/>
    <s v="Dihitung"/>
    <s v="Dihitung"/>
    <s v="Dihitung"/>
    <n v="1000"/>
    <n v="10"/>
    <n v="44"/>
    <n v="0.57999999999999996"/>
    <s v="Sesuai"/>
    <s v="OK"/>
    <n v="1"/>
    <n v="1"/>
    <x v="1"/>
    <x v="1"/>
    <x v="1"/>
    <x v="1"/>
    <x v="1"/>
    <x v="1"/>
    <x v="2"/>
    <x v="1"/>
    <x v="1"/>
    <s v="OK"/>
    <s v="OK"/>
    <x v="6"/>
  </r>
  <r>
    <s v="TJ69"/>
    <s v="KARANG TENGAH"/>
    <s v="01"/>
    <s v="10.42.18.194"/>
    <s v="Microsoft Windows 10 Pro"/>
    <s v="64-bit"/>
    <s v="Intel(R) Core(TM) i3-10100 CPU @ 3.60GHz"/>
    <n v="3"/>
    <s v="51"/>
    <n v="8"/>
    <s v="Windows(R), Professional edition:_x000d__x000a_    The machine is permanently activated."/>
    <s v="Sesuai"/>
    <s v="RBWGH-NHCY4-WQPGD-WWD62-PGYP2"/>
    <n v="1000"/>
    <n v="41"/>
    <n v="0.39"/>
    <s v="7"/>
    <s v="0"/>
    <s v="ONLINE"/>
    <s v="ONLINE-2024-12-23 08:56:24"/>
    <s v="3"/>
    <s v="0"/>
    <s v="ONLINE"/>
    <s v="ONLINE-2024-12-22 18:05:50"/>
    <s v="Dihitung"/>
    <s v="Dihitung"/>
    <s v="Dihitung"/>
    <n v="1000"/>
    <n v="3"/>
    <n v="41"/>
    <n v="0.39"/>
    <s v="Sesuai"/>
    <s v="OK"/>
    <n v="1"/>
    <n v="1"/>
    <x v="1"/>
    <x v="1"/>
    <x v="1"/>
    <x v="1"/>
    <x v="1"/>
    <x v="1"/>
    <x v="2"/>
    <x v="1"/>
    <x v="1"/>
    <s v="OK"/>
    <s v="OK"/>
    <x v="3"/>
  </r>
  <r>
    <s v="TGNW"/>
    <s v="PANDAWA"/>
    <s v="02"/>
    <s v="10.42.12.3"/>
    <s v="Microsoft Windows 7 Professional "/>
    <s v="32-bit"/>
    <s v="Intel(R) Core(TM) i3-2120 CPU @ 3.30GHz"/>
    <n v="41"/>
    <s v="66"/>
    <n v="4"/>
    <s v="Windows(R) 7, Professional edition:_x000d__x000a_    The machine is permanently activated."/>
    <s v="Sesuai"/>
    <s v="KD4T7-22JPT-F6X89-V4FBJ-7KYFR"/>
    <n v="1000"/>
    <n v="63"/>
    <n v="1.0900000000000001"/>
    <s v="6"/>
    <s v="0"/>
    <s v="ONLINE"/>
    <s v="ONLINE-2024-12-23 09:46:20"/>
    <s v="2"/>
    <s v="0"/>
    <s v="ONLINE"/>
    <s v="ONLINE-2024-12-23 11:41:09"/>
    <s v="Dihitung"/>
    <s v="Dihitung"/>
    <s v="Tidak Dihitung"/>
    <n v="1000"/>
    <n v="41"/>
    <n v="63"/>
    <n v="1.0900000000000001"/>
    <s v="Sesuai"/>
    <s v="OK"/>
    <n v="1"/>
    <n v="1"/>
    <x v="0"/>
    <x v="1"/>
    <x v="1"/>
    <x v="1"/>
    <x v="1"/>
    <x v="1"/>
    <x v="2"/>
    <x v="1"/>
    <x v="1"/>
    <s v="OK"/>
    <s v="OK"/>
    <x v="8"/>
  </r>
  <r>
    <s v="T9VL"/>
    <s v="CIMANDE HILIR"/>
    <s v="01"/>
    <s v="10.42.52.2"/>
    <s v="Microsoft Windows 10 Pro"/>
    <s v="64-bit"/>
    <s v="Intel(R) Pentium(R) Gold G7400"/>
    <n v="5"/>
    <s v="49"/>
    <n v="8"/>
    <s v="Windows(R), Professional edition:_x000d__x000a_    The machine is permanently activated."/>
    <s v="Sesuai"/>
    <s v="MGNDP-6HGRB-473PK-BJ9TK-M99CT"/>
    <n v="1000"/>
    <n v="38"/>
    <n v="0.51"/>
    <s v="2"/>
    <s v="2"/>
    <s v="ONLINE"/>
    <s v="ONLINE-2024-12-23 12:02:59"/>
    <s v="14"/>
    <s v="0"/>
    <s v="ONLINE"/>
    <s v="ONLINE-2024-12-23 11:15:32"/>
    <s v="Dihitung"/>
    <s v="Dihitung"/>
    <s v="Dihitung"/>
    <n v="1000"/>
    <n v="5"/>
    <n v="38"/>
    <n v="0.51"/>
    <s v="Sesuai"/>
    <s v="OK"/>
    <n v="0.5"/>
    <n v="1"/>
    <x v="1"/>
    <x v="1"/>
    <x v="1"/>
    <x v="1"/>
    <x v="1"/>
    <x v="1"/>
    <x v="2"/>
    <x v="1"/>
    <x v="1"/>
    <s v="OK"/>
    <s v="OK"/>
    <x v="14"/>
  </r>
  <r>
    <s v="TX6S"/>
    <s v="SPBU PLAZA PERMATA"/>
    <s v="03"/>
    <s v="10.42.30.132"/>
    <s v="Microsoft Windows 10 Pro"/>
    <s v="64-bit"/>
    <s v="Intel(R) Pentium(R) Gold G6400 CPU @ 4.00GHz"/>
    <n v="2"/>
    <s v="35"/>
    <n v="8"/>
    <s v="Windows(R), Professional edition:_x000d__x000a_    The machine is permanently activated."/>
    <s v="Sesuai"/>
    <s v="DNBFG-GJTXB-P9VX6-J6BVM-8FHJ6"/>
    <n v="1000"/>
    <n v="39"/>
    <n v="0.68"/>
    <s v="14"/>
    <s v="16"/>
    <s v="OFFLINE"/>
    <s v="OFFLINE-2024-12-23 11:05:48-THE PORT COM7 DOES NOT EXIST."/>
    <s v="111"/>
    <s v="0"/>
    <s v="ONLINE"/>
    <s v="ONLINE-2024-12-23 11:17:25-(ACT VIRTUAL)CRC SALAH HARAP RESTART EDC"/>
    <s v="Dihitung"/>
    <s v="Dihitung"/>
    <s v="Dihitung"/>
    <n v="1000"/>
    <n v="2"/>
    <n v="39"/>
    <n v="0.68"/>
    <s v="Sesuai"/>
    <s v="OK"/>
    <n v="0.46666666666666667"/>
    <n v="1"/>
    <x v="1"/>
    <x v="1"/>
    <x v="1"/>
    <x v="1"/>
    <x v="1"/>
    <x v="1"/>
    <x v="2"/>
    <x v="0"/>
    <x v="1"/>
    <s v="NOK"/>
    <s v="OK"/>
    <x v="0"/>
  </r>
  <r>
    <s v="TYSA"/>
    <s v="CIBOGO 2"/>
    <s v="02"/>
    <s v="10.42.112.36"/>
    <s v="Microsoft Windows 10 Pro"/>
    <s v="64-bit"/>
    <s v="Intel(R) Pentium(R) Gold G6405 CPU @ 4.10GHz"/>
    <n v="12"/>
    <s v="21"/>
    <n v="16"/>
    <s v="Windows(R), Professional edition:_x000d__x000a_    Windows is in Notification mode"/>
    <s v="Sesuai"/>
    <s v="8QR9N-K4GJ7-KFQQW-Q62Q2-CKC2T"/>
    <n v="1000"/>
    <n v="43"/>
    <n v="0.56999999999999995"/>
    <s v="2"/>
    <s v="3"/>
    <s v="OFFLINE"/>
    <s v="OFFLINE-2024-12-23 06:26:51-[ERROR] TIDAK DAPAT RESPONSE DARI EDC"/>
    <s v="12"/>
    <s v="0"/>
    <s v="ONLINE"/>
    <s v="ONLINE-2024-12-23 08:06:17-(ACT VIRTUAL)TIDAK TERIMA RESPONSE DARI HOST|ERBANK BNI|72137516|000070410741808|||||000711|000000|23 DEC 24|08:06:13|435804964678||0"/>
    <s v="Dihitung"/>
    <s v="Dihitung"/>
    <s v="Dihitung"/>
    <n v="1000"/>
    <n v="12"/>
    <n v="43"/>
    <n v="0.56999999999999995"/>
    <s v="Sesuai"/>
    <s v="NOK"/>
    <n v="0.4"/>
    <n v="1"/>
    <x v="1"/>
    <x v="1"/>
    <x v="1"/>
    <x v="1"/>
    <x v="1"/>
    <x v="1"/>
    <x v="1"/>
    <x v="0"/>
    <x v="1"/>
    <s v="NOK"/>
    <s v="OK"/>
    <x v="11"/>
  </r>
  <r>
    <s v="T92O"/>
    <s v="SPBU SINDANG BARANG"/>
    <s v="01"/>
    <s v="10.42.136.2"/>
    <s v="Microsoft Windows 10 Pro"/>
    <s v="64-bit"/>
    <s v="Intel(R) Pentium(R) Gold G6405 CPU @ 4.10GHz"/>
    <n v="9"/>
    <s v="52"/>
    <n v="8"/>
    <s v="Windows(R), Professional edition:_x000d__x000a_    The machine is permanently activated."/>
    <s v="Sesuai"/>
    <s v="JN6X2-FT2J6-9R3Y9-FQR3R-8B6PT"/>
    <n v="1000"/>
    <n v="45"/>
    <n v="0.92"/>
    <s v="11"/>
    <s v="0"/>
    <s v="ONLINE"/>
    <s v="ONLINE-2024-12-22 18:41:23"/>
    <s v="8"/>
    <s v="0"/>
    <s v="ONLINE"/>
    <s v="ONLINE-2024-12-22 16:35:23"/>
    <s v="Dihitung"/>
    <s v="Dihitung"/>
    <s v="Dihitung"/>
    <n v="1000"/>
    <n v="9"/>
    <n v="45"/>
    <n v="0.92"/>
    <s v="Sesuai"/>
    <s v="OK"/>
    <n v="1"/>
    <n v="1"/>
    <x v="1"/>
    <x v="1"/>
    <x v="1"/>
    <x v="1"/>
    <x v="1"/>
    <x v="1"/>
    <x v="2"/>
    <x v="1"/>
    <x v="1"/>
    <s v="OK"/>
    <s v="OK"/>
    <x v="7"/>
  </r>
  <r>
    <s v="TRDS"/>
    <s v="RADEN SAMSUDIN SUKABUMI"/>
    <s v="02"/>
    <s v="10.42.15.67"/>
    <s v="Microsoft Windows 10 Pro"/>
    <s v="64-bit"/>
    <s v="Intel(R) Core(TM) i3-10105 CPU @ 3.70GHz"/>
    <n v="0"/>
    <s v="23"/>
    <n v="16"/>
    <s v="Windows(R), Professional edition:_x000d__x000a_    The machine is permanently activated."/>
    <s v="Sesuai"/>
    <s v="Y3T8X-PJNXP-RKBYD-WFBDJ-D9M6G"/>
    <n v="1000"/>
    <n v="43"/>
    <n v="0.33"/>
    <s v="0"/>
    <s v="0"/>
    <s v="NOEDC"/>
    <s v="NOEDC-0000-00-00 00:00:00"/>
    <s v="0"/>
    <s v="0"/>
    <s v="NOEDC"/>
    <s v="NOEDC-0000-00-00 00:00:00"/>
    <s v="Dihitung"/>
    <s v="Dihitung"/>
    <s v="Dihitung"/>
    <n v="1000"/>
    <n v="0"/>
    <n v="43"/>
    <n v="0.33"/>
    <s v="Sesuai"/>
    <s v="OK"/>
    <n v="0"/>
    <n v="0"/>
    <x v="1"/>
    <x v="1"/>
    <x v="1"/>
    <x v="1"/>
    <x v="1"/>
    <x v="1"/>
    <x v="2"/>
    <x v="2"/>
    <x v="2"/>
    <s v="NOK"/>
    <s v="NOK"/>
    <x v="3"/>
  </r>
  <r>
    <s v="TJ73"/>
    <s v="KENCANA PERMAI"/>
    <s v="01"/>
    <s v="10.42.82.162"/>
    <s v="Microsoft Windows 10 Pro"/>
    <s v="64-bit"/>
    <s v="Intel(R) Pentium(R) Gold G6405 CPU @ 4.10GHz"/>
    <n v="15"/>
    <s v="49"/>
    <n v="8"/>
    <s v="Windows(R), Professional edition:_x000d__x000a_    The machine is permanently activated."/>
    <s v="Sesuai"/>
    <s v="BVNMC-49TWQ-DBR3D-HKV89-M98XF"/>
    <n v="1000"/>
    <n v="40"/>
    <n v="0.63"/>
    <s v="4"/>
    <s v="0"/>
    <s v="ONLINE"/>
    <s v="ONLINE-2024-12-23 11:39:37"/>
    <s v="9"/>
    <s v="0"/>
    <s v="ONLINE"/>
    <s v="ONLINE-2024-12-23 11:41:14"/>
    <s v="Dihitung"/>
    <s v="Dihitung"/>
    <s v="Dihitung"/>
    <n v="1000"/>
    <n v="15"/>
    <n v="40"/>
    <n v="0.63"/>
    <s v="Sesuai"/>
    <s v="OK"/>
    <n v="1"/>
    <n v="1"/>
    <x v="1"/>
    <x v="1"/>
    <x v="1"/>
    <x v="1"/>
    <x v="1"/>
    <x v="1"/>
    <x v="2"/>
    <x v="1"/>
    <x v="1"/>
    <s v="OK"/>
    <s v="OK"/>
    <x v="0"/>
  </r>
  <r>
    <s v="FL46"/>
    <s v="CIBANTENG"/>
    <s v="01"/>
    <s v="10.42.44.226"/>
    <s v="Microsoft Windows 10 Pro"/>
    <s v="64-bit"/>
    <s v="Intel(R) Pentium(R) Gold G6405 CPU @ 4.10GHz"/>
    <n v="11"/>
    <s v="48"/>
    <n v="8"/>
    <s v="Windows(R), Professional edition:_x000d__x000a_    The machine is permanently activated."/>
    <s v="Sesuai"/>
    <s v="8WGFN-RHB2W-96MVV-Q66PW-WB6PT"/>
    <n v="1000"/>
    <n v="42"/>
    <n v="0.76"/>
    <s v="6"/>
    <s v="0"/>
    <s v="ONLINE"/>
    <s v="ONLINE-2024-12-22 08:56:38"/>
    <s v="7"/>
    <s v="0"/>
    <s v="ONLINE"/>
    <s v="ONLINE-2024-12-23 10:25:27"/>
    <s v="Dihitung"/>
    <s v="Dihitung"/>
    <s v="Dihitung"/>
    <n v="1000"/>
    <n v="11"/>
    <n v="42"/>
    <n v="0.76"/>
    <s v="Sesuai"/>
    <s v="OK"/>
    <n v="1"/>
    <n v="1"/>
    <x v="1"/>
    <x v="1"/>
    <x v="1"/>
    <x v="1"/>
    <x v="1"/>
    <x v="1"/>
    <x v="2"/>
    <x v="1"/>
    <x v="1"/>
    <s v="OK"/>
    <s v="OK"/>
    <x v="7"/>
  </r>
  <r>
    <s v="T7YP"/>
    <s v="TAMAN CIMANGGU RAYA"/>
    <s v="01"/>
    <s v="10.42.13.98"/>
    <s v="Microsoft Windows 10 Pro"/>
    <s v="64-bit"/>
    <s v="Intel(R) Core(TM) i5-10400 CPU @ 2.90GHz"/>
    <n v="6"/>
    <s v="37"/>
    <n v="16"/>
    <s v="Windows(R), Professional edition:_x000d__x000a_    The machine is permanently activated."/>
    <s v="Sesuai"/>
    <s v="GQQ6F-TNRW8-29327-6CYRJ-HMJGG"/>
    <n v="1000"/>
    <n v="58"/>
    <n v="0.34"/>
    <s v="18"/>
    <s v="0"/>
    <s v="ONLINE"/>
    <s v="ONLINE-2024-12-22 23:34:58"/>
    <s v="8"/>
    <s v="0"/>
    <s v="ONLINE"/>
    <s v="ONLINE-2024-12-23 06:43:39"/>
    <s v="Dihitung"/>
    <s v="Dihitung"/>
    <s v="Dihitung"/>
    <n v="1000"/>
    <n v="6"/>
    <n v="58"/>
    <n v="0.34"/>
    <s v="Sesuai"/>
    <s v="OK"/>
    <n v="1"/>
    <n v="1"/>
    <x v="1"/>
    <x v="1"/>
    <x v="1"/>
    <x v="1"/>
    <x v="1"/>
    <x v="1"/>
    <x v="2"/>
    <x v="1"/>
    <x v="1"/>
    <s v="OK"/>
    <s v="OK"/>
    <x v="0"/>
  </r>
  <r>
    <s v="TEZN"/>
    <s v="CIREUNGHAS"/>
    <s v="02"/>
    <s v="10.42.39.227"/>
    <s v="Microsoft Windows 10 Pro"/>
    <s v="64-bit"/>
    <s v="Intel(R) Core(TM) i3-10100 CPU @ 3.60GHz"/>
    <n v="1"/>
    <s v="44"/>
    <n v="8"/>
    <s v="Windows(R), Professional edition:_x000d__x000a_    The machine is permanently activated."/>
    <s v="Sesuai"/>
    <s v="W2JRH-VN2G6-3JCKG-X9T4D-T6PKC"/>
    <n v="1000"/>
    <n v="35"/>
    <n v="0"/>
    <s v="8"/>
    <s v="0"/>
    <s v="ONLINE"/>
    <s v="ONLINE-2024-12-22 18:53:50"/>
    <s v="1"/>
    <s v="2"/>
    <s v="ONLINE"/>
    <s v="ONLINE-2024-12-22 17:00:08"/>
    <s v="Dihitung"/>
    <s v="Dihitung"/>
    <s v="Dihitung"/>
    <n v="1000"/>
    <n v="1"/>
    <n v="35"/>
    <n v="0"/>
    <s v="Sesuai"/>
    <s v="OK"/>
    <n v="1"/>
    <n v="0.33333333333333331"/>
    <x v="1"/>
    <x v="1"/>
    <x v="1"/>
    <x v="1"/>
    <x v="1"/>
    <x v="1"/>
    <x v="2"/>
    <x v="1"/>
    <x v="1"/>
    <s v="OK"/>
    <s v="NOK"/>
    <x v="12"/>
  </r>
  <r>
    <s v="F55R"/>
    <s v="PLAZA BUKIT NIRWANA"/>
    <s v="02"/>
    <s v="10.42.91.3"/>
    <s v="Microsoft Windows 10 Pro"/>
    <s v="64-bit"/>
    <s v="12th Gen Intel(R) Core(TM) i3-12100"/>
    <n v="2"/>
    <s v="39"/>
    <n v="8"/>
    <s v="Windows(R), Professional edition:_x000d__x000a_    The machine is permanently activated."/>
    <s v="Sesuai"/>
    <s v="WDTNY-8CJW3-66DQC-QYM9H-YY6PT"/>
    <n v="1000"/>
    <n v="46"/>
    <n v="0"/>
    <s v="12"/>
    <s v="0"/>
    <s v="ONLINE"/>
    <s v="ONLINE-2024-12-23 10:08:43"/>
    <s v="1"/>
    <s v="0"/>
    <s v="ONLINE"/>
    <s v="ONLINE-2024-12-23 11:05:55"/>
    <s v="Dihitung"/>
    <s v="Dihitung"/>
    <s v="Dihitung"/>
    <n v="1000"/>
    <n v="2"/>
    <n v="46"/>
    <n v="0"/>
    <s v="Sesuai"/>
    <s v="OK"/>
    <n v="1"/>
    <n v="1"/>
    <x v="1"/>
    <x v="1"/>
    <x v="1"/>
    <x v="1"/>
    <x v="1"/>
    <x v="1"/>
    <x v="2"/>
    <x v="1"/>
    <x v="1"/>
    <s v="OK"/>
    <s v="OK"/>
    <x v="6"/>
  </r>
  <r>
    <s v="TR72"/>
    <s v="DC BOGOR"/>
    <s v="05"/>
    <s v="10.42.81.195"/>
    <s v="Microsoft Windows 10 Pro"/>
    <s v="64-bit"/>
    <s v="Intel(R) Pentium(R) Gold G6400 CPU @ 4.00GHz"/>
    <n v="1"/>
    <s v="25"/>
    <n v="16"/>
    <s v="Windows(R), Professional edition:_x000d__x000a_    The machine is permanently activated."/>
    <s v="Sesuai"/>
    <s v="44NGX-B3DFB-X4QMB-W4D2P-KW3GR"/>
    <n v="1000"/>
    <n v="52"/>
    <n v="0.65"/>
    <s v="22"/>
    <s v="0"/>
    <s v="ONLINE"/>
    <s v="ONLINE-2024-12-23 12:17:56"/>
    <s v="33"/>
    <s v="1"/>
    <s v="ONLINE"/>
    <s v="ONLINE-2024-12-23 12:22:08"/>
    <s v="Dihitung"/>
    <s v="Dihitung"/>
    <s v="Dihitung"/>
    <n v="1000"/>
    <n v="1"/>
    <n v="52"/>
    <n v="0.65"/>
    <s v="Sesuai"/>
    <s v="OK"/>
    <n v="1"/>
    <n v="0.97058823529411764"/>
    <x v="1"/>
    <x v="1"/>
    <x v="1"/>
    <x v="1"/>
    <x v="1"/>
    <x v="1"/>
    <x v="2"/>
    <x v="1"/>
    <x v="1"/>
    <s v="OK"/>
    <s v="OK"/>
    <x v="2"/>
  </r>
  <r>
    <s v="T14T"/>
    <s v="CIPAYUNG DATAR"/>
    <s v="02"/>
    <s v="10.42.7.98"/>
    <s v="Microsoft Windows 10 Pro"/>
    <s v="64-bit"/>
    <s v="Intel(R) Core(TM) i3-10100 CPU @ 3.60GHz"/>
    <n v="10"/>
    <s v="51"/>
    <n v="8"/>
    <s v="Windows(R), Professional edition:_x000d__x000a_    The machine is permanently activated."/>
    <s v="Sesuai"/>
    <s v="CBPWN-88W2J-7XGQV-FY8PH-R9CKC"/>
    <n v="1000"/>
    <n v="77"/>
    <n v="0.56000000000000005"/>
    <s v="2"/>
    <s v="0"/>
    <s v="ONLINE"/>
    <s v="ONLINE-2024-12-23 12:19:51"/>
    <s v="4"/>
    <s v="0"/>
    <s v="ONLINE"/>
    <s v="ONLINE-2024-12-23 12:15:04"/>
    <s v="Dihitung"/>
    <s v="Dihitung"/>
    <s v="Dihitung"/>
    <n v="1000"/>
    <n v="10"/>
    <n v="77"/>
    <n v="0.56000000000000005"/>
    <s v="Sesuai"/>
    <s v="OK"/>
    <n v="1"/>
    <n v="1"/>
    <x v="1"/>
    <x v="1"/>
    <x v="1"/>
    <x v="1"/>
    <x v="1"/>
    <x v="1"/>
    <x v="2"/>
    <x v="1"/>
    <x v="1"/>
    <s v="OK"/>
    <s v="OK"/>
    <x v="11"/>
  </r>
  <r>
    <s v="FH3B"/>
    <s v="PASAR BERSIH SENTUL"/>
    <s v="01"/>
    <s v="10.42.85.98"/>
    <s v="Microsoft Windows 10 Pro"/>
    <s v="64-bit"/>
    <s v="Intel(R) Pentium(R) Gold G6405 CPU @ 4.10GHz"/>
    <n v="61"/>
    <s v="47"/>
    <n v="8"/>
    <s v="Windows(R), Professional edition:_x000d__x000a_    The machine is permanently activated."/>
    <s v="Sesuai"/>
    <s v="N3H69-F9GF6-XBXXV-X28VP-Q3XCT"/>
    <n v="1000"/>
    <n v="47"/>
    <n v="0.55000000000000004"/>
    <s v="8"/>
    <s v="0"/>
    <s v="ONLINE"/>
    <s v="ONLINE-2024-12-23 12:24:10"/>
    <s v="6"/>
    <s v="0"/>
    <s v="ONLINE"/>
    <s v="ONLINE-2024-12-23 12:32:19"/>
    <s v="Dihitung"/>
    <s v="Dihitung"/>
    <s v="Dihitung"/>
    <n v="1000"/>
    <n v="61"/>
    <n v="47"/>
    <n v="0.55000000000000004"/>
    <s v="Sesuai"/>
    <s v="OK"/>
    <n v="1"/>
    <n v="1"/>
    <x v="1"/>
    <x v="1"/>
    <x v="1"/>
    <x v="1"/>
    <x v="1"/>
    <x v="1"/>
    <x v="2"/>
    <x v="1"/>
    <x v="1"/>
    <s v="OK"/>
    <s v="OK"/>
    <x v="2"/>
  </r>
  <r>
    <s v="FU8B"/>
    <s v="BUKIT MEKAR WANGI"/>
    <s v="01"/>
    <s v="10.42.64.130"/>
    <s v="Microsoft Windows 10 Pro"/>
    <s v="64-bit"/>
    <s v="Intel(R) Pentium(R) Gold G6405 CPU @ 4.10GHz"/>
    <n v="30"/>
    <s v="43"/>
    <n v="8"/>
    <s v="Windows(R), Professional edition:_x000d__x000a_    The machine is permanently activated."/>
    <s v="Sesuai"/>
    <s v="7C6HH-GNB2H-2KQ6J-QCV7F-FC22T"/>
    <n v="1000"/>
    <n v="68"/>
    <n v="1.08"/>
    <s v="7"/>
    <s v="0"/>
    <s v="ONLINE"/>
    <s v="ONLINE-2024-12-23 10:31:18"/>
    <s v="9"/>
    <s v="0"/>
    <s v="ONLINE"/>
    <s v="ONLINE-2024-12-23 10:08:45"/>
    <s v="Dihitung"/>
    <s v="Dihitung"/>
    <s v="Dihitung"/>
    <n v="1000"/>
    <n v="30"/>
    <n v="68"/>
    <n v="1.08"/>
    <s v="Sesuai"/>
    <s v="OK"/>
    <n v="1"/>
    <n v="1"/>
    <x v="1"/>
    <x v="1"/>
    <x v="1"/>
    <x v="1"/>
    <x v="1"/>
    <x v="1"/>
    <x v="2"/>
    <x v="1"/>
    <x v="1"/>
    <s v="OK"/>
    <s v="OK"/>
    <x v="0"/>
  </r>
  <r>
    <s v="F5NU"/>
    <s v="PONDOK RANGON NO 6"/>
    <s v="01"/>
    <s v="10.42.146.130"/>
    <s v="Microsoft Windows 10 Pro"/>
    <s v="64-bit"/>
    <s v="Intel(R) Pentium(R) Gold G6405 CPU @ 4.10GHz"/>
    <n v="8"/>
    <s v="48"/>
    <n v="8"/>
    <s v="Windows(R), Professional edition:_x000d__x000a_    The machine is permanently activated."/>
    <s v="Sesuai"/>
    <s v="BNYPD-PF66K-23WW4-D93BJ-2GY6G:VK7JG-NPHTM-C97JM-9MPGT-3V66T"/>
    <n v="1000"/>
    <n v="43"/>
    <n v="0.55000000000000004"/>
    <s v="4"/>
    <s v="0"/>
    <s v="ONLINE"/>
    <s v="ONLINE-2024-12-22 14:08:16"/>
    <s v="0"/>
    <s v="0"/>
    <s v="NOEDC"/>
    <s v="NOEDC-0000-00-00 00:00:00"/>
    <s v="Dihitung"/>
    <s v="Dihitung"/>
    <s v="Dihitung"/>
    <n v="1000"/>
    <n v="8"/>
    <n v="43"/>
    <n v="0.55000000000000004"/>
    <s v="Sesuai"/>
    <s v="OK"/>
    <n v="1"/>
    <n v="0"/>
    <x v="1"/>
    <x v="1"/>
    <x v="1"/>
    <x v="1"/>
    <x v="1"/>
    <x v="1"/>
    <x v="2"/>
    <x v="1"/>
    <x v="2"/>
    <s v="OK"/>
    <s v="NOK"/>
    <x v="10"/>
  </r>
  <r>
    <s v="TD13"/>
    <s v="SURYA KENCANA SUKABUMI"/>
    <s v="01"/>
    <s v="10.42.24.226"/>
    <s v="Microsoft Windows 10 Pro"/>
    <s v="64-bit"/>
    <s v="Intel(R) Core(TM) i3-10105 CPU @ 3.70GHz"/>
    <n v="13"/>
    <s v="52"/>
    <n v="8"/>
    <s v="Windows(R), Professional edition:_x000d__x000a_    The machine is permanently activated."/>
    <s v="Sesuai"/>
    <s v="9392Y-NJJFW-CWCXH-9DKP6-H8RC2:C:\IDMCommandListeners\OS_KeyDLL.dll"/>
    <n v="1000"/>
    <n v="0"/>
    <n v="0.44"/>
    <s v="7"/>
    <s v="0"/>
    <s v="ONLINE"/>
    <s v="ONLINE-2024-12-23 11:22:45"/>
    <s v="21"/>
    <s v="0"/>
    <s v="ONLINE"/>
    <s v="ONLINE-2024-12-23 09:23:35"/>
    <s v="Dihitung"/>
    <s v="Dihitung"/>
    <s v="Dihitung"/>
    <n v="1000"/>
    <n v="13"/>
    <n v="0"/>
    <n v="0.44"/>
    <s v="Sesuai"/>
    <s v="OK"/>
    <n v="1"/>
    <n v="1"/>
    <x v="1"/>
    <x v="1"/>
    <x v="1"/>
    <x v="1"/>
    <x v="1"/>
    <x v="1"/>
    <x v="2"/>
    <x v="1"/>
    <x v="1"/>
    <s v="OK"/>
    <s v="OK"/>
    <x v="3"/>
  </r>
  <r>
    <s v="TU2J"/>
    <s v="BAROS SUKABUMI/"/>
    <s v="01"/>
    <s v="10.42.8.66"/>
    <s v="Microsoft Windows 10 Pro"/>
    <s v="64-bit"/>
    <s v="Intel(R) Pentium(R) Gold G6400 CPU @ 4.00GHz"/>
    <n v="15"/>
    <s v="49"/>
    <n v="8"/>
    <s v="Windows(R), Professional edition:_x000d__x000a_    The machine is permanently activated."/>
    <s v="Sesuai"/>
    <s v="4JNMF-KRFMP-BKRDF-P9K3W-VH66R"/>
    <n v="1000"/>
    <n v="41"/>
    <n v="0.69"/>
    <s v="20"/>
    <s v="0"/>
    <s v="ONLINE"/>
    <s v="ONLINE-2024-12-22 21:46:00"/>
    <s v="10"/>
    <s v="0"/>
    <s v="ONLINE"/>
    <s v="ONLINE-2024-12-22 22:23:31"/>
    <s v="Dihitung"/>
    <s v="Dihitung"/>
    <s v="Dihitung"/>
    <n v="1000"/>
    <n v="15"/>
    <n v="41"/>
    <n v="0.69"/>
    <s v="Sesuai"/>
    <s v="OK"/>
    <n v="1"/>
    <n v="1"/>
    <x v="1"/>
    <x v="1"/>
    <x v="1"/>
    <x v="1"/>
    <x v="1"/>
    <x v="1"/>
    <x v="2"/>
    <x v="1"/>
    <x v="1"/>
    <s v="OK"/>
    <s v="OK"/>
    <x v="12"/>
  </r>
  <r>
    <s v="FMOL"/>
    <s v="BHAYANGKARA SUKABUMI"/>
    <s v="01"/>
    <s v="10.42.18.130"/>
    <s v="Microsoft Windows 10 Pro"/>
    <s v="64-bit"/>
    <s v="Intel(R) Pentium(R) Gold G6405 CPU @ 4.10GHz"/>
    <n v="0"/>
    <s v="52"/>
    <n v="8"/>
    <s v="Windows(R), Professional edition:_x000d__x000a_    The machine is permanently activated."/>
    <s v="Sesuai"/>
    <s v="RK4X7-NKBWG-HTY8Q-6HJ47-R9C2T"/>
    <n v="1000"/>
    <n v="55"/>
    <n v="0.81"/>
    <s v="10"/>
    <s v="0"/>
    <s v="ONLINE"/>
    <s v="ONLINE-2024-12-23 11:47:11"/>
    <s v="5"/>
    <s v="0"/>
    <s v="ONLINE"/>
    <s v="ONLINE-2024-12-23 10:05:40"/>
    <s v="Dihitung"/>
    <s v="Dihitung"/>
    <s v="Dihitung"/>
    <n v="1000"/>
    <n v="0"/>
    <n v="55"/>
    <n v="0.81"/>
    <s v="Sesuai"/>
    <s v="OK"/>
    <n v="1"/>
    <n v="1"/>
    <x v="1"/>
    <x v="1"/>
    <x v="1"/>
    <x v="1"/>
    <x v="1"/>
    <x v="1"/>
    <x v="2"/>
    <x v="1"/>
    <x v="1"/>
    <s v="OK"/>
    <s v="OK"/>
    <x v="12"/>
  </r>
  <r>
    <s v="TEXE"/>
    <s v="RAVENIA PAKUAN HILLS"/>
    <s v="01"/>
    <s v="10.42.82.130"/>
    <s v="Microsoft Windows 10 Pro"/>
    <s v="64-bit"/>
    <s v="Intel(R) Core(TM) i3-10100 CPU @ 3.60GHz"/>
    <n v="15"/>
    <s v="56"/>
    <n v="8"/>
    <s v="Windows(R), Professional edition:_x000d__x000a_    The machine is permanently activated."/>
    <s v="Sesuai"/>
    <s v="3NXJV-KW2FV-HY22V-7VQQD-QRR9C"/>
    <n v="1000"/>
    <n v="57"/>
    <n v="2.66"/>
    <s v="2"/>
    <s v="0"/>
    <s v="ONLINE"/>
    <s v="ONLINE-2024-10-12 19:29:04"/>
    <s v="0"/>
    <s v="0"/>
    <s v="NOEDC"/>
    <s v="NOEDC-0000-00-00 00:00:00"/>
    <s v="Dihitung"/>
    <s v="Dihitung"/>
    <s v="Dihitung"/>
    <n v="1000"/>
    <n v="15"/>
    <n v="57"/>
    <n v="2.66"/>
    <s v="Sesuai"/>
    <s v="OK"/>
    <n v="1"/>
    <n v="0"/>
    <x v="1"/>
    <x v="1"/>
    <x v="1"/>
    <x v="1"/>
    <x v="1"/>
    <x v="1"/>
    <x v="2"/>
    <x v="1"/>
    <x v="2"/>
    <s v="OK"/>
    <s v="NOK"/>
    <x v="8"/>
  </r>
  <r>
    <s v="T411"/>
    <s v="CIOMAS RAYA"/>
    <s v="01"/>
    <s v="10.42.114.66"/>
    <s v="Microsoft Windows 10 Pro"/>
    <s v="64-bit"/>
    <s v="Intel(R) Pentium(R) Gold G6405 CPU @ 4.10GHz"/>
    <n v="4"/>
    <s v="49"/>
    <n v="8"/>
    <s v="Windows(R), Professional edition:_x000d__x000a_    The machine is permanently activated."/>
    <s v="Sesuai"/>
    <s v="3XHNJ-7WP3P-X7JXM-3JWP9-YDXCT"/>
    <n v="1000"/>
    <n v="38"/>
    <n v="0.78"/>
    <s v="7"/>
    <s v="0"/>
    <s v="ONLINE"/>
    <s v="ONLINE-2024-12-23 11:35:36"/>
    <s v="4"/>
    <s v="0"/>
    <s v="ONLINE"/>
    <s v="ONLINE-2024-12-23 09:57:10"/>
    <s v="Dihitung"/>
    <s v="Dihitung"/>
    <s v="Dihitung"/>
    <n v="1000"/>
    <n v="4"/>
    <n v="38"/>
    <n v="0.78"/>
    <s v="Sesuai"/>
    <s v="OK"/>
    <n v="1"/>
    <n v="1"/>
    <x v="1"/>
    <x v="1"/>
    <x v="1"/>
    <x v="1"/>
    <x v="1"/>
    <x v="1"/>
    <x v="2"/>
    <x v="1"/>
    <x v="1"/>
    <s v="OK"/>
    <s v="OK"/>
    <x v="5"/>
  </r>
  <r>
    <s v="TFSI"/>
    <s v="VILLA BOGOR INDAH BLOK AB"/>
    <s v="02"/>
    <s v="10.42.191.164"/>
    <s v="Microsoft Windows 10 Pro"/>
    <s v="64-bit"/>
    <s v="Intel(R) Pentium(R) Gold G7400"/>
    <n v="0"/>
    <s v="24"/>
    <n v="16"/>
    <s v="Windows(R), Professional edition:_x000d__x000a_    The machine is permanently activated."/>
    <s v="Sesuai"/>
    <s v="K34WH-WCNJJ-D2KVX-9G3GF-F6Y6G"/>
    <n v="1000"/>
    <n v="42"/>
    <n v="0.6"/>
    <s v="2"/>
    <s v="0"/>
    <s v="ONLINE"/>
    <s v="ONLINE-2024-12-01 10:24:45"/>
    <s v="1"/>
    <s v="0"/>
    <s v="ONLINE"/>
    <s v="ONLINE-2024-12-01 10:30:26"/>
    <s v="Dihitung"/>
    <s v="Dihitung"/>
    <s v="Dihitung"/>
    <n v="1000"/>
    <n v="0"/>
    <n v="42"/>
    <n v="0.6"/>
    <s v="Sesuai"/>
    <s v="OK"/>
    <n v="1"/>
    <n v="1"/>
    <x v="1"/>
    <x v="1"/>
    <x v="1"/>
    <x v="1"/>
    <x v="1"/>
    <x v="1"/>
    <x v="2"/>
    <x v="1"/>
    <x v="1"/>
    <s v="OK"/>
    <s v="OK"/>
    <x v="0"/>
  </r>
  <r>
    <s v="FDI1"/>
    <s v="LEMBURSITU"/>
    <s v="02"/>
    <s v="10.42.17.67"/>
    <s v="Microsoft Windows 10 Pro"/>
    <s v="64-bit"/>
    <s v="Intel(R) Pentium(R) Gold G6405 CPU @ 4.10GHz"/>
    <n v="1"/>
    <s v="42"/>
    <n v="8"/>
    <s v="Windows(R), Professional edition:_x000d__x000a_    The machine is permanently activated."/>
    <s v="Sesuai"/>
    <s v="V2KCN-3BH4H-P6WKH-K989T-P7KCT"/>
    <n v="1000"/>
    <n v="36"/>
    <n v="0.59"/>
    <s v="4"/>
    <s v="0"/>
    <s v="ONLINE"/>
    <s v="ONLINE-2024-12-23 11:26:47"/>
    <s v="5"/>
    <s v="0"/>
    <s v="ONLINE"/>
    <s v="ONLINE-2024-12-22 22:49:48"/>
    <s v="Dihitung"/>
    <s v="Dihitung"/>
    <s v="Dihitung"/>
    <n v="1000"/>
    <n v="1"/>
    <n v="36"/>
    <n v="0.59"/>
    <s v="Sesuai"/>
    <s v="OK"/>
    <n v="1"/>
    <n v="1"/>
    <x v="1"/>
    <x v="1"/>
    <x v="1"/>
    <x v="1"/>
    <x v="1"/>
    <x v="1"/>
    <x v="2"/>
    <x v="1"/>
    <x v="1"/>
    <s v="OK"/>
    <s v="OK"/>
    <x v="12"/>
  </r>
  <r>
    <s v="T3RP"/>
    <s v="HAURWANGI"/>
    <s v="01"/>
    <s v="10.42.107.2"/>
    <s v="Microsoft Windows 10 Pro"/>
    <s v="64-bit"/>
    <s v="Intel(R) Pentium(R) Gold G6405 CPU @ 4.10GHz"/>
    <n v="10"/>
    <s v="50"/>
    <n v="8"/>
    <s v="Windows(R), Professional edition:_x000d__x000a_    The machine is permanently activated."/>
    <s v="Sesuai"/>
    <s v="F9V3J-7JNBB-96JVP-TGW22-27KCT"/>
    <n v="1000"/>
    <n v="42"/>
    <n v="0.51"/>
    <s v="2"/>
    <s v="0"/>
    <s v="ONLINE"/>
    <s v="ONLINE-2024-12-23 11:32:29"/>
    <s v="1"/>
    <s v="0"/>
    <s v="ONLINE"/>
    <s v="ONLINE-2024-12-23 09:20:53"/>
    <s v="Dihitung"/>
    <s v="Dihitung"/>
    <s v="Dihitung"/>
    <n v="1000"/>
    <n v="10"/>
    <n v="42"/>
    <n v="0.51"/>
    <s v="Sesuai"/>
    <s v="OK"/>
    <n v="1"/>
    <n v="1"/>
    <x v="1"/>
    <x v="1"/>
    <x v="1"/>
    <x v="1"/>
    <x v="1"/>
    <x v="1"/>
    <x v="2"/>
    <x v="1"/>
    <x v="1"/>
    <s v="OK"/>
    <s v="OK"/>
    <x v="13"/>
  </r>
  <r>
    <s v="FAA3"/>
    <s v="SPBU BAMBU APUS"/>
    <s v="01"/>
    <s v="10.42.40.66"/>
    <s v="Microsoft Windows 10 Pro"/>
    <s v="64-bit"/>
    <s v="Intel(R) Pentium(R) Gold G6400 CPU @ 4.00GHz"/>
    <n v="31"/>
    <s v="50"/>
    <n v="8"/>
    <s v="Windows(R), Professional edition:_x000d__x000a_    The machine is permanently activated."/>
    <s v="Sesuai"/>
    <s v="F736K-NC8PP-9JCXH-GGFCT-683W6:NBW6C-K6QY2-GV6P8-6QJH4-GXXTR"/>
    <n v="1000"/>
    <n v="48"/>
    <n v="0.61"/>
    <s v="6"/>
    <s v="0"/>
    <s v="ONLINE"/>
    <s v="ONLINE-2024-12-23 10:12:12"/>
    <s v="16"/>
    <s v="0"/>
    <s v="ONLINE"/>
    <s v="ONLINE-2024-12-23 11:27:48"/>
    <s v="Dihitung"/>
    <s v="Dihitung"/>
    <s v="Dihitung"/>
    <n v="1000"/>
    <n v="31"/>
    <n v="48"/>
    <n v="0.61"/>
    <s v="Sesuai"/>
    <s v="OK"/>
    <n v="1"/>
    <n v="1"/>
    <x v="1"/>
    <x v="1"/>
    <x v="1"/>
    <x v="1"/>
    <x v="1"/>
    <x v="1"/>
    <x v="2"/>
    <x v="1"/>
    <x v="1"/>
    <s v="OK"/>
    <s v="OK"/>
    <x v="10"/>
  </r>
  <r>
    <s v="FCEA"/>
    <s v="KADUDAMPIT"/>
    <s v="01"/>
    <s v="10.42.76.66"/>
    <s v="Microsoft Windows 10 Pro"/>
    <s v="64-bit"/>
    <s v="Intel(R) Pentium(R) Gold G7400"/>
    <n v="0"/>
    <s v="48"/>
    <n v="8"/>
    <s v="Windows(R), Professional edition:_x000d__x000a_    The machine is permanently activated."/>
    <s v="Sesuai"/>
    <s v="TN4JB-28P96-HPB2M-938XJ-HMH22"/>
    <n v="1000"/>
    <n v="44"/>
    <n v="0.5"/>
    <s v="12"/>
    <s v="0"/>
    <s v="ONLINE"/>
    <s v="ONLINE-2024-12-22 19:20:32"/>
    <s v="1"/>
    <s v="0"/>
    <s v="ONLINE"/>
    <s v="ONLINE-2024-12-15 19:01:27"/>
    <s v="Dihitung"/>
    <s v="Dihitung"/>
    <s v="Dihitung"/>
    <n v="1000"/>
    <n v="0"/>
    <n v="44"/>
    <n v="0.5"/>
    <s v="Sesuai"/>
    <s v="OK"/>
    <n v="1"/>
    <n v="1"/>
    <x v="1"/>
    <x v="1"/>
    <x v="1"/>
    <x v="1"/>
    <x v="1"/>
    <x v="1"/>
    <x v="2"/>
    <x v="1"/>
    <x v="1"/>
    <s v="OK"/>
    <s v="OK"/>
    <x v="3"/>
  </r>
  <r>
    <s v="TVSU"/>
    <s v="WARUNG NANGKA"/>
    <s v="01"/>
    <s v="10.42.63.98"/>
    <s v="Microsoft Windows 10 Pro"/>
    <s v="64-bit"/>
    <s v="Intel(R) Pentium(R) Gold G7400"/>
    <n v="1"/>
    <s v="44"/>
    <n v="8"/>
    <s v="Windows(R), Professional edition:_x000d__x000a_    The machine is permanently activated."/>
    <s v="Sesuai"/>
    <s v="YBNMC-T6YVQ-WDMGB-RMT2B-7MJGG"/>
    <n v="1000"/>
    <n v="38"/>
    <n v="0.52"/>
    <s v="12"/>
    <s v="6"/>
    <s v="OFFLINE"/>
    <s v="OFFLINE-2024-12-22 21:25:06-[ERROR] TIDAK DAPAT RESPONSE DARI EDC"/>
    <s v="6"/>
    <s v="0"/>
    <s v="ONLINE"/>
    <s v="ONLINE-2024-12-22 15:50:10"/>
    <s v="Dihitung"/>
    <s v="Dihitung"/>
    <s v="Dihitung"/>
    <n v="1000"/>
    <n v="1"/>
    <n v="38"/>
    <n v="0.52"/>
    <s v="Sesuai"/>
    <s v="OK"/>
    <n v="0.66666666666666663"/>
    <n v="1"/>
    <x v="1"/>
    <x v="1"/>
    <x v="1"/>
    <x v="1"/>
    <x v="1"/>
    <x v="1"/>
    <x v="2"/>
    <x v="1"/>
    <x v="1"/>
    <s v="OK"/>
    <s v="OK"/>
    <x v="8"/>
  </r>
  <r>
    <s v="F836"/>
    <s v="VILLA DUTA BOGOR"/>
    <s v="01"/>
    <s v="10.42.35.66"/>
    <s v="Microsoft Windows 10 Pro"/>
    <s v="64-bit"/>
    <s v="Intel(R) Core(TM) i5-10400 CPU @ 2.90GHz"/>
    <n v="22"/>
    <s v="54"/>
    <n v="8"/>
    <s v="Windows(R), Professional edition:_x000d__x000a_    The machine is permanently activated."/>
    <s v="Sesuai"/>
    <s v="DKJNC-W4MBX-F7J47-JBC4G-3V7J6"/>
    <n v="1000"/>
    <n v="54"/>
    <n v="0.59"/>
    <s v="70"/>
    <s v="0"/>
    <s v="ONLINE"/>
    <s v="ONLINE-2024-12-23 12:29:49"/>
    <s v="35"/>
    <s v="0"/>
    <s v="ONLINE"/>
    <s v="ONLINE-2024-12-23 12:37:02-(ACT VIRTUAL)CRC SALAH HARAP RESTART EDC"/>
    <s v="Dihitung"/>
    <s v="Dihitung"/>
    <s v="Dihitung"/>
    <n v="1000"/>
    <n v="22"/>
    <n v="54"/>
    <n v="0.59"/>
    <s v="Sesuai"/>
    <s v="OK"/>
    <n v="1"/>
    <n v="1"/>
    <x v="1"/>
    <x v="1"/>
    <x v="1"/>
    <x v="1"/>
    <x v="1"/>
    <x v="1"/>
    <x v="2"/>
    <x v="1"/>
    <x v="1"/>
    <s v="OK"/>
    <s v="OK"/>
    <x v="8"/>
  </r>
  <r>
    <s v="TFDU"/>
    <s v="GRIYA BOGOR RAYA"/>
    <s v="01"/>
    <s v="10.42.63.162"/>
    <s v="Microsoft Windows 10 Pro"/>
    <s v="64-bit"/>
    <s v="Intel(R) Core(TM) i3-10105 CPU @ 3.70GHz"/>
    <n v="7"/>
    <s v="57"/>
    <n v="8"/>
    <s v="Windows(R), Professional edition:_x000d__x000a_    The machine is permanently activated."/>
    <s v="Sesuai"/>
    <s v="B3CCY-6N2HY-69RW7-CW8YX-JXC2T"/>
    <n v="1000"/>
    <n v="53"/>
    <n v="0.79"/>
    <s v="19"/>
    <s v="3"/>
    <s v="ONLINE"/>
    <s v="ONLINE-2024-12-23 11:25:17"/>
    <s v="4"/>
    <s v="1"/>
    <s v="OFFLINE"/>
    <s v="OFFLINE-2024-12-23 10:48:01-TIDAK TERIMA RESPONSE DARI EDC"/>
    <s v="Dihitung"/>
    <s v="Dihitung"/>
    <s v="Dihitung"/>
    <n v="1000"/>
    <n v="7"/>
    <n v="53"/>
    <n v="0.79"/>
    <s v="Sesuai"/>
    <s v="OK"/>
    <n v="0.86363636363636365"/>
    <n v="0.8"/>
    <x v="1"/>
    <x v="1"/>
    <x v="1"/>
    <x v="1"/>
    <x v="1"/>
    <x v="1"/>
    <x v="2"/>
    <x v="1"/>
    <x v="1"/>
    <s v="OK"/>
    <s v="OK"/>
    <x v="8"/>
  </r>
  <r>
    <s v="F783"/>
    <s v="PANDU RAYA"/>
    <s v="02"/>
    <s v="10.42.32.163"/>
    <s v="Microsoft Windows 7 Professional "/>
    <s v="32-bit"/>
    <s v="Intel(R) Pentium(R) CPU G2030 @ 3.00GHz"/>
    <n v="0"/>
    <s v="61"/>
    <n v="4"/>
    <s v="Windows(R) 7, Professional edition:_x000d__x000a_    The machine is permanently activated."/>
    <s v="Sesuai"/>
    <s v="RFTCP-VQXT7-YVWJ2-G6K24-2BXDQ"/>
    <n v="1000"/>
    <n v="40"/>
    <n v="0.94"/>
    <s v="6"/>
    <s v="0"/>
    <s v="ONLINE"/>
    <s v="ONLINE-2024-12-23 12:21:18"/>
    <s v="10"/>
    <s v="0"/>
    <s v="ONLINE"/>
    <s v="ONLINE-2024-12-23 12:04:35"/>
    <s v="Dihitung"/>
    <s v="Dihitung"/>
    <s v="Tidak Dihitung"/>
    <n v="1000"/>
    <n v="0"/>
    <n v="40"/>
    <n v="0.94"/>
    <s v="Sesuai"/>
    <s v="OK"/>
    <n v="1"/>
    <n v="1"/>
    <x v="0"/>
    <x v="1"/>
    <x v="1"/>
    <x v="1"/>
    <x v="1"/>
    <x v="1"/>
    <x v="2"/>
    <x v="1"/>
    <x v="1"/>
    <s v="OK"/>
    <s v="OK"/>
    <x v="8"/>
  </r>
  <r>
    <s v="TTHJ"/>
    <s v="KATULAMPA"/>
    <s v="02"/>
    <s v="10.42.106.67"/>
    <s v="Microsoft Windows 10 Pro"/>
    <s v="64-bit"/>
    <s v="Intel(R) Pentium(R) Gold G6400 CPU @ 4.00GHz"/>
    <n v="1"/>
    <s v="37"/>
    <n v="8"/>
    <s v="Windows(R), Professional edition:_x000d__x000a_    The machine is permanently activated."/>
    <s v="Sesuai"/>
    <s v="BF347-67NXM-MGW4D-2JKC9-FRG6R"/>
    <n v="1000"/>
    <n v="43"/>
    <n v="1.17"/>
    <s v="2"/>
    <s v="0"/>
    <s v="ONLINE"/>
    <s v="ONLINE-2024-12-23 11:17:20"/>
    <s v="17"/>
    <s v="0"/>
    <s v="ONLINE"/>
    <s v="ONLINE-2024-12-22 21:54:26"/>
    <s v="Dihitung"/>
    <s v="Dihitung"/>
    <s v="Dihitung"/>
    <n v="1000"/>
    <n v="1"/>
    <n v="43"/>
    <n v="1.17"/>
    <s v="Sesuai"/>
    <s v="OK"/>
    <n v="1"/>
    <n v="1"/>
    <x v="1"/>
    <x v="1"/>
    <x v="1"/>
    <x v="1"/>
    <x v="1"/>
    <x v="1"/>
    <x v="2"/>
    <x v="1"/>
    <x v="1"/>
    <s v="OK"/>
    <s v="OK"/>
    <x v="8"/>
  </r>
  <r>
    <s v="TLOM"/>
    <s v="DR. SEMERU NO. 25"/>
    <s v="01"/>
    <s v="10.42.16.130"/>
    <s v="Microsoft Windows 10 Pro"/>
    <s v="64-bit"/>
    <s v="Intel(R) Pentium(R) Gold G6405 CPU @ 4.10GHz"/>
    <n v="24"/>
    <s v="52"/>
    <n v="8"/>
    <s v="Windows(R), Professional edition:_x000d__x000a_    The machine is permanently activated."/>
    <s v="Sesuai"/>
    <s v="GBBNY-4YMRB-XW2GY-TR2XV-2R4TG"/>
    <n v="1000"/>
    <n v="49"/>
    <n v="1.71"/>
    <s v="14"/>
    <s v="0"/>
    <s v="ONLINE"/>
    <s v="ONLINE-2024-12-23 12:11:27"/>
    <s v="5"/>
    <s v="0"/>
    <s v="ONLINE"/>
    <s v="ONLINE-2024-12-23 12:30:17"/>
    <s v="Dihitung"/>
    <s v="Dihitung"/>
    <s v="Dihitung"/>
    <n v="1000"/>
    <n v="24"/>
    <n v="49"/>
    <n v="1.71"/>
    <s v="Sesuai"/>
    <s v="OK"/>
    <n v="1"/>
    <n v="1"/>
    <x v="1"/>
    <x v="1"/>
    <x v="1"/>
    <x v="1"/>
    <x v="1"/>
    <x v="1"/>
    <x v="2"/>
    <x v="1"/>
    <x v="1"/>
    <s v="OK"/>
    <s v="OK"/>
    <x v="5"/>
  </r>
  <r>
    <s v="F836"/>
    <s v="VILLA DUTA BOGOR"/>
    <s v="04"/>
    <s v="10.42.35.69"/>
    <s v="Microsoft Windows 10 Pro"/>
    <s v="64-bit"/>
    <s v="Intel(R) Pentium(R) Gold G6400 CPU @ 4.00GHz"/>
    <n v="2"/>
    <s v="39"/>
    <n v="8"/>
    <s v="Windows(R), Professional edition:_x000d__x000a_    The machine is permanently activated."/>
    <s v="Sesuai"/>
    <s v="93NRD-MPYR9-DY6J2-V9MDP-BTDW6"/>
    <n v="1000"/>
    <n v="53"/>
    <n v="0.91"/>
    <s v="2"/>
    <s v="0"/>
    <s v="ONLINE"/>
    <s v="ONLINE-2024-12-23 10:33:45"/>
    <s v="1"/>
    <s v="0"/>
    <s v="ONLINE"/>
    <s v="ONLINE-2024-12-21 21:37:17"/>
    <s v="Dihitung"/>
    <s v="Dihitung"/>
    <s v="Dihitung"/>
    <n v="1000"/>
    <n v="2"/>
    <n v="53"/>
    <n v="0.91"/>
    <s v="Sesuai"/>
    <s v="OK"/>
    <n v="1"/>
    <n v="1"/>
    <x v="1"/>
    <x v="1"/>
    <x v="1"/>
    <x v="1"/>
    <x v="1"/>
    <x v="1"/>
    <x v="2"/>
    <x v="1"/>
    <x v="1"/>
    <s v="OK"/>
    <s v="OK"/>
    <x v="8"/>
  </r>
  <r>
    <s v="TA9D"/>
    <s v="PALM HILL STL"/>
    <s v="01"/>
    <s v="10.42.47.130"/>
    <s v="Microsoft Windows 10 Pro"/>
    <s v="64-bit"/>
    <s v="Intel(R) Core(TM) i3-10100 CPU @ 3.60GHz"/>
    <n v="1"/>
    <s v="52"/>
    <n v="8"/>
    <s v="Windows(R), Professional edition:_x000d__x000a_    The machine is permanently activated."/>
    <s v="Sesuai"/>
    <s v="FMMNV-CBV38-8J9KQ-KDD76-TJF9C:7N27G-8HY3T-8X8J7-6GH7M-8FG6R"/>
    <n v="1000"/>
    <n v="44"/>
    <n v="0.59"/>
    <s v="4"/>
    <s v="0"/>
    <s v="ONLINE"/>
    <s v="ONLINE-2024-12-23 12:02:41"/>
    <s v="9"/>
    <s v="0"/>
    <s v="ONLINE"/>
    <s v="ONLINE-2024-12-23 12:15:28"/>
    <s v="Dihitung"/>
    <s v="Dihitung"/>
    <s v="Dihitung"/>
    <n v="1000"/>
    <n v="1"/>
    <n v="44"/>
    <n v="0.59"/>
    <s v="Sesuai"/>
    <s v="OK"/>
    <n v="1"/>
    <n v="1"/>
    <x v="1"/>
    <x v="1"/>
    <x v="1"/>
    <x v="1"/>
    <x v="1"/>
    <x v="1"/>
    <x v="2"/>
    <x v="1"/>
    <x v="1"/>
    <s v="OK"/>
    <s v="OK"/>
    <x v="2"/>
  </r>
  <r>
    <s v="TJ54"/>
    <s v="WANGUN SINDANGSARI"/>
    <s v="01"/>
    <s v="10.42.29.130"/>
    <s v="Microsoft Windows 10 Pro"/>
    <s v="64-bit"/>
    <s v="Intel(R) Pentium(R) Gold G6405 CPU @ 4.10GHz"/>
    <n v="5"/>
    <s v="52"/>
    <n v="8"/>
    <s v="Windows(R), Professional edition:_x000d__x000a_    The machine is permanently activated."/>
    <s v="Sesuai"/>
    <s v="HCTW4-NMC7W-FX67J-XCJK9-2YT6R"/>
    <n v="1000"/>
    <n v="46"/>
    <n v="1.49"/>
    <s v="6"/>
    <s v="0"/>
    <s v="ONLINE"/>
    <s v="ONLINE-2024-12-23 09:28:42"/>
    <s v="6"/>
    <s v="0"/>
    <s v="ONLINE"/>
    <s v="ONLINE-2024-12-23 12:19:14"/>
    <s v="Dihitung"/>
    <s v="Dihitung"/>
    <s v="Dihitung"/>
    <n v="1000"/>
    <n v="5"/>
    <n v="46"/>
    <n v="1.49"/>
    <s v="Sesuai"/>
    <s v="OK"/>
    <n v="1"/>
    <n v="1"/>
    <x v="1"/>
    <x v="1"/>
    <x v="1"/>
    <x v="1"/>
    <x v="1"/>
    <x v="1"/>
    <x v="2"/>
    <x v="1"/>
    <x v="1"/>
    <s v="OK"/>
    <s v="OK"/>
    <x v="8"/>
  </r>
  <r>
    <s v="T0OT"/>
    <s v="HOS COKROAMINOTO"/>
    <s v="01"/>
    <s v="10.42.22.98"/>
    <s v="Microsoft Windows 10 Pro"/>
    <s v="64-bit"/>
    <s v="Intel(R) Core(TM) i3-10100 CPU @ 3.60GHz"/>
    <n v="12"/>
    <s v="56"/>
    <n v="8"/>
    <s v="Windows(R), Professional edition:_x000d__x000a_    The machine is permanently activated."/>
    <s v="Sesuai"/>
    <s v="HNWFD-4VCYB-9J3MB-BQK2C-8XCKC"/>
    <n v="1000"/>
    <n v="50"/>
    <n v="0.65"/>
    <s v="10"/>
    <s v="0"/>
    <s v="ONLINE"/>
    <s v="ONLINE-2024-12-22 16:24:11"/>
    <s v="8"/>
    <s v="0"/>
    <s v="ONLINE"/>
    <s v="ONLINE-2024-12-22 10:43:38"/>
    <s v="Dihitung"/>
    <s v="Dihitung"/>
    <s v="Dihitung"/>
    <n v="1000"/>
    <n v="12"/>
    <n v="50"/>
    <n v="0.65"/>
    <s v="Sesuai"/>
    <s v="OK"/>
    <n v="1"/>
    <n v="1"/>
    <x v="1"/>
    <x v="1"/>
    <x v="1"/>
    <x v="1"/>
    <x v="1"/>
    <x v="1"/>
    <x v="2"/>
    <x v="1"/>
    <x v="1"/>
    <s v="OK"/>
    <s v="OK"/>
    <x v="13"/>
  </r>
  <r>
    <s v="F03L"/>
    <s v="KIDANG KENCANA"/>
    <s v="01"/>
    <s v="10.42.76.226"/>
    <s v="Microsoft Windows 10 Pro"/>
    <s v="64-bit"/>
    <s v="Intel(R) Pentium(R) Gold G6405 CPU @ 4.10GHz"/>
    <n v="5"/>
    <s v="47"/>
    <n v="8"/>
    <s v="Windows(R), Professional edition:_x000d__x000a_    The machine is permanently activated."/>
    <s v="Double"/>
    <s v="NOK Dll"/>
    <n v="1000"/>
    <n v="0"/>
    <n v="0.85"/>
    <s v="2"/>
    <s v="0"/>
    <s v="ONLINE"/>
    <s v="ONLINE-2024-12-23 11:04:20-(ACT VIRTUAL)CRC SALAH HARAP RESTART EDC"/>
    <s v="2"/>
    <s v="0"/>
    <s v="ONLINE"/>
    <s v="ONLINE-2024-12-22 15:10:31"/>
    <s v="Dihitung"/>
    <s v="Dihitung"/>
    <s v="Dihitung"/>
    <n v="1000"/>
    <n v="5"/>
    <n v="0"/>
    <n v="0.85"/>
    <s v="Double"/>
    <s v="OK"/>
    <n v="1"/>
    <n v="1"/>
    <x v="1"/>
    <x v="1"/>
    <x v="1"/>
    <x v="1"/>
    <x v="1"/>
    <x v="2"/>
    <x v="2"/>
    <x v="1"/>
    <x v="1"/>
    <s v="OK"/>
    <s v="OK"/>
    <x v="9"/>
  </r>
  <r>
    <s v="THBC"/>
    <s v="CIAPUS"/>
    <s v="01"/>
    <s v="10.42.9.162"/>
    <s v="Microsoft Windows 10 Pro"/>
    <s v="64-bit"/>
    <s v="Intel(R) Pentium(R) Gold G6400 CPU @ 4.00GHz"/>
    <n v="24"/>
    <s v="51"/>
    <n v="8"/>
    <s v="Windows(R), Professional edition:_x000d__x000a_    The machine is permanently activated."/>
    <s v="Sesuai"/>
    <s v="GJNDV-827GT-3DXR6-FBRKJ-W44C4"/>
    <n v="1000"/>
    <n v="43"/>
    <n v="0.93"/>
    <s v="4"/>
    <s v="0"/>
    <s v="ONLINE"/>
    <s v="ONLINE-2024-12-23 12:12:58"/>
    <s v="4"/>
    <s v="0"/>
    <s v="ONLINE"/>
    <s v="ONLINE-2024-12-22 18:45:03"/>
    <s v="Dihitung"/>
    <s v="Dihitung"/>
    <s v="Dihitung"/>
    <n v="1000"/>
    <n v="24"/>
    <n v="43"/>
    <n v="0.93"/>
    <s v="Sesuai"/>
    <s v="OK"/>
    <n v="1"/>
    <n v="1"/>
    <x v="1"/>
    <x v="1"/>
    <x v="1"/>
    <x v="1"/>
    <x v="1"/>
    <x v="1"/>
    <x v="2"/>
    <x v="1"/>
    <x v="1"/>
    <s v="OK"/>
    <s v="OK"/>
    <x v="5"/>
  </r>
  <r>
    <s v="THC5"/>
    <s v="MUNJUL 2"/>
    <s v="01"/>
    <s v="10.42.65.34"/>
    <s v="Microsoft Windows 7 Professional "/>
    <s v="32-bit"/>
    <s v="Intel(R) Pentium(R) CPU G4500 @ 3.50GHz"/>
    <n v="97"/>
    <s v="71"/>
    <n v="4"/>
    <s v="Windows(R) 7, Professional edition:_x000d__x000a_    The machine is permanently activated."/>
    <s v="Sesuai"/>
    <s v="THXMP-26VX8-D82PX-4YWHC-2MXQ8"/>
    <n v="1000"/>
    <n v="56"/>
    <n v="0.41"/>
    <s v="0"/>
    <s v="4"/>
    <s v="OFFLINE"/>
    <s v="OFFLINE-2024-12-23 09:30:04-THE PORT COM7 DOES NOT EXIST."/>
    <s v="6"/>
    <s v="0"/>
    <s v="ONLINE"/>
    <s v="ONLINE-2024-12-23 11:46:15"/>
    <s v="Dihitung"/>
    <s v="Dihitung"/>
    <s v="Tidak Dihitung"/>
    <n v="1000"/>
    <n v="97"/>
    <n v="56"/>
    <n v="0.41"/>
    <s v="Sesuai"/>
    <s v="OK"/>
    <n v="0"/>
    <n v="1"/>
    <x v="0"/>
    <x v="1"/>
    <x v="2"/>
    <x v="1"/>
    <x v="1"/>
    <x v="1"/>
    <x v="2"/>
    <x v="0"/>
    <x v="1"/>
    <s v="NOK"/>
    <s v="OK"/>
    <x v="2"/>
  </r>
  <r>
    <s v="F27A"/>
    <s v="PERUM TMII"/>
    <s v="01"/>
    <s v="10.42.85.130"/>
    <s v="Microsoft Windows 10 Pro"/>
    <s v="64-bit"/>
    <s v="Intel(R) Pentium(R) Gold G6400 CPU @ 4.00GHz"/>
    <n v="11"/>
    <s v="48"/>
    <n v="8"/>
    <s v="Windows(R), Professional edition:_x000d__x000a_    The machine is permanently activated."/>
    <s v="Sesuai"/>
    <s v="PWWWW-RRNTQ-32QC9-83HBT-PDKTR"/>
    <n v="1000"/>
    <n v="50"/>
    <n v="0.87"/>
    <s v="0"/>
    <s v="0"/>
    <s v="NOEDC"/>
    <s v="NOEDC-0000-00-00 00:00:00"/>
    <s v="7"/>
    <s v="0"/>
    <s v="ONLINE"/>
    <s v="ONLINE-2024-12-22 17:55:13"/>
    <s v="Dihitung"/>
    <s v="Dihitung"/>
    <s v="Dihitung"/>
    <n v="1000"/>
    <n v="11"/>
    <n v="50"/>
    <n v="0.87"/>
    <s v="Sesuai"/>
    <s v="OK"/>
    <n v="0"/>
    <n v="1"/>
    <x v="1"/>
    <x v="1"/>
    <x v="1"/>
    <x v="1"/>
    <x v="1"/>
    <x v="1"/>
    <x v="2"/>
    <x v="2"/>
    <x v="1"/>
    <s v="NOK"/>
    <s v="OK"/>
    <x v="10"/>
  </r>
  <r>
    <s v="FAX6"/>
    <s v="SPBU CIGOMBONG"/>
    <s v="01"/>
    <s v="10.42.12.98"/>
    <s v="Microsoft Windows 10 Pro"/>
    <s v="64-bit"/>
    <s v="Intel(R) Pentium(R) Gold G6405 CPU @ 4.10GHz"/>
    <n v="34"/>
    <s v="46"/>
    <n v="8"/>
    <s v="Windows(R), Professional edition:_x000d__x000a_    The machine is permanently activated."/>
    <s v="Sesuai"/>
    <s v="BK8N4-T6FBQ-PJPTT-TBB7B-HT9TP:NF6HC-QH89W-F8WYV-WWXV4-WFG6P"/>
    <n v="1000"/>
    <n v="53"/>
    <n v="0.66"/>
    <s v="6"/>
    <s v="0"/>
    <s v="ONLINE"/>
    <s v="ONLINE-2024-12-23 12:22:16"/>
    <s v="22"/>
    <s v="0"/>
    <s v="ONLINE"/>
    <s v="ONLINE-2024-12-23 12:01:32"/>
    <s v="Dihitung"/>
    <s v="Dihitung"/>
    <s v="Dihitung"/>
    <n v="1000"/>
    <n v="34"/>
    <n v="53"/>
    <n v="0.66"/>
    <s v="Sesuai"/>
    <s v="OK"/>
    <n v="1"/>
    <n v="1"/>
    <x v="1"/>
    <x v="1"/>
    <x v="1"/>
    <x v="1"/>
    <x v="1"/>
    <x v="1"/>
    <x v="2"/>
    <x v="1"/>
    <x v="1"/>
    <s v="OK"/>
    <s v="OK"/>
    <x v="14"/>
  </r>
  <r>
    <s v="F3OF"/>
    <s v="BENTENG"/>
    <s v="01"/>
    <s v="10.42.50.194"/>
    <s v="Microsoft Windows 10 Pro"/>
    <s v="64-bit"/>
    <s v="Intel(R) Pentium(R) Gold G6405 CPU @ 4.10GHz"/>
    <n v="0"/>
    <s v="60"/>
    <n v="8"/>
    <s v="Windows(R), Professional edition:_x000d__x000a_    The machine is permanently activated."/>
    <s v="Sesuai"/>
    <s v="X39NB-GH3MM-YKK3C-GBCR4-8B6PT"/>
    <n v="1000"/>
    <n v="43"/>
    <n v="0.72"/>
    <s v="0"/>
    <s v="3"/>
    <s v="OFFLINE"/>
    <s v="OFFLINE-2024-12-23 09:35:14-THE PORT COM7 DOES NOT EXIST."/>
    <s v="0"/>
    <s v="2"/>
    <s v="OFFLINE"/>
    <s v="OFFLINE-2024-12-23 09:36:11-TIDAK TERIMA RESPONSE DARI EDC"/>
    <s v="Dihitung"/>
    <s v="Dihitung"/>
    <s v="Dihitung"/>
    <n v="1000"/>
    <n v="0"/>
    <n v="43"/>
    <n v="0.72"/>
    <s v="Sesuai"/>
    <s v="OK"/>
    <n v="0"/>
    <n v="0"/>
    <x v="1"/>
    <x v="1"/>
    <x v="1"/>
    <x v="1"/>
    <x v="1"/>
    <x v="1"/>
    <x v="2"/>
    <x v="0"/>
    <x v="0"/>
    <s v="NOK"/>
    <s v="NOK"/>
    <x v="14"/>
  </r>
  <r>
    <s v="TWXV"/>
    <s v="PARAKAN SALAK 3"/>
    <s v="01"/>
    <s v="10.42.116.34"/>
    <s v="Microsoft Windows 10 Pro"/>
    <s v="64-bit"/>
    <s v="Intel(R) Core(TM) i3-10100 CPU @ 3.60GHz"/>
    <n v="6"/>
    <s v="58"/>
    <n v="8"/>
    <s v="Windows(R), Professional edition:_x000d__x000a_    The machine is permanently activated."/>
    <s v="Sesuai"/>
    <s v="866Q7-NY24J-F8KTJ-8BJTY-92FC2"/>
    <n v="1000"/>
    <n v="40"/>
    <n v="0.56999999999999995"/>
    <s v="6"/>
    <s v="0"/>
    <s v="ONLINE"/>
    <s v="ONLINE-2024-12-22 17:27:44"/>
    <s v="5"/>
    <s v="1"/>
    <s v="ONLINE"/>
    <s v="ONLINE-2024-12-22 14:38:02-(ACT VIRTUAL)CRC SALAH HARAP RESTART EDC"/>
    <s v="Dihitung"/>
    <s v="Dihitung"/>
    <s v="Dihitung"/>
    <n v="1000"/>
    <n v="6"/>
    <n v="40"/>
    <n v="0.56999999999999995"/>
    <s v="Sesuai"/>
    <s v="OK"/>
    <n v="1"/>
    <n v="0.83333333333333337"/>
    <x v="1"/>
    <x v="1"/>
    <x v="1"/>
    <x v="1"/>
    <x v="1"/>
    <x v="1"/>
    <x v="2"/>
    <x v="1"/>
    <x v="1"/>
    <s v="OK"/>
    <s v="OK"/>
    <x v="4"/>
  </r>
  <r>
    <s v="FR96"/>
    <s v="RSUD CIANJUR"/>
    <s v="01"/>
    <s v="10.42.12.162"/>
    <s v="Microsoft Windows 10 Pro"/>
    <s v="64-bit"/>
    <s v="Intel(R) Pentium(R) Gold G6405 CPU @ 4.10GHz"/>
    <n v="26"/>
    <s v="51"/>
    <n v="8"/>
    <s v="Windows(R), Professional edition:_x000d__x000a_    The machine is permanently activated."/>
    <s v="Sesuai"/>
    <s v="RPPNC-H8VHT-D7G2C-BFPVW-CPQGR"/>
    <n v="1000"/>
    <n v="57"/>
    <n v="0.67"/>
    <s v="6"/>
    <s v="0"/>
    <s v="ONLINE"/>
    <s v="ONLINE-2024-12-23 11:29:54"/>
    <s v="3"/>
    <s v="0"/>
    <s v="ONLINE"/>
    <s v="ONLINE-2024-12-23 11:31:41"/>
    <s v="Dihitung"/>
    <s v="Dihitung"/>
    <s v="Dihitung"/>
    <n v="1000"/>
    <n v="26"/>
    <n v="57"/>
    <n v="0.67"/>
    <s v="Sesuai"/>
    <s v="OK"/>
    <n v="1"/>
    <n v="1"/>
    <x v="1"/>
    <x v="1"/>
    <x v="1"/>
    <x v="1"/>
    <x v="1"/>
    <x v="1"/>
    <x v="2"/>
    <x v="1"/>
    <x v="1"/>
    <s v="OK"/>
    <s v="OK"/>
    <x v="13"/>
  </r>
  <r>
    <s v="TR13"/>
    <s v="RA.KOSASIH SUKABUMI"/>
    <s v="02"/>
    <s v="10.42.84.227"/>
    <s v="Microsoft Windows 10 Pro"/>
    <s v="64-bit"/>
    <s v="Intel(R) Core(TM) i3-10105 CPU @ 3.70GHz"/>
    <n v="3"/>
    <s v="39"/>
    <n v="8"/>
    <s v="Windows(R), Professional edition:_x000d__x000a_    The machine is permanently activated."/>
    <s v="Sesuai"/>
    <s v="PXM2C-N2MPJ-842PT-8WTWQ-C38GG"/>
    <n v="1000"/>
    <n v="68"/>
    <n v="0.28000000000000003"/>
    <s v="10"/>
    <s v="0"/>
    <s v="ONLINE"/>
    <s v="ONLINE-2024-12-23 08:38:59"/>
    <s v="9"/>
    <s v="0"/>
    <s v="ONLINE"/>
    <s v="ONLINE-2024-12-22 21:29:28"/>
    <s v="Dihitung"/>
    <s v="Dihitung"/>
    <s v="Dihitung"/>
    <n v="1000"/>
    <n v="3"/>
    <n v="68"/>
    <n v="0.28000000000000003"/>
    <s v="Sesuai"/>
    <s v="OK"/>
    <n v="1"/>
    <n v="1"/>
    <x v="1"/>
    <x v="1"/>
    <x v="1"/>
    <x v="1"/>
    <x v="1"/>
    <x v="1"/>
    <x v="2"/>
    <x v="1"/>
    <x v="1"/>
    <s v="OK"/>
    <s v="OK"/>
    <x v="12"/>
  </r>
  <r>
    <s v="TZFU"/>
    <s v="LEMBAH NYIUR"/>
    <s v="01"/>
    <s v="10.42.104.34"/>
    <s v="Microsoft Windows 10 Pro"/>
    <s v="64-bit"/>
    <s v="Intel(R) Pentium(R) Gold G6405 CPU @ 4.10GHz"/>
    <n v="11"/>
    <s v="50"/>
    <n v="8"/>
    <s v="Windows(R), Professional edition:_x000d__x000a_    The machine is permanently activated."/>
    <s v="Sesuai"/>
    <s v="YCN6W-YJ3YV-3KM4Q-7RVJ4-VMJGG"/>
    <n v="1000"/>
    <n v="51"/>
    <n v="0.89"/>
    <s v="20"/>
    <s v="0"/>
    <s v="ONLINE"/>
    <s v="ONLINE-2024-12-23 11:46:12"/>
    <s v="5"/>
    <s v="0"/>
    <s v="ONLINE"/>
    <s v="ONLINE-2024-12-23 11:40:38"/>
    <s v="Dihitung"/>
    <s v="Dihitung"/>
    <s v="Dihitung"/>
    <n v="1000"/>
    <n v="11"/>
    <n v="51"/>
    <n v="0.89"/>
    <s v="Sesuai"/>
    <s v="OK"/>
    <n v="1"/>
    <n v="1"/>
    <x v="1"/>
    <x v="1"/>
    <x v="1"/>
    <x v="1"/>
    <x v="1"/>
    <x v="1"/>
    <x v="2"/>
    <x v="1"/>
    <x v="1"/>
    <s v="OK"/>
    <s v="OK"/>
    <x v="11"/>
  </r>
  <r>
    <s v="T5S3"/>
    <s v="RE MARTADINATA"/>
    <s v="01"/>
    <s v="10.42.28.130"/>
    <s v="Microsoft Windows 10 Pro"/>
    <s v="64-bit"/>
    <s v="Intel(R) Pentium(R) Gold G6400 CPU @ 4.00GHz"/>
    <n v="23"/>
    <s v="51"/>
    <n v="8"/>
    <s v="Windows(R), Professional edition:_x000d__x000a_    The machine is permanently activated."/>
    <s v="Sesuai"/>
    <s v="DNYJR-JY9W4-QJDVC-HKYJQ-9766R"/>
    <n v="1000"/>
    <n v="48"/>
    <n v="1.21"/>
    <s v="8"/>
    <s v="0"/>
    <s v="ONLINE"/>
    <s v="ONLINE-2024-12-23 11:24:07"/>
    <s v="0"/>
    <s v="2"/>
    <s v="OFFLINE"/>
    <s v="OFFLINE-2024-12-22 18:47:00-RESPONSE DARI EDC BLANK"/>
    <s v="Dihitung"/>
    <s v="Dihitung"/>
    <s v="Dihitung"/>
    <n v="1000"/>
    <n v="23"/>
    <n v="48"/>
    <n v="1.21"/>
    <s v="Sesuai"/>
    <s v="OK"/>
    <n v="1"/>
    <n v="0"/>
    <x v="1"/>
    <x v="1"/>
    <x v="1"/>
    <x v="1"/>
    <x v="1"/>
    <x v="1"/>
    <x v="2"/>
    <x v="1"/>
    <x v="0"/>
    <s v="OK"/>
    <s v="NOK"/>
    <x v="8"/>
  </r>
  <r>
    <s v="TQMZ"/>
    <s v="SPBU CIHIDEUNG"/>
    <s v="02"/>
    <s v="10.42.134.99"/>
    <s v="Microsoft Windows 10 Pro"/>
    <s v="64-bit"/>
    <s v="Intel(R) Pentium(R) Gold G6400 CPU @ 4.00GHz"/>
    <n v="0"/>
    <s v="41"/>
    <n v="8"/>
    <s v="Windows(R), Professional edition:_x000d__x000a_    The machine is permanently activated."/>
    <s v="Sesuai"/>
    <s v="32NXQ-CBJGG-P7YCC-KRB9Q-B99CT"/>
    <n v="1000"/>
    <n v="53"/>
    <n v="0.86"/>
    <s v="4"/>
    <s v="9"/>
    <s v="ONLINE"/>
    <s v="ONLINE-2024-12-23 09:44:21"/>
    <s v="10"/>
    <s v="0"/>
    <s v="ONLINE"/>
    <s v="ONLINE-2024-12-23 12:30:13"/>
    <s v="Dihitung"/>
    <s v="Dihitung"/>
    <s v="Dihitung"/>
    <n v="1000"/>
    <n v="0"/>
    <n v="53"/>
    <n v="0.86"/>
    <s v="Sesuai"/>
    <s v="OK"/>
    <n v="0.30769230769230771"/>
    <n v="1"/>
    <x v="1"/>
    <x v="1"/>
    <x v="1"/>
    <x v="1"/>
    <x v="1"/>
    <x v="1"/>
    <x v="2"/>
    <x v="1"/>
    <x v="1"/>
    <s v="NOK"/>
    <s v="OK"/>
    <x v="6"/>
  </r>
  <r>
    <s v="TI6Y"/>
    <s v="POINT TAMAN TOPI SQUARE"/>
    <s v="03"/>
    <s v="10.42.6.4"/>
    <s v="Microsoft Windows 10 Pro"/>
    <s v="64-bit"/>
    <s v="Intel(R) Pentium(R) Gold G6400 CPU @ 4.00GHz"/>
    <n v="15"/>
    <s v="33"/>
    <n v="8"/>
    <s v="Windows(R), Professional edition:_x000d__x000a_    The machine is permanently activated."/>
    <s v="Sesuai"/>
    <s v="NPVGH-4D6TW-YGFBM-VFCXV-CYVJ6"/>
    <n v="1000"/>
    <n v="45"/>
    <n v="0.62"/>
    <s v="0"/>
    <s v="0"/>
    <s v="NOEDC"/>
    <s v="NOEDC-0000-00-00 00:00:00"/>
    <s v="0"/>
    <s v="0"/>
    <s v="NOEDC"/>
    <s v="NOEDC-0000-00-00 00:00:00"/>
    <s v="Dihitung"/>
    <s v="Dihitung"/>
    <s v="Dihitung"/>
    <n v="1000"/>
    <n v="15"/>
    <n v="45"/>
    <n v="0.62"/>
    <s v="Sesuai"/>
    <s v="OK"/>
    <n v="0"/>
    <n v="0"/>
    <x v="1"/>
    <x v="1"/>
    <x v="1"/>
    <x v="1"/>
    <x v="1"/>
    <x v="1"/>
    <x v="2"/>
    <x v="2"/>
    <x v="2"/>
    <s v="NOK"/>
    <s v="NOK"/>
    <x v="5"/>
  </r>
  <r>
    <s v="TVDM"/>
    <s v="DRIVE THRU PAJAJARAN NO 5"/>
    <s v="04"/>
    <s v="10.42.108.197"/>
    <s v="Microsoft Windows 10 Pro"/>
    <s v="64-bit"/>
    <s v="Intel(R) Pentium(R) Gold G7400"/>
    <n v="6"/>
    <s v="22"/>
    <n v="16"/>
    <s v="Windows(R), Professional edition:_x000d__x000a_    The machine is permanently activated."/>
    <s v="Sesuai"/>
    <s v="9HNVG-48PP3-YM2JW-JX678-MTDW6"/>
    <n v="100"/>
    <n v="46"/>
    <n v="0.38"/>
    <s v="0"/>
    <s v="6"/>
    <s v="OFFLINE"/>
    <s v="OFFLINE-2024-12-23 12:27:28-THE PORT COM11 DOES NOT EXIST."/>
    <s v="0"/>
    <s v="4"/>
    <s v="OFFLINE"/>
    <s v="OFFLINE-2024-12-23 12:09:58-TIDAK TERIMA RESPONSE DARI EDC"/>
    <s v="Dihitung"/>
    <s v="Dihitung"/>
    <s v="Dihitung"/>
    <n v="100"/>
    <n v="6"/>
    <n v="46"/>
    <n v="0.38"/>
    <s v="Sesuai"/>
    <s v="OK"/>
    <n v="0"/>
    <n v="0"/>
    <x v="1"/>
    <x v="2"/>
    <x v="1"/>
    <x v="1"/>
    <x v="1"/>
    <x v="1"/>
    <x v="2"/>
    <x v="2"/>
    <x v="2"/>
    <s v="NOK"/>
    <s v="NOK"/>
    <x v="6"/>
  </r>
  <r>
    <s v="TFEK"/>
    <s v="DRAMAGA IPB"/>
    <s v="01"/>
    <s v="10.42.64.66"/>
    <s v="Microsoft Windows 10 Pro"/>
    <s v="64-bit"/>
    <s v="Intel(R) Pentium(R) Gold G7400"/>
    <n v="21"/>
    <s v="48"/>
    <n v="8"/>
    <s v="Windows(R), Professional edition:_x000d__x000a_    The machine is permanently activated."/>
    <s v="Sesuai"/>
    <s v="6PPJN-8HQYJ-MTPDP-846BR-2KCKC"/>
    <n v="1000"/>
    <n v="57"/>
    <n v="0.41"/>
    <s v="10"/>
    <s v="0"/>
    <s v="ONLINE"/>
    <s v="ONLINE-2024-12-23 12:01:34"/>
    <s v="4"/>
    <s v="0"/>
    <s v="ONLINE"/>
    <s v="ONLINE-2024-12-23 09:06:29"/>
    <s v="Dihitung"/>
    <s v="Dihitung"/>
    <s v="Dihitung"/>
    <n v="1000"/>
    <n v="21"/>
    <n v="57"/>
    <n v="0.41"/>
    <s v="Sesuai"/>
    <s v="OK"/>
    <n v="1"/>
    <n v="1"/>
    <x v="1"/>
    <x v="1"/>
    <x v="1"/>
    <x v="1"/>
    <x v="1"/>
    <x v="1"/>
    <x v="2"/>
    <x v="1"/>
    <x v="1"/>
    <s v="OK"/>
    <s v="OK"/>
    <x v="7"/>
  </r>
  <r>
    <s v="FYAX"/>
    <s v="TANAH BARU"/>
    <s v="02"/>
    <s v="10.42.40.3"/>
    <s v="Microsoft Windows 10 Pro"/>
    <s v="64-bit"/>
    <s v="Intel(R) Core(TM) i3-10100 CPU @ 3.60GHz"/>
    <n v="15"/>
    <s v="48"/>
    <n v="8"/>
    <s v="Windows(R), Professional edition:_x000d__x000a_    The machine is permanently activated."/>
    <s v="Sesuai"/>
    <s v="QHQY9-GVNCF-DFRFR-BF6G9-6CQGT"/>
    <n v="1000"/>
    <n v="44"/>
    <n v="0.49"/>
    <s v="10"/>
    <s v="0"/>
    <s v="ONLINE"/>
    <s v="ONLINE-2024-12-22 20:46:02"/>
    <s v="1"/>
    <s v="0"/>
    <s v="ONLINE"/>
    <s v="ONLINE-2024-12-23 10:22:22"/>
    <s v="Dihitung"/>
    <s v="Dihitung"/>
    <s v="Dihitung"/>
    <n v="1000"/>
    <n v="15"/>
    <n v="44"/>
    <n v="0.49"/>
    <s v="Sesuai"/>
    <s v="OK"/>
    <n v="1"/>
    <n v="1"/>
    <x v="1"/>
    <x v="1"/>
    <x v="1"/>
    <x v="1"/>
    <x v="1"/>
    <x v="1"/>
    <x v="2"/>
    <x v="1"/>
    <x v="1"/>
    <s v="OK"/>
    <s v="OK"/>
    <x v="2"/>
  </r>
  <r>
    <s v="F8VA"/>
    <s v="BANTAR GADUNG"/>
    <s v="01"/>
    <s v="10.42.100.2"/>
    <s v="Microsoft Windows 10 Pro"/>
    <s v="64-bit"/>
    <s v="Intel(R) Pentium(R) Gold G6405 CPU @ 4.10GHz"/>
    <n v="8"/>
    <s v="47"/>
    <n v="8"/>
    <s v="Windows(R), Professional edition:_x000d__x000a_    The machine is permanently activated."/>
    <s v="Sesuai"/>
    <s v="9NCM7-G2W8W-9KR7J-938C9-4JRTG"/>
    <n v="1000"/>
    <n v="40"/>
    <n v="0.56999999999999995"/>
    <s v="2"/>
    <s v="0"/>
    <s v="ONLINE"/>
    <s v="ONLINE-2024-12-22 09:35:46"/>
    <s v="4"/>
    <s v="0"/>
    <s v="ONLINE"/>
    <s v="ONLINE-2024-12-21 13:18:01"/>
    <s v="Dihitung"/>
    <s v="Dihitung"/>
    <s v="Dihitung"/>
    <n v="1000"/>
    <n v="8"/>
    <n v="40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3"/>
  </r>
  <r>
    <s v="TTND"/>
    <s v="UNIVERSITAS DJUANDA"/>
    <s v="01"/>
    <s v="10.42.49.226"/>
    <s v="Microsoft Windows 10 Pro"/>
    <s v="64-bit"/>
    <s v="Intel(R) Core(TM) i3-10100 CPU @ 3.60GHz"/>
    <n v="0"/>
    <s v="53"/>
    <n v="8"/>
    <s v="Windows(R), Professional edition:_x000d__x000a_    The machine is permanently activated."/>
    <s v="Sesuai"/>
    <s v="J7YJ8-NV7C9-XY2YM-MPJXG-3V66P"/>
    <n v="1000"/>
    <n v="56"/>
    <n v="0.69"/>
    <s v="0"/>
    <s v="0"/>
    <s v="NOEDC"/>
    <s v="NOEDC-0000-00-00 00:00:00"/>
    <s v="3"/>
    <s v="0"/>
    <s v="ONLINE"/>
    <s v="ONLINE-2024-12-23 12:27:47"/>
    <s v="Dihitung"/>
    <s v="Dihitung"/>
    <s v="Dihitung"/>
    <n v="1000"/>
    <n v="0"/>
    <n v="56"/>
    <n v="0.69"/>
    <s v="Sesuai"/>
    <s v="OK"/>
    <n v="0"/>
    <n v="1"/>
    <x v="1"/>
    <x v="1"/>
    <x v="1"/>
    <x v="1"/>
    <x v="1"/>
    <x v="1"/>
    <x v="2"/>
    <x v="2"/>
    <x v="1"/>
    <s v="NOK"/>
    <s v="OK"/>
    <x v="8"/>
  </r>
  <r>
    <s v="FLC0"/>
    <s v="TUMENGGUNG WIRADIREDJA"/>
    <s v="02"/>
    <s v="10.42.88.227"/>
    <s v="Microsoft Windows 10 Pro"/>
    <s v="64-bit"/>
    <s v="Intel(R) Pentium(R) Gold G6405 CPU @ 4.10GHz"/>
    <n v="11"/>
    <s v="45"/>
    <n v="8"/>
    <s v="Windows(R), Professional edition:_x000d__x000a_    The machine is permanently activated."/>
    <s v="Sesuai"/>
    <s v="N3W4B-X6JTM-83DFK-WDDK4-X2FTG"/>
    <n v="1000"/>
    <n v="45"/>
    <n v="0.63"/>
    <s v="16"/>
    <s v="0"/>
    <s v="ONLINE"/>
    <s v="ONLINE-2024-12-23 11:50:24"/>
    <s v="5"/>
    <s v="0"/>
    <s v="ONLINE"/>
    <s v="ONLINE-2024-12-23 11:41:26"/>
    <s v="Dihitung"/>
    <s v="Dihitung"/>
    <s v="Dihitung"/>
    <n v="1000"/>
    <n v="11"/>
    <n v="45"/>
    <n v="0.63"/>
    <s v="Sesuai"/>
    <s v="OK"/>
    <n v="1"/>
    <n v="1"/>
    <x v="1"/>
    <x v="1"/>
    <x v="1"/>
    <x v="1"/>
    <x v="1"/>
    <x v="1"/>
    <x v="2"/>
    <x v="1"/>
    <x v="1"/>
    <s v="OK"/>
    <s v="OK"/>
    <x v="2"/>
  </r>
  <r>
    <s v="TGER"/>
    <s v="SINDANG BARANG"/>
    <s v="01"/>
    <s v="10.42.13.162"/>
    <s v="Microsoft Windows 10 Pro"/>
    <s v="64-bit"/>
    <s v="Intel(R) Pentium(R) Gold G6405 CPU @ 4.10GHz"/>
    <n v="3"/>
    <s v="55"/>
    <n v="8"/>
    <s v="Windows(R), Professional edition:_x000d__x000a_    The machine is permanently activated."/>
    <s v="Sesuai"/>
    <s v="8WGDN-G8G6V-6P483-YX8GQ-8K9CT"/>
    <n v="1000"/>
    <n v="43"/>
    <n v="0.72"/>
    <s v="7"/>
    <s v="0"/>
    <s v="ONLINE"/>
    <s v="ONLINE-2024-12-23 12:00:39"/>
    <s v="7"/>
    <s v="0"/>
    <s v="ONLINE"/>
    <s v="ONLINE-2024-12-23 10:50:56"/>
    <s v="Dihitung"/>
    <s v="Dihitung"/>
    <s v="Dihitung"/>
    <n v="1000"/>
    <n v="3"/>
    <n v="43"/>
    <n v="0.72"/>
    <s v="Sesuai"/>
    <s v="OK"/>
    <n v="1"/>
    <n v="1"/>
    <x v="1"/>
    <x v="1"/>
    <x v="1"/>
    <x v="1"/>
    <x v="1"/>
    <x v="1"/>
    <x v="2"/>
    <x v="1"/>
    <x v="1"/>
    <s v="OK"/>
    <s v="OK"/>
    <x v="5"/>
  </r>
  <r>
    <s v="FODO"/>
    <s v="PARUNG KUDA 2"/>
    <s v="01"/>
    <s v="10.42.50.226"/>
    <s v="Microsoft Windows 10 Pro"/>
    <s v="64-bit"/>
    <s v="Intel(R) Pentium(R) Gold G7400"/>
    <n v="1"/>
    <s v="48"/>
    <n v="8"/>
    <s v="Windows(R), Professional edition:_x000d__x000a_    The machine is permanently activated."/>
    <s v="Sesuai"/>
    <s v="RNMM4-D2BRR-3XQ4P-G9RPF-FC2KC"/>
    <n v="1000"/>
    <n v="43"/>
    <n v="0.56999999999999995"/>
    <s v="2"/>
    <s v="0"/>
    <s v="ONLINE"/>
    <s v="ONLINE-2024-12-22 18:52:44"/>
    <s v="2"/>
    <s v="0"/>
    <s v="ONLINE"/>
    <s v="ONLINE-2024-12-22 09:57:40"/>
    <s v="Dihitung"/>
    <s v="Dihitung"/>
    <s v="Dihitung"/>
    <n v="1000"/>
    <n v="1"/>
    <n v="43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4"/>
  </r>
  <r>
    <s v="TSQX"/>
    <s v="CIMANGGU PERIKANAN"/>
    <s v="01"/>
    <s v="10.42.60.100"/>
    <s v="Microsoft Windows 10 Pro"/>
    <s v="64-bit"/>
    <s v="Intel(R) Pentium(R) Gold G6405 CPU @ 4.10GHz"/>
    <n v="10"/>
    <s v="43"/>
    <n v="8"/>
    <s v="Windows(R), Professional edition:_x000d__x000a_    The machine is permanently activated."/>
    <s v="Sesuai"/>
    <s v="8TNYD-HD374-24TPW-KW333-TCQW6"/>
    <n v="1000"/>
    <n v="40"/>
    <n v="0.62"/>
    <s v="28"/>
    <s v="0"/>
    <s v="ONLINE"/>
    <s v="ONLINE-2024-12-23 12:29:29"/>
    <s v="4"/>
    <s v="0"/>
    <s v="ONLINE"/>
    <s v="ONLINE-2024-12-23 12:08:50"/>
    <s v="Dihitung"/>
    <s v="Dihitung"/>
    <s v="Dihitung"/>
    <n v="1000"/>
    <n v="10"/>
    <n v="40"/>
    <n v="0.62"/>
    <s v="Sesuai"/>
    <s v="OK"/>
    <n v="1"/>
    <n v="1"/>
    <x v="1"/>
    <x v="1"/>
    <x v="1"/>
    <x v="1"/>
    <x v="1"/>
    <x v="1"/>
    <x v="2"/>
    <x v="1"/>
    <x v="1"/>
    <s v="OK"/>
    <s v="OK"/>
    <x v="0"/>
  </r>
  <r>
    <s v="TQO7"/>
    <s v="IDM KANTOR POS SUKABUMI"/>
    <s v="03"/>
    <s v="10.42.146.228"/>
    <s v="Microsoft Windows 10 Pro"/>
    <s v="64-bit"/>
    <s v="Intel(R) Pentium(R) Gold G6405 CPU @ 4.10GHz"/>
    <n v="2"/>
    <s v="35"/>
    <n v="8"/>
    <s v="Windows(R), Professional edition:_x000d__x000a_    The machine is permanently activated."/>
    <s v="Sesuai"/>
    <s v="2NWFY-74V8B-CQJXP-C4YH8-DGP2T"/>
    <n v="1000"/>
    <n v="42"/>
    <n v="0.56999999999999995"/>
    <s v="1"/>
    <s v="0"/>
    <s v="ONLINE"/>
    <s v="ONLINE-2024-12-22 14:14:36"/>
    <s v="1"/>
    <s v="0"/>
    <s v="ONLINE"/>
    <s v="ONLINE-2024-12-22 09:41:33"/>
    <s v="Dihitung"/>
    <s v="Dihitung"/>
    <s v="Dihitung"/>
    <n v="1000"/>
    <n v="2"/>
    <n v="42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3"/>
  </r>
  <r>
    <s v="TJ70"/>
    <s v="CIAWI"/>
    <s v="01"/>
    <s v="10.42.48.226"/>
    <s v="Microsoft Windows 10 Pro"/>
    <s v="64-bit"/>
    <s v="Intel(R) Pentium(R) Gold G6400 CPU @ 4.00GHz"/>
    <n v="2"/>
    <s v="45"/>
    <n v="8"/>
    <s v="Windows(R), Professional edition:_x000d__x000a_    The machine is permanently activated."/>
    <s v="Sesuai"/>
    <s v="4HTBM-N3MQQ-KXXHK-M4QHD-WQKTR"/>
    <n v="1000"/>
    <n v="39"/>
    <n v="0.8"/>
    <s v="4"/>
    <s v="0"/>
    <s v="ONLINE"/>
    <s v="ONLINE-2024-12-23 11:14:32"/>
    <s v="0"/>
    <s v="0"/>
    <s v="NOEDC"/>
    <s v="NOEDC-0000-00-00 00:00:00"/>
    <s v="Dihitung"/>
    <s v="Dihitung"/>
    <s v="Dihitung"/>
    <n v="1000"/>
    <n v="2"/>
    <n v="39"/>
    <n v="0.8"/>
    <s v="Sesuai"/>
    <s v="OK"/>
    <n v="1"/>
    <n v="0"/>
    <x v="1"/>
    <x v="1"/>
    <x v="1"/>
    <x v="1"/>
    <x v="1"/>
    <x v="1"/>
    <x v="2"/>
    <x v="1"/>
    <x v="2"/>
    <s v="OK"/>
    <s v="NOK"/>
    <x v="8"/>
  </r>
  <r>
    <s v="TYMK"/>
    <s v="SPBU CIKERETEG"/>
    <s v="01"/>
    <s v="10.42.61.34"/>
    <s v="Microsoft Windows 10 Pro"/>
    <s v="64-bit"/>
    <s v="Intel(R) Core(TM) i3-10100 CPU @ 3.60GHz"/>
    <n v="12"/>
    <s v="58"/>
    <n v="8"/>
    <s v="Windows(R), Professional edition:_x000d__x000a_    The machine is permanently activated."/>
    <s v="Sesuai"/>
    <s v="NFXK3-QQWM3-FCCDF-MCQYB-PR4C2"/>
    <n v="1000"/>
    <n v="51"/>
    <n v="0.69"/>
    <s v="14"/>
    <s v="0"/>
    <s v="ONLINE"/>
    <s v="ONLINE-2024-12-23 10:37:11"/>
    <s v="9"/>
    <s v="0"/>
    <s v="ONLINE"/>
    <s v="ONLINE-2024-12-23 10:47:17"/>
    <s v="Dihitung"/>
    <s v="Dihitung"/>
    <s v="Dihitung"/>
    <n v="1000"/>
    <n v="12"/>
    <n v="51"/>
    <n v="0.69"/>
    <s v="Sesuai"/>
    <s v="OK"/>
    <n v="1"/>
    <n v="1"/>
    <x v="1"/>
    <x v="1"/>
    <x v="1"/>
    <x v="1"/>
    <x v="1"/>
    <x v="1"/>
    <x v="2"/>
    <x v="1"/>
    <x v="1"/>
    <s v="OK"/>
    <s v="OK"/>
    <x v="14"/>
  </r>
  <r>
    <s v="TS24"/>
    <s v="PAHLAWAN CIMANGGU"/>
    <s v="02"/>
    <s v="10.42.49.130"/>
    <s v="Microsoft Windows 10 Pro"/>
    <s v="64-bit"/>
    <s v="Intel(R) Pentium(R) Gold G6400 CPU @ 4.00GHz"/>
    <n v="8"/>
    <s v="49"/>
    <n v="8"/>
    <s v="Windows(R), Professional edition:_x000d__x000a_    The machine is permanently activated."/>
    <s v="Sesuai"/>
    <s v="NY4TD-DFCH3-FDXR3-8QXW2-GQ8GG"/>
    <n v="1000"/>
    <n v="44"/>
    <n v="0.65"/>
    <s v="30"/>
    <s v="0"/>
    <s v="ONLINE"/>
    <s v="ONLINE-2024-12-22 17:58:51-(ACT VIRTUAL)CRC SALAH HARAP RESTART EDC"/>
    <s v="0"/>
    <s v="2"/>
    <s v="OFFLINE"/>
    <s v="OFFLINE-2024-12-23 11:05:15-TIDAK TERIMA RESPONSE DARI EDC"/>
    <s v="Dihitung"/>
    <s v="Dihitung"/>
    <s v="Dihitung"/>
    <n v="1000"/>
    <n v="8"/>
    <n v="44"/>
    <n v="0.65"/>
    <s v="Sesuai"/>
    <s v="OK"/>
    <n v="1"/>
    <n v="0"/>
    <x v="1"/>
    <x v="1"/>
    <x v="1"/>
    <x v="1"/>
    <x v="1"/>
    <x v="1"/>
    <x v="2"/>
    <x v="1"/>
    <x v="0"/>
    <s v="OK"/>
    <s v="NOK"/>
    <x v="0"/>
  </r>
  <r>
    <s v="TCBY"/>
    <s v="CIFOR"/>
    <s v="01"/>
    <s v="10.42.75.2"/>
    <s v="Microsoft Windows 10 Pro"/>
    <s v="64-bit"/>
    <s v="Intel(R) Pentium(R) Gold G6405 CPU @ 4.10GHz"/>
    <n v="1"/>
    <s v="55"/>
    <n v="8"/>
    <s v="Windows(R), Professional edition:_x000d__x000a_    The machine is permanently activated."/>
    <s v="Sesuai"/>
    <s v="RC32T-N4YVV-7K77Q-CW2KD-BG986"/>
    <n v="1000"/>
    <n v="39"/>
    <n v="0.64"/>
    <s v="2"/>
    <s v="0"/>
    <s v="ONLINE"/>
    <s v="ONLINE-2024-12-23 12:01:05"/>
    <s v="10"/>
    <s v="0"/>
    <s v="ONLINE"/>
    <s v="ONLINE-2024-12-23 12:09:56"/>
    <s v="Dihitung"/>
    <s v="Dihitung"/>
    <s v="Dihitung"/>
    <n v="1000"/>
    <n v="1"/>
    <n v="39"/>
    <n v="0.64"/>
    <s v="Sesuai"/>
    <s v="OK"/>
    <n v="1"/>
    <n v="1"/>
    <x v="1"/>
    <x v="1"/>
    <x v="1"/>
    <x v="1"/>
    <x v="1"/>
    <x v="1"/>
    <x v="2"/>
    <x v="1"/>
    <x v="1"/>
    <s v="OK"/>
    <s v="OK"/>
    <x v="7"/>
  </r>
  <r>
    <s v="FY7L"/>
    <s v="RAYA BABENGKET"/>
    <s v="02"/>
    <s v="10.42.145.131"/>
    <s v="Microsoft Windows 10 Pro"/>
    <s v="64-bit"/>
    <s v="Intel(R) Pentium(R) Gold G6405 CPU @ 4.10GHz"/>
    <n v="8"/>
    <s v="44"/>
    <n v="8"/>
    <s v="Windows(R), Professional edition:_x000d__x000a_    The machine is permanently activated."/>
    <s v="Sesuai"/>
    <s v="NJK8V-BBWTC-HJD8Y-QX6FB-B4HJ6"/>
    <n v="1000"/>
    <n v="47"/>
    <n v="0.59"/>
    <s v="6"/>
    <s v="0"/>
    <s v="ONLINE"/>
    <s v="ONLINE-2024-12-23 11:28:28"/>
    <s v="0"/>
    <s v="0"/>
    <s v="NOEDC"/>
    <s v="NOEDC-0000-00-00 00:00:00"/>
    <s v="Dihitung"/>
    <s v="Dihitung"/>
    <s v="Dihitung"/>
    <n v="1000"/>
    <n v="8"/>
    <n v="47"/>
    <n v="0.59"/>
    <s v="Sesuai"/>
    <s v="OK"/>
    <n v="1"/>
    <n v="0"/>
    <x v="1"/>
    <x v="1"/>
    <x v="1"/>
    <x v="1"/>
    <x v="1"/>
    <x v="1"/>
    <x v="2"/>
    <x v="1"/>
    <x v="2"/>
    <s v="OK"/>
    <s v="NOK"/>
    <x v="7"/>
  </r>
  <r>
    <s v="TNYF"/>
    <s v="MUTIARA BOGOR RAYA"/>
    <s v="01"/>
    <s v="10.42.12.130"/>
    <s v="Microsoft Windows 10 Pro"/>
    <s v="64-bit"/>
    <s v="Intel(R) Pentium(R) Gold G6405 CPU @ 4.10GHz"/>
    <n v="28"/>
    <s v="46"/>
    <n v="8"/>
    <s v="Windows(R), Professional edition:_x000d__x000a_    The machine is permanently activated."/>
    <s v="Sesuai"/>
    <s v="N4GXR-H643T-HCTPH-F3F24-CR4TG"/>
    <n v="1000"/>
    <n v="48"/>
    <n v="1.39"/>
    <s v="22"/>
    <s v="0"/>
    <s v="ONLINE"/>
    <s v="ONLINE-2024-12-23 12:07:30"/>
    <s v="20"/>
    <s v="0"/>
    <s v="ONLINE"/>
    <s v="ONLINE-2024-12-23 11:55:34"/>
    <s v="Dihitung"/>
    <s v="Dihitung"/>
    <s v="Dihitung"/>
    <n v="1000"/>
    <n v="28"/>
    <n v="48"/>
    <n v="1.39"/>
    <s v="Sesuai"/>
    <s v="OK"/>
    <n v="1"/>
    <n v="1"/>
    <x v="1"/>
    <x v="1"/>
    <x v="1"/>
    <x v="1"/>
    <x v="1"/>
    <x v="1"/>
    <x v="2"/>
    <x v="1"/>
    <x v="1"/>
    <s v="OK"/>
    <s v="OK"/>
    <x v="8"/>
  </r>
  <r>
    <s v="TUWS"/>
    <s v="SOLEH ISKANDAR KM.2"/>
    <s v="01"/>
    <s v="10.42.113.162"/>
    <s v="Microsoft Windows 10 Pro"/>
    <s v="64-bit"/>
    <s v="Intel(R) Core(TM) i3-10105 CPU @ 3.70GHz"/>
    <n v="0"/>
    <s v="48"/>
    <n v="8"/>
    <s v="Windows(R), Professional edition:_x000d__x000a_    The machine is permanently activated."/>
    <s v="Sesuai"/>
    <s v="H39CW-MBNP6-6FD8M-YP4KF-GXX86"/>
    <n v="1000"/>
    <n v="51"/>
    <n v="0.64"/>
    <s v="4"/>
    <s v="0"/>
    <s v="ONLINE"/>
    <s v="ONLINE-2024-12-23 11:47:12"/>
    <s v="11"/>
    <s v="0"/>
    <s v="ONLINE"/>
    <s v="ONLINE-2024-12-23 12:06:48"/>
    <s v="Dihitung"/>
    <s v="Dihitung"/>
    <s v="Dihitung"/>
    <n v="1000"/>
    <n v="0"/>
    <n v="51"/>
    <n v="0.64"/>
    <s v="Sesuai"/>
    <s v="OK"/>
    <n v="1"/>
    <n v="1"/>
    <x v="1"/>
    <x v="1"/>
    <x v="1"/>
    <x v="1"/>
    <x v="1"/>
    <x v="1"/>
    <x v="2"/>
    <x v="1"/>
    <x v="1"/>
    <s v="OK"/>
    <s v="OK"/>
    <x v="0"/>
  </r>
  <r>
    <s v="FTO5"/>
    <s v="CIKONDANG SUKABUMI"/>
    <s v="01"/>
    <s v="10.42.22.226"/>
    <s v="Microsoft Windows 10 Pro"/>
    <s v="64-bit"/>
    <s v="Intel(R) Pentium(R) Gold G6405 CPU @ 4.10GHz"/>
    <n v="0"/>
    <s v="51"/>
    <n v="8"/>
    <s v="Windows(R), Professional edition:_x000d__x000a_    The machine is permanently activated."/>
    <s v="Sesuai"/>
    <s v="J24WN-MYK2K-MKYQ3-CX2QT-9KX86"/>
    <n v="1000"/>
    <n v="44"/>
    <n v="0.46"/>
    <s v="8"/>
    <s v="0"/>
    <s v="ONLINE"/>
    <s v="ONLINE-2024-12-23 10:24:05"/>
    <s v="2"/>
    <s v="0"/>
    <s v="ONLINE"/>
    <s v="ONLINE-2024-12-23 07:29:53"/>
    <s v="Dihitung"/>
    <s v="Dihitung"/>
    <s v="Dihitung"/>
    <n v="1000"/>
    <n v="0"/>
    <n v="44"/>
    <n v="0.46"/>
    <s v="Sesuai"/>
    <s v="OK"/>
    <n v="1"/>
    <n v="1"/>
    <x v="1"/>
    <x v="1"/>
    <x v="1"/>
    <x v="1"/>
    <x v="1"/>
    <x v="1"/>
    <x v="2"/>
    <x v="1"/>
    <x v="1"/>
    <s v="OK"/>
    <s v="OK"/>
    <x v="3"/>
  </r>
  <r>
    <s v="F1HR"/>
    <s v="SUKASARI SILIWANGI"/>
    <s v="02"/>
    <s v="10.42.36.227"/>
    <s v="Microsoft Windows 10 Pro"/>
    <s v="64-bit"/>
    <s v="Intel(R) Pentium(R) CPU G4400 @ 3.30GHz"/>
    <n v="25"/>
    <s v="63"/>
    <n v="4"/>
    <s v="Windows(R), Professional edition:_x000d__x000a_    The machine is permanently activated."/>
    <s v="Sesuai"/>
    <s v="NX23X-J3C97-XGVFK-XKGXC-W2QGR"/>
    <n v="1000"/>
    <n v="30"/>
    <n v="1.96"/>
    <s v="9"/>
    <s v="0"/>
    <s v="ONLINE"/>
    <s v="ONLINE-2024-12-23 12:09:09"/>
    <s v="5"/>
    <s v="0"/>
    <s v="ONLINE"/>
    <s v="ONLINE-2024-12-23 10:47:09"/>
    <s v="Dihitung"/>
    <s v="Dihitung"/>
    <s v="Tidak Dihitung"/>
    <n v="1000"/>
    <n v="25"/>
    <n v="30"/>
    <n v="1.96"/>
    <s v="Sesuai"/>
    <s v="OK"/>
    <n v="1"/>
    <n v="1"/>
    <x v="0"/>
    <x v="1"/>
    <x v="1"/>
    <x v="1"/>
    <x v="1"/>
    <x v="1"/>
    <x v="2"/>
    <x v="1"/>
    <x v="1"/>
    <s v="OK"/>
    <s v="OK"/>
    <x v="6"/>
  </r>
  <r>
    <s v="TQIG"/>
    <s v="GURU MUCHTAR"/>
    <s v="02"/>
    <s v="10.42.146.99"/>
    <s v="Microsoft Windows 10 Pro"/>
    <s v="64-bit"/>
    <s v="Intel(R) Pentium(R) Gold G6405 CPU @ 4.10GHz"/>
    <n v="2"/>
    <s v="41"/>
    <n v="8"/>
    <s v="Windows(R), Professional edition:_x000d__x000a_    The machine is permanently activated."/>
    <s v="Sesuai"/>
    <s v="8NP3T-B7Y8C-WVR39-97BR3-63B6G"/>
    <n v="1000"/>
    <n v="43"/>
    <n v="0.59"/>
    <s v="14"/>
    <s v="0"/>
    <s v="ONLINE"/>
    <s v="ONLINE-2024-12-23 12:26:48"/>
    <s v="0"/>
    <s v="0"/>
    <s v="NOEDC"/>
    <s v="NOEDC-0000-00-00 00:00:00"/>
    <s v="Dihitung"/>
    <s v="Dihitung"/>
    <s v="Dihitung"/>
    <n v="1000"/>
    <n v="2"/>
    <n v="43"/>
    <n v="0.59"/>
    <s v="Sesuai"/>
    <s v="OK"/>
    <n v="1"/>
    <n v="0"/>
    <x v="1"/>
    <x v="1"/>
    <x v="1"/>
    <x v="1"/>
    <x v="1"/>
    <x v="1"/>
    <x v="2"/>
    <x v="1"/>
    <x v="2"/>
    <s v="OK"/>
    <s v="NOK"/>
    <x v="2"/>
  </r>
  <r>
    <s v="FODO"/>
    <s v="PARUNG KUDA 2"/>
    <s v="02"/>
    <s v="10.42.50.227"/>
    <s v="Microsoft Windows 10 Pro"/>
    <s v="64-bit"/>
    <s v="Intel(R) Pentium(R) Gold G6405 CPU @ 4.10GHz"/>
    <n v="0"/>
    <s v="36"/>
    <n v="8"/>
    <s v="Windows(R), Professional edition:_x000d__x000a_    The machine is permanently activated."/>
    <s v="Sesuai"/>
    <s v="BNH34-9WFTX-Y386D-XXRQP-YKM6G"/>
    <n v="1000"/>
    <n v="42"/>
    <n v="1.01"/>
    <s v="2"/>
    <s v="0"/>
    <s v="ONLINE"/>
    <s v="ONLINE-2024-12-23 10:26:45"/>
    <s v="6"/>
    <s v="0"/>
    <s v="ONLINE"/>
    <s v="ONLINE-2024-12-23 10:19:53"/>
    <s v="Dihitung"/>
    <s v="Dihitung"/>
    <s v="Dihitung"/>
    <n v="1000"/>
    <n v="0"/>
    <n v="42"/>
    <n v="1.01"/>
    <s v="Sesuai"/>
    <s v="OK"/>
    <n v="1"/>
    <n v="1"/>
    <x v="1"/>
    <x v="1"/>
    <x v="1"/>
    <x v="1"/>
    <x v="1"/>
    <x v="1"/>
    <x v="2"/>
    <x v="1"/>
    <x v="1"/>
    <s v="OK"/>
    <s v="OK"/>
    <x v="4"/>
  </r>
  <r>
    <s v="T6B8"/>
    <s v="LINGKAR UTARA"/>
    <s v="01"/>
    <s v="10.42.98.226"/>
    <s v="Microsoft Windows 10 Pro"/>
    <s v="64-bit"/>
    <s v="Intel(R) Pentium(R) Gold G6405 CPU @ 4.10GHz"/>
    <n v="2"/>
    <s v="49"/>
    <n v="8"/>
    <s v="Windows(R), Professional edition:_x000d__x000a_    The machine is permanently activated."/>
    <s v="Sesuai"/>
    <s v="H86BN-2YJ84-69JD9-2Q9QG-YG9TR"/>
    <n v="1000"/>
    <n v="42"/>
    <n v="0.85"/>
    <s v="6"/>
    <s v="0"/>
    <s v="ONLINE"/>
    <s v="ONLINE-2024-12-23 09:42:56"/>
    <s v="12"/>
    <s v="1"/>
    <s v="ONLINE"/>
    <s v="ONLINE-2024-12-23 10:53:04"/>
    <s v="Dihitung"/>
    <s v="Dihitung"/>
    <s v="Dihitung"/>
    <n v="1000"/>
    <n v="2"/>
    <n v="42"/>
    <n v="0.85"/>
    <s v="Sesuai"/>
    <s v="OK"/>
    <n v="1"/>
    <n v="0.92307692307692313"/>
    <x v="1"/>
    <x v="1"/>
    <x v="1"/>
    <x v="1"/>
    <x v="1"/>
    <x v="1"/>
    <x v="2"/>
    <x v="1"/>
    <x v="1"/>
    <s v="OK"/>
    <s v="OK"/>
    <x v="7"/>
  </r>
  <r>
    <s v="TXF9"/>
    <s v="RANCAMAYA 2"/>
    <s v="02"/>
    <s v="10.42.137.35"/>
    <s v="Microsoft Windows 10 Pro"/>
    <s v="64-bit"/>
    <s v="Intel(R) Pentium(R) CPU G4400 @ 3.30GHz"/>
    <n v="10"/>
    <s v="67"/>
    <n v="4"/>
    <s v="Windows(R), Professional edition:_x000d__x000a_    The machine is permanently activated."/>
    <s v="Sesuai"/>
    <s v="N942D-BGJBM-QVX8H-J4978-W44C2"/>
    <n v="1000"/>
    <n v="47"/>
    <n v="1"/>
    <s v="11"/>
    <s v="0"/>
    <s v="ONLINE"/>
    <s v="ONLINE-2024-12-23 11:47:02"/>
    <s v="6"/>
    <s v="1"/>
    <s v="ONLINE"/>
    <s v="ONLINE-2024-12-23 12:34:12"/>
    <s v="Dihitung"/>
    <s v="Dihitung"/>
    <s v="Tidak Dihitung"/>
    <n v="1000"/>
    <n v="10"/>
    <n v="47"/>
    <n v="1"/>
    <s v="Sesuai"/>
    <s v="OK"/>
    <n v="1"/>
    <n v="0.8571428571428571"/>
    <x v="0"/>
    <x v="1"/>
    <x v="1"/>
    <x v="1"/>
    <x v="1"/>
    <x v="1"/>
    <x v="2"/>
    <x v="1"/>
    <x v="1"/>
    <s v="OK"/>
    <s v="OK"/>
    <x v="6"/>
  </r>
  <r>
    <s v="TZG6"/>
    <s v="SUKAJAYA"/>
    <s v="01"/>
    <s v="10.42.23.66"/>
    <s v="Microsoft Windows 10 Pro"/>
    <s v="64-bit"/>
    <s v="Intel(R) Pentium(R) Gold G7400"/>
    <n v="0"/>
    <s v="49"/>
    <n v="8"/>
    <s v="Windows(R), Professional edition:_x000d__x000a_    The machine is permanently activated."/>
    <s v="Sesuai"/>
    <s v="NQTV3-YXRPY-4DGMY-HXTDR-PPQW6"/>
    <n v="1000"/>
    <n v="49"/>
    <n v="0.61"/>
    <s v="32"/>
    <s v="15"/>
    <s v="ONLINE"/>
    <s v="ONLINE-2024-12-22 20:31:07"/>
    <s v="0"/>
    <s v="1"/>
    <s v="OFFLINE"/>
    <s v="OFFLINE-2024-12-22 14:23:03-TIDAK TERIMA RESPONSE DARI EDC"/>
    <s v="Dihitung"/>
    <s v="Dihitung"/>
    <s v="Dihitung"/>
    <n v="1000"/>
    <n v="0"/>
    <n v="49"/>
    <n v="0.61"/>
    <s v="Sesuai"/>
    <s v="OK"/>
    <n v="0.68085106382978722"/>
    <n v="0"/>
    <x v="1"/>
    <x v="1"/>
    <x v="1"/>
    <x v="1"/>
    <x v="1"/>
    <x v="1"/>
    <x v="2"/>
    <x v="1"/>
    <x v="0"/>
    <s v="OK"/>
    <s v="NOK"/>
    <x v="12"/>
  </r>
  <r>
    <s v="TW6D"/>
    <s v="PAKUAN REGENCY"/>
    <s v="02"/>
    <s v="10.42.74.35"/>
    <s v="Microsoft Windows 10 Pro"/>
    <s v="64-bit"/>
    <s v="Intel(R) Core(TM) i3-10105 CPU @ 3.70GHz"/>
    <n v="11"/>
    <s v="33"/>
    <n v="8"/>
    <s v="Windows(R), Professional edition:_x000d__x000a_    The machine is permanently activated."/>
    <s v="Sesuai"/>
    <s v="D37FJ-N6GBY-26Q42-GKCHC-4RHJ6"/>
    <n v="1000"/>
    <n v="41"/>
    <n v="0.33"/>
    <s v="14"/>
    <s v="0"/>
    <s v="ONLINE"/>
    <s v="ONLINE-2024-12-23 11:41:19"/>
    <s v="7"/>
    <s v="0"/>
    <s v="ONLINE"/>
    <s v="ONLINE-2024-12-23 11:48:38"/>
    <s v="Dihitung"/>
    <s v="Dihitung"/>
    <s v="Dihitung"/>
    <n v="1000"/>
    <n v="11"/>
    <n v="41"/>
    <n v="0.33"/>
    <s v="Sesuai"/>
    <s v="OK"/>
    <n v="1"/>
    <n v="1"/>
    <x v="1"/>
    <x v="1"/>
    <x v="1"/>
    <x v="1"/>
    <x v="1"/>
    <x v="1"/>
    <x v="2"/>
    <x v="1"/>
    <x v="1"/>
    <s v="OK"/>
    <s v="OK"/>
    <x v="7"/>
  </r>
  <r>
    <s v="FQM1"/>
    <s v="IDM CIAUL PASIR NO 27"/>
    <s v="01"/>
    <s v="10.42.148.98"/>
    <s v="Microsoft Windows 10 Pro"/>
    <s v="64-bit"/>
    <s v="Intel(R) Pentium(R) Gold G6405 CPU @ 4.10GHz"/>
    <n v="0"/>
    <s v="46"/>
    <n v="8"/>
    <s v="Windows(R), Professional edition:_x000d__x000a_    Windows is in Notification mode"/>
    <s v="Sesuai"/>
    <s v="N8YHW-Q76WF-8JK9W-4MFF6-KTPKC"/>
    <n v="1000"/>
    <n v="42"/>
    <n v="0.64"/>
    <s v="0"/>
    <s v="0"/>
    <s v="NOEDC"/>
    <s v="NOEDC-0000-00-00 00:00:00"/>
    <s v="0"/>
    <s v="0"/>
    <s v="NOEDC"/>
    <s v="NOEDC-0000-00-00 00:00:00"/>
    <s v="Dihitung"/>
    <s v="Dihitung"/>
    <s v="Dihitung"/>
    <n v="1000"/>
    <n v="0"/>
    <n v="42"/>
    <n v="0.64"/>
    <s v="Sesuai"/>
    <s v="NOK"/>
    <n v="0"/>
    <n v="0"/>
    <x v="1"/>
    <x v="1"/>
    <x v="1"/>
    <x v="1"/>
    <x v="1"/>
    <x v="1"/>
    <x v="1"/>
    <x v="2"/>
    <x v="2"/>
    <s v="NOK"/>
    <s v="NOK"/>
    <x v="12"/>
  </r>
  <r>
    <s v="TS18"/>
    <s v="SILIWANGI CICURUG"/>
    <s v="03"/>
    <s v="10.42.24.4"/>
    <s v="Microsoft Windows 10 Pro"/>
    <s v="64-bit"/>
    <s v="Intel(R) Pentium(R) Gold G6400 CPU @ 4.00GHz"/>
    <n v="27"/>
    <s v="34"/>
    <n v="8"/>
    <s v="Windows(R), Professional edition:_x000d__x000a_    The machine is permanently activated."/>
    <s v="Sesuai"/>
    <s v="FDNM9-83FWP-PWQ4P-4XQG4-7H66R"/>
    <n v="1000"/>
    <n v="53"/>
    <n v="1.03"/>
    <s v="3"/>
    <s v="0"/>
    <s v="ONLINE"/>
    <s v="ONLINE-2024-12-23 06:48:06"/>
    <s v="2"/>
    <s v="0"/>
    <s v="ONLINE"/>
    <s v="ONLINE-2024-12-23 01:13:02-(ACT VIRTUAL)CRC SALAH HARAP RESTART EDC"/>
    <s v="Dihitung"/>
    <s v="Dihitung"/>
    <s v="Dihitung"/>
    <n v="1000"/>
    <n v="27"/>
    <n v="53"/>
    <n v="1.03"/>
    <s v="Sesuai"/>
    <s v="OK"/>
    <n v="1"/>
    <n v="1"/>
    <x v="1"/>
    <x v="1"/>
    <x v="1"/>
    <x v="1"/>
    <x v="1"/>
    <x v="1"/>
    <x v="2"/>
    <x v="1"/>
    <x v="1"/>
    <s v="OK"/>
    <s v="OK"/>
    <x v="14"/>
  </r>
  <r>
    <s v="TTND"/>
    <s v="UNIVERSITAS DJUANDA"/>
    <s v="02"/>
    <s v="10.42.49.227"/>
    <s v="Microsoft Windows 10 Pro"/>
    <s v="64-bit"/>
    <s v="Intel(R) Pentium(R) Gold G6400 CPU @ 4.00GHz"/>
    <n v="0"/>
    <s v="40"/>
    <n v="8"/>
    <s v="Windows(R), Professional edition:_x000d__x000a_    The machine is permanently activated."/>
    <s v="Sesuai"/>
    <s v="Q87PN-PXMTT-QDJCJ-M76Q7-BDWXF"/>
    <n v="1000"/>
    <n v="53"/>
    <n v="1.1399999999999999"/>
    <s v="8"/>
    <s v="0"/>
    <s v="ONLINE"/>
    <s v="ONLINE-2024-12-07 15:51:39"/>
    <s v="5"/>
    <s v="0"/>
    <s v="ONLINE"/>
    <s v="ONLINE-2024-12-23 12:03:33"/>
    <s v="Dihitung"/>
    <s v="Dihitung"/>
    <s v="Dihitung"/>
    <n v="1000"/>
    <n v="0"/>
    <n v="53"/>
    <n v="1.1399999999999999"/>
    <s v="Sesuai"/>
    <s v="OK"/>
    <n v="1"/>
    <n v="1"/>
    <x v="1"/>
    <x v="1"/>
    <x v="1"/>
    <x v="1"/>
    <x v="1"/>
    <x v="1"/>
    <x v="2"/>
    <x v="1"/>
    <x v="1"/>
    <s v="OK"/>
    <s v="OK"/>
    <x v="8"/>
  </r>
  <r>
    <s v="TR72"/>
    <s v="DC BOGOR"/>
    <s v="03"/>
    <s v="10.42.81.197"/>
    <s v="Microsoft Windows 10 Pro"/>
    <s v="64-bit"/>
    <s v="Intel(R) Core(TM) i3-10100 CPU @ 3.60GHz"/>
    <n v="4"/>
    <s v="20"/>
    <n v="16"/>
    <s v="Windows(R), Professional edition:_x000d__x000a_    The machine is permanently activated."/>
    <s v="Sesuai"/>
    <s v="8NFDT-CPR3X-2M8W8-WJRBY-CWGPT"/>
    <n v="1000"/>
    <n v="84"/>
    <n v="0.34"/>
    <s v="2"/>
    <s v="0"/>
    <s v="ONLINE"/>
    <s v="ONLINE-2024-11-28 09:25:24"/>
    <s v="0"/>
    <s v="3"/>
    <s v="OFFLINE"/>
    <s v="OFFLINE-2024-12-21 18:41:22-RESPONSE DARI EDC BLANK"/>
    <s v="Dihitung"/>
    <s v="Dihitung"/>
    <s v="Dihitung"/>
    <n v="1000"/>
    <n v="4"/>
    <n v="84"/>
    <n v="0.34"/>
    <s v="Sesuai"/>
    <s v="OK"/>
    <n v="1"/>
    <n v="0"/>
    <x v="1"/>
    <x v="1"/>
    <x v="1"/>
    <x v="2"/>
    <x v="1"/>
    <x v="1"/>
    <x v="2"/>
    <x v="1"/>
    <x v="0"/>
    <s v="OK"/>
    <s v="NOK"/>
    <x v="2"/>
  </r>
  <r>
    <s v="T0IK"/>
    <s v="BUKIT SENTUL"/>
    <s v="02"/>
    <s v="10.42.78.162"/>
    <s v="Microsoft Windows 10 Pro"/>
    <s v="64-bit"/>
    <s v="Intel(R) Core(TM) i3-10105 CPU @ 3.70GHz"/>
    <n v="10"/>
    <s v="50"/>
    <n v="8"/>
    <s v="Windows(R), Professional edition:_x000d__x000a_    Windows is in Notification mode"/>
    <s v="Sesuai"/>
    <s v="BFMM2-NJW8R-TKXGP-HBFW2-6JF9C"/>
    <n v="1000"/>
    <n v="50"/>
    <n v="0.28000000000000003"/>
    <s v="16"/>
    <s v="0"/>
    <s v="ONLINE"/>
    <s v="ONLINE-2024-12-22 18:43:57"/>
    <s v="22"/>
    <s v="0"/>
    <s v="ONLINE"/>
    <s v="ONLINE-2024-12-22 20:28:09"/>
    <s v="Dihitung"/>
    <s v="Dihitung"/>
    <s v="Dihitung"/>
    <n v="1000"/>
    <n v="10"/>
    <n v="50"/>
    <n v="0.28000000000000003"/>
    <s v="Sesuai"/>
    <s v="NOK"/>
    <n v="1"/>
    <n v="1"/>
    <x v="1"/>
    <x v="1"/>
    <x v="1"/>
    <x v="1"/>
    <x v="1"/>
    <x v="1"/>
    <x v="1"/>
    <x v="1"/>
    <x v="1"/>
    <s v="OK"/>
    <s v="OK"/>
    <x v="2"/>
  </r>
  <r>
    <s v="TGOB"/>
    <s v="RAYA SUKABUMI KM 20"/>
    <s v="01"/>
    <s v="10.42.81.130"/>
    <s v="Microsoft Windows 10 Pro"/>
    <s v="64-bit"/>
    <s v="Intel(R) Pentium(R) Gold G6400 CPU @ 4.00GHz"/>
    <n v="2"/>
    <s v="52"/>
    <n v="8"/>
    <s v="Windows(R), Professional edition:_x000d__x000a_    The machine is permanently activated."/>
    <s v="Sesuai"/>
    <s v="PNGGP-9TV83-XJ2TB-FQQ4Q-QRTPT"/>
    <n v="1000"/>
    <n v="49"/>
    <n v="0.8"/>
    <s v="2"/>
    <s v="0"/>
    <s v="ONLINE"/>
    <s v="ONLINE-2024-12-23 10:47:14"/>
    <s v="18"/>
    <s v="0"/>
    <s v="ONLINE"/>
    <s v="ONLINE-2024-12-23 12:29:03"/>
    <s v="Dihitung"/>
    <s v="Dihitung"/>
    <s v="Dihitung"/>
    <n v="1000"/>
    <n v="2"/>
    <n v="49"/>
    <n v="0.8"/>
    <s v="Sesuai"/>
    <s v="OK"/>
    <n v="1"/>
    <n v="1"/>
    <x v="1"/>
    <x v="1"/>
    <x v="1"/>
    <x v="1"/>
    <x v="1"/>
    <x v="1"/>
    <x v="2"/>
    <x v="1"/>
    <x v="1"/>
    <s v="OK"/>
    <s v="OK"/>
    <x v="14"/>
  </r>
  <r>
    <s v="TGOR"/>
    <s v="CIBATU SUKABUMI"/>
    <s v="02"/>
    <s v="10.42.22.66"/>
    <s v="Microsoft Windows 10 Pro"/>
    <s v="64-bit"/>
    <s v="Intel(R) Core(TM) i3-10105 CPU @ 3.70GHz"/>
    <n v="4"/>
    <s v="46"/>
    <n v="8"/>
    <s v="Windows(R), Professional edition:_x000d__x000a_    The machine is permanently activated."/>
    <s v="Sesuai"/>
    <s v="9PXNW-W98WQ-FK88V-BJMBD-M7V22"/>
    <n v="1000"/>
    <n v="54"/>
    <n v="0.37"/>
    <s v="8"/>
    <s v="0"/>
    <s v="ONLINE"/>
    <s v="ONLINE-2024-12-23 07:12:51"/>
    <s v="2"/>
    <s v="0"/>
    <s v="ONLINE"/>
    <s v="ONLINE-2024-12-23 11:53:49-(ACT VIRTUAL)TIDAK TERIMA RESPONSE DARI HOST|ERBANK MANDIRI||0|"/>
    <s v="Dihitung"/>
    <s v="Dihitung"/>
    <s v="Dihitung"/>
    <n v="1000"/>
    <n v="4"/>
    <n v="54"/>
    <n v="0.37"/>
    <s v="Sesuai"/>
    <s v="OK"/>
    <n v="1"/>
    <n v="1"/>
    <x v="1"/>
    <x v="1"/>
    <x v="1"/>
    <x v="1"/>
    <x v="1"/>
    <x v="1"/>
    <x v="2"/>
    <x v="1"/>
    <x v="1"/>
    <s v="OK"/>
    <s v="OK"/>
    <x v="3"/>
  </r>
  <r>
    <s v="FMXM"/>
    <s v="LINGKAR LALADON"/>
    <s v="01"/>
    <s v="10.42.147.34"/>
    <s v="Microsoft Windows 10 Pro"/>
    <s v="64-bit"/>
    <s v="Intel(R) Pentium(R) Gold G7400"/>
    <n v="22"/>
    <s v="47"/>
    <n v="8"/>
    <s v="Windows(R), Professional edition:_x000d__x000a_    The machine is permanently activated."/>
    <s v="Sesuai"/>
    <s v="CBYC3-NX4DW-XFCQ2-RWG46-GMT6P"/>
    <n v="1000"/>
    <n v="43"/>
    <n v="0.46"/>
    <s v="2"/>
    <s v="0"/>
    <s v="ONLINE"/>
    <s v="ONLINE-2024-12-23 10:46:11"/>
    <s v="1"/>
    <s v="0"/>
    <s v="ONLINE"/>
    <s v="ONLINE-2024-12-23 09:11:38"/>
    <s v="Dihitung"/>
    <s v="Dihitung"/>
    <s v="Dihitung"/>
    <n v="1000"/>
    <n v="22"/>
    <n v="43"/>
    <n v="0.46"/>
    <s v="Sesuai"/>
    <s v="OK"/>
    <n v="1"/>
    <n v="1"/>
    <x v="1"/>
    <x v="1"/>
    <x v="1"/>
    <x v="1"/>
    <x v="1"/>
    <x v="1"/>
    <x v="2"/>
    <x v="1"/>
    <x v="1"/>
    <s v="OK"/>
    <s v="OK"/>
    <x v="7"/>
  </r>
  <r>
    <s v="F31J"/>
    <s v="BANTAR MUNCANG CIBADAK"/>
    <s v="02"/>
    <s v="10.42.146.35"/>
    <s v="Microsoft Windows 10 Pro"/>
    <s v="64-bit"/>
    <s v="Intel(R) Pentium(R) Gold G6405 CPU @ 4.10GHz"/>
    <n v="8"/>
    <s v="32"/>
    <n v="8"/>
    <s v="Windows(R), Professional edition:_x000d__x000a_    The machine is permanently activated."/>
    <s v="Sesuai"/>
    <s v="HTCFJ-KN8R4-P6WR3-MM6CG-V6DW6"/>
    <n v="1000"/>
    <n v="48"/>
    <n v="0.69"/>
    <s v="6"/>
    <s v="0"/>
    <s v="ONLINE"/>
    <s v="ONLINE-2024-12-23 10:45:04"/>
    <s v="3"/>
    <s v="0"/>
    <s v="ONLINE"/>
    <s v="ONLINE-2024-12-23 07:37:50"/>
    <s v="Dihitung"/>
    <s v="Dihitung"/>
    <s v="Dihitung"/>
    <n v="1000"/>
    <n v="8"/>
    <n v="48"/>
    <n v="0.69"/>
    <s v="Sesuai"/>
    <s v="OK"/>
    <n v="1"/>
    <n v="1"/>
    <x v="1"/>
    <x v="1"/>
    <x v="1"/>
    <x v="1"/>
    <x v="1"/>
    <x v="1"/>
    <x v="2"/>
    <x v="1"/>
    <x v="1"/>
    <s v="OK"/>
    <s v="OK"/>
    <x v="3"/>
  </r>
  <r>
    <s v="TR98"/>
    <s v="RAYA CILEBUT"/>
    <s v="01"/>
    <s v="10.42.30.66"/>
    <s v="Microsoft Windows 10 Pro"/>
    <s v="64-bit"/>
    <s v="Intel(R) Core(TM) i3-10100 CPU @ 3.60GHz"/>
    <n v="4"/>
    <s v="51"/>
    <n v="8"/>
    <s v="Windows(R), Professional edition:_x000d__x000a_    The machine is permanently activated."/>
    <s v="Sesuai"/>
    <s v="8VDXY-N837B-64VCQ-W84VG-QYH22:7N27G-8HY3T-8X8J7-6GH7M-8FG6R"/>
    <n v="1000"/>
    <n v="44"/>
    <n v="0.56000000000000005"/>
    <s v="4"/>
    <s v="0"/>
    <s v="ONLINE"/>
    <s v="ONLINE-2024-12-23 11:48:17"/>
    <s v="5"/>
    <s v="0"/>
    <s v="ONLINE"/>
    <s v="ONLINE-2024-12-23 10:19:28"/>
    <s v="Dihitung"/>
    <s v="Dihitung"/>
    <s v="Dihitung"/>
    <n v="1000"/>
    <n v="4"/>
    <n v="44"/>
    <n v="0.56000000000000005"/>
    <s v="Sesuai"/>
    <s v="OK"/>
    <n v="1"/>
    <n v="1"/>
    <x v="1"/>
    <x v="1"/>
    <x v="1"/>
    <x v="1"/>
    <x v="1"/>
    <x v="1"/>
    <x v="2"/>
    <x v="1"/>
    <x v="1"/>
    <s v="OK"/>
    <s v="OK"/>
    <x v="0"/>
  </r>
  <r>
    <s v="FXJZ"/>
    <s v="PURA TAMAN SARI"/>
    <s v="01"/>
    <s v="10.42.114.98"/>
    <s v="Microsoft Windows 10 Pro"/>
    <s v="64-bit"/>
    <s v="Intel(R) Pentium(R) Gold G6405 CPU @ 4.10GHz"/>
    <n v="24"/>
    <s v="46"/>
    <n v="8"/>
    <s v="Windows(R), Professional edition:_x000d__x000a_    The machine is permanently activated."/>
    <s v="Sesuai"/>
    <s v="PHH9X-GQNYX-8JDGK-2YGW7-X766R"/>
    <n v="1000"/>
    <n v="41"/>
    <n v="0.79"/>
    <s v="8"/>
    <s v="0"/>
    <s v="ONLINE"/>
    <s v="ONLINE-2024-12-23 11:23:04"/>
    <s v="3"/>
    <s v="1"/>
    <s v="ONLINE"/>
    <s v="ONLINE-2024-12-23 08:39:15"/>
    <s v="Dihitung"/>
    <s v="Dihitung"/>
    <s v="Dihitung"/>
    <n v="1000"/>
    <n v="24"/>
    <n v="41"/>
    <n v="0.79"/>
    <s v="Sesuai"/>
    <s v="OK"/>
    <n v="1"/>
    <n v="0.75"/>
    <x v="1"/>
    <x v="1"/>
    <x v="1"/>
    <x v="1"/>
    <x v="1"/>
    <x v="1"/>
    <x v="2"/>
    <x v="1"/>
    <x v="1"/>
    <s v="OK"/>
    <s v="OK"/>
    <x v="6"/>
  </r>
  <r>
    <s v="TX6S"/>
    <s v="SPBU PLAZA PERMATA"/>
    <s v="02"/>
    <s v="10.42.30.131"/>
    <s v="Microsoft Windows 10 Pro"/>
    <s v="64-bit"/>
    <s v="Intel(R) Core(TM) i3-10105 CPU @ 3.70GHz"/>
    <n v="2"/>
    <s v="32"/>
    <n v="8"/>
    <s v="Windows(R), Professional edition:_x000d__x000a_    The machine is permanently activated."/>
    <s v="Sesuai"/>
    <s v="Y66QT-JVN3Q-3MDYB-DP7J6-HFR9C"/>
    <n v="1000"/>
    <n v="48"/>
    <n v="0.33"/>
    <s v="1"/>
    <s v="1"/>
    <s v="ONLINE"/>
    <s v="ONLINE-2024-11-26 17:18:30"/>
    <s v="11"/>
    <s v="0"/>
    <s v="ONLINE"/>
    <s v="ONLINE-2024-11-26 17:29:16"/>
    <s v="Dihitung"/>
    <s v="Dihitung"/>
    <s v="Dihitung"/>
    <n v="1000"/>
    <n v="2"/>
    <n v="48"/>
    <n v="0.33"/>
    <s v="Sesuai"/>
    <s v="OK"/>
    <n v="0.5"/>
    <n v="1"/>
    <x v="1"/>
    <x v="1"/>
    <x v="1"/>
    <x v="1"/>
    <x v="1"/>
    <x v="1"/>
    <x v="2"/>
    <x v="1"/>
    <x v="1"/>
    <s v="OK"/>
    <s v="OK"/>
    <x v="0"/>
  </r>
  <r>
    <s v="TLKL"/>
    <s v="KEBUN RAYA RESIDENCE"/>
    <s v="04"/>
    <s v="10.42.84.5"/>
    <s v="Microsoft Windows 10 Pro"/>
    <s v="64-bit"/>
    <s v="Intel(R) Pentium(R) Gold G6400 CPU @ 4.00GHz"/>
    <n v="27"/>
    <s v="35"/>
    <n v="8"/>
    <s v="Windows(R), Professional edition:_x000d__x000a_    The machine is permanently activated."/>
    <s v="Sesuai"/>
    <s v="7DYNJ-8TK84-77KB4-J2QV4-6Q724"/>
    <n v="1000"/>
    <n v="0"/>
    <n v="1.1399999999999999"/>
    <s v="0"/>
    <s v="12"/>
    <s v="OFFLINE"/>
    <s v="OFFLINE-2024-12-22 17:48:59-THE PORT COM7 DOES NOT EXIST."/>
    <s v="1"/>
    <s v="0"/>
    <s v="ONLINE"/>
    <s v="ONLINE-2024-12-23 11:38:26"/>
    <s v="Dihitung"/>
    <s v="Dihitung"/>
    <s v="Dihitung"/>
    <n v="1000"/>
    <n v="27"/>
    <n v="0"/>
    <n v="1.1399999999999999"/>
    <s v="Sesuai"/>
    <s v="OK"/>
    <n v="0"/>
    <n v="1"/>
    <x v="1"/>
    <x v="1"/>
    <x v="1"/>
    <x v="1"/>
    <x v="1"/>
    <x v="1"/>
    <x v="2"/>
    <x v="0"/>
    <x v="1"/>
    <s v="NOK"/>
    <s v="OK"/>
    <x v="5"/>
  </r>
  <r>
    <s v="TMOL"/>
    <s v="PINE FOREST"/>
    <s v="01"/>
    <s v="10.42.78.66"/>
    <s v="Microsoft Windows 10 Pro"/>
    <s v="64-bit"/>
    <s v="Intel(R) Pentium(R) Gold G6400 CPU @ 4.00GHz"/>
    <n v="2"/>
    <s v="45"/>
    <n v="8"/>
    <s v="Windows(R), Professional edition:_x000d__x000a_    The machine is permanently activated."/>
    <s v="Sesuai"/>
    <s v="TMVNY-H7YR7-BY939-HMB4R-HQXCT:8X46N-B4R3V-3778T-2K6Q4-844C4"/>
    <n v="1000"/>
    <n v="39"/>
    <n v="0.61"/>
    <s v="4"/>
    <s v="0"/>
    <s v="ONLINE"/>
    <s v="ONLINE-2024-12-23 08:16:41"/>
    <s v="6"/>
    <s v="0"/>
    <s v="ONLINE"/>
    <s v="ONLINE-2024-12-23 12:01:28"/>
    <s v="Dihitung"/>
    <s v="Dihitung"/>
    <s v="Dihitung"/>
    <n v="1000"/>
    <n v="2"/>
    <n v="39"/>
    <n v="0.61"/>
    <s v="Sesuai"/>
    <s v="OK"/>
    <n v="1"/>
    <n v="1"/>
    <x v="1"/>
    <x v="1"/>
    <x v="1"/>
    <x v="1"/>
    <x v="1"/>
    <x v="1"/>
    <x v="2"/>
    <x v="1"/>
    <x v="1"/>
    <s v="OK"/>
    <s v="OK"/>
    <x v="2"/>
  </r>
  <r>
    <s v="F370"/>
    <s v="PAHLAWAN BONDONGAN 2"/>
    <s v="01"/>
    <s v="10.42.40.34"/>
    <s v="Microsoft Windows 10 Pro"/>
    <s v="64-bit"/>
    <s v="Intel(R) Core(TM) i5-7400 CPU @ 3.00GHz"/>
    <n v="6"/>
    <s v="52"/>
    <n v="8"/>
    <s v="Windows(R), Professional edition:_x000d__x000a_    The machine is permanently activated."/>
    <s v="Sesuai"/>
    <s v="Y9JP8-4JN93-26WPG-WPQJP-FX86C"/>
    <n v="1000"/>
    <n v="49"/>
    <n v="0.89"/>
    <s v="3"/>
    <s v="0"/>
    <s v="ONLINE"/>
    <s v="ONLINE-2024-12-23 12:37:22"/>
    <s v="6"/>
    <s v="0"/>
    <s v="ONLINE"/>
    <s v="ONLINE-2024-12-22 20:21:31"/>
    <s v="Dihitung"/>
    <s v="Dihitung"/>
    <s v="Dihitung"/>
    <n v="1000"/>
    <n v="6"/>
    <n v="49"/>
    <n v="0.89"/>
    <s v="Sesuai"/>
    <s v="OK"/>
    <n v="1"/>
    <n v="1"/>
    <x v="1"/>
    <x v="1"/>
    <x v="1"/>
    <x v="1"/>
    <x v="1"/>
    <x v="1"/>
    <x v="2"/>
    <x v="1"/>
    <x v="1"/>
    <s v="OK"/>
    <s v="OK"/>
    <x v="6"/>
  </r>
  <r>
    <s v="F585"/>
    <s v="BUKIT CIMANGGU VILLA"/>
    <s v="01"/>
    <s v="10.42.42.2"/>
    <s v="Microsoft Windows 10 Pro"/>
    <s v="64-bit"/>
    <s v="Intel(R) Pentium(R) Gold G6400 CPU @ 4.00GHz"/>
    <n v="10"/>
    <s v="51"/>
    <n v="8"/>
    <s v="Windows(R), Professional edition:_x000d__x000a_    The machine is permanently activated."/>
    <s v="Sesuai"/>
    <s v="C3J3N-GCYRC-9JT2G-2RYF4-JHWGG"/>
    <n v="1000"/>
    <n v="42"/>
    <n v="0.73"/>
    <s v="9"/>
    <s v="0"/>
    <s v="ONLINE"/>
    <s v="ONLINE-2024-12-23 12:11:18"/>
    <s v="7"/>
    <s v="0"/>
    <s v="ONLINE"/>
    <s v="ONLINE-2024-12-23 12:25:43"/>
    <s v="Dihitung"/>
    <s v="Dihitung"/>
    <s v="Dihitung"/>
    <n v="1000"/>
    <n v="10"/>
    <n v="42"/>
    <n v="0.73"/>
    <s v="Sesuai"/>
    <s v="OK"/>
    <n v="1"/>
    <n v="1"/>
    <x v="1"/>
    <x v="1"/>
    <x v="1"/>
    <x v="1"/>
    <x v="1"/>
    <x v="1"/>
    <x v="2"/>
    <x v="1"/>
    <x v="1"/>
    <s v="OK"/>
    <s v="OK"/>
    <x v="0"/>
  </r>
  <r>
    <s v="THBC"/>
    <s v="CIAPUS"/>
    <s v="02"/>
    <s v="10.42.9.163"/>
    <s v="Microsoft Windows 10 Pro"/>
    <s v="64-bit"/>
    <s v="Intel(R) Pentium(R) Gold G6400 CPU @ 4.00GHz"/>
    <n v="0"/>
    <s v="41"/>
    <n v="8"/>
    <s v="Windows(R), Professional edition:_x000d__x000a_    The machine is permanently activated."/>
    <s v="Sesuai"/>
    <s v="N2XTF-8PDTF-P3CTQ-T46PT-23724"/>
    <n v="1000"/>
    <n v="42"/>
    <n v="0.81"/>
    <s v="8"/>
    <s v="0"/>
    <s v="ONLINE"/>
    <s v="ONLINE-2024-12-23 12:32:11"/>
    <s v="2"/>
    <s v="0"/>
    <s v="ONLINE"/>
    <s v="ONLINE-2024-12-23 09:03:08"/>
    <s v="Dihitung"/>
    <s v="Dihitung"/>
    <s v="Dihitung"/>
    <n v="1000"/>
    <n v="0"/>
    <n v="42"/>
    <n v="0.81"/>
    <s v="Sesuai"/>
    <s v="OK"/>
    <n v="1"/>
    <n v="1"/>
    <x v="1"/>
    <x v="1"/>
    <x v="1"/>
    <x v="1"/>
    <x v="1"/>
    <x v="1"/>
    <x v="2"/>
    <x v="1"/>
    <x v="1"/>
    <s v="OK"/>
    <s v="OK"/>
    <x v="5"/>
  </r>
  <r>
    <s v="TFWI"/>
    <s v="GUNUNG BULEUD"/>
    <s v="01"/>
    <s v="10.42.66.34"/>
    <s v="Microsoft Windows 10 Pro"/>
    <s v="64-bit"/>
    <s v="Intel(R) Pentium(R) Gold G6405 CPU @ 4.10GHz"/>
    <n v="10"/>
    <s v="48"/>
    <n v="8"/>
    <s v="Windows(R), Professional edition:_x000d__x000a_    The machine is permanently activated."/>
    <s v="Sesuai"/>
    <s v="N94JP-TQX2G-DDRXM-93MTH-PWGPT"/>
    <n v="1000"/>
    <n v="41"/>
    <n v="0.69"/>
    <s v="4"/>
    <s v="0"/>
    <s v="ONLINE"/>
    <s v="ONLINE-2024-12-22 19:04:33"/>
    <s v="4"/>
    <s v="0"/>
    <s v="ONLINE"/>
    <s v="ONLINE-2024-12-21 20:53:05"/>
    <s v="Dihitung"/>
    <s v="Dihitung"/>
    <s v="Dihitung"/>
    <n v="1000"/>
    <n v="10"/>
    <n v="41"/>
    <n v="0.69"/>
    <s v="Sesuai"/>
    <s v="OK"/>
    <n v="1"/>
    <n v="1"/>
    <x v="1"/>
    <x v="1"/>
    <x v="1"/>
    <x v="1"/>
    <x v="1"/>
    <x v="1"/>
    <x v="2"/>
    <x v="1"/>
    <x v="1"/>
    <s v="OK"/>
    <s v="OK"/>
    <x v="12"/>
  </r>
  <r>
    <s v="TO1H"/>
    <s v="PAJAJARAN REGENCY"/>
    <s v="02"/>
    <s v="10.42.21.35"/>
    <s v="Microsoft Windows 10 Pro"/>
    <s v="64-bit"/>
    <s v="Intel(R) Core(TM) i3-10105 CPU @ 3.70GHz"/>
    <n v="9"/>
    <s v="44"/>
    <n v="8"/>
    <s v="Windows(R), Professional edition:_x000d__x000a_    The machine is permanently activated."/>
    <s v="Sesuai"/>
    <s v="39936-XNTRT-WB2QT-9DJ78-RX9CT"/>
    <n v="1000"/>
    <n v="48"/>
    <n v="0.72"/>
    <s v="16"/>
    <s v="0"/>
    <s v="ONLINE"/>
    <s v="ONLINE-2024-12-23 09:08:56"/>
    <s v="7"/>
    <s v="0"/>
    <s v="ONLINE"/>
    <s v="ONLINE-2024-12-23 11:47:57"/>
    <s v="Dihitung"/>
    <s v="Dihitung"/>
    <s v="Dihitung"/>
    <n v="1000"/>
    <n v="9"/>
    <n v="48"/>
    <n v="0.72"/>
    <s v="Sesuai"/>
    <s v="OK"/>
    <n v="1"/>
    <n v="1"/>
    <x v="1"/>
    <x v="1"/>
    <x v="1"/>
    <x v="1"/>
    <x v="1"/>
    <x v="1"/>
    <x v="2"/>
    <x v="1"/>
    <x v="1"/>
    <s v="OK"/>
    <s v="OK"/>
    <x v="8"/>
  </r>
  <r>
    <s v="TZG5"/>
    <s v="CICURUG KEMBANG KUNING"/>
    <s v="01"/>
    <s v="10.42.24.34"/>
    <s v="Microsoft Windows 10 Pro"/>
    <s v="64-bit"/>
    <s v="Intel(R) Core(TM) i3-10100 CPU @ 3.60GHz"/>
    <n v="2"/>
    <s v="48"/>
    <n v="8"/>
    <s v="Windows(R), Professional edition:_x000d__x000a_    The machine is permanently activated."/>
    <s v="Sesuai"/>
    <s v="W4MDN-XCTQV-W93PW-MQQBJ-9TPKC"/>
    <n v="1000"/>
    <n v="53"/>
    <n v="0.41"/>
    <s v="5"/>
    <s v="0"/>
    <s v="ONLINE"/>
    <s v="ONLINE-2024-12-23 12:38:01"/>
    <s v="7"/>
    <s v="0"/>
    <s v="ONLINE"/>
    <s v="ONLINE-2024-12-23 10:09:36"/>
    <s v="Dihitung"/>
    <s v="Dihitung"/>
    <s v="Dihitung"/>
    <n v="1000"/>
    <n v="2"/>
    <n v="53"/>
    <n v="0.41"/>
    <s v="Sesuai"/>
    <s v="OK"/>
    <n v="1"/>
    <n v="1"/>
    <x v="1"/>
    <x v="1"/>
    <x v="1"/>
    <x v="1"/>
    <x v="1"/>
    <x v="1"/>
    <x v="2"/>
    <x v="1"/>
    <x v="1"/>
    <s v="OK"/>
    <s v="OK"/>
    <x v="14"/>
  </r>
  <r>
    <s v="TG73"/>
    <s v="PUNCAK BOULEVARD"/>
    <s v="02"/>
    <s v="10.42.26.67"/>
    <s v="Microsoft Windows 10 Pro"/>
    <s v="64-bit"/>
    <s v="Intel(R) Pentium(R) Gold G6405 CPU @ 4.10GHz"/>
    <n v="4"/>
    <s v="40"/>
    <n v="8"/>
    <s v="Windows(R), Professional edition:_x000d__x000a_    The machine is permanently activated."/>
    <s v="Sesuai"/>
    <s v="JCNRX-VT4V2-PGC36-DY4DB-RC22T"/>
    <n v="1000"/>
    <n v="35"/>
    <n v="0.56999999999999995"/>
    <s v="4"/>
    <s v="0"/>
    <s v="ONLINE"/>
    <s v="ONLINE-2024-12-23 12:04:37"/>
    <s v="3"/>
    <s v="2"/>
    <s v="OFFLINE"/>
    <s v="OFFLINE-2024-12-23 12:20:50-RESPONSE DARI EDC BLANK"/>
    <s v="Dihitung"/>
    <s v="Dihitung"/>
    <s v="Dihitung"/>
    <n v="1000"/>
    <n v="4"/>
    <n v="35"/>
    <n v="0.56999999999999995"/>
    <s v="Sesuai"/>
    <s v="OK"/>
    <n v="1"/>
    <n v="0.6"/>
    <x v="1"/>
    <x v="1"/>
    <x v="1"/>
    <x v="1"/>
    <x v="1"/>
    <x v="1"/>
    <x v="2"/>
    <x v="1"/>
    <x v="1"/>
    <s v="OK"/>
    <s v="OK"/>
    <x v="11"/>
  </r>
  <r>
    <s v="TUWS"/>
    <s v="SOLEH ISKANDAR KM.2"/>
    <s v="02"/>
    <s v="10.42.113.163"/>
    <s v="Microsoft Windows 10 Pro"/>
    <s v="64-bit"/>
    <s v="Intel(R) Pentium(R) Gold G6405 CPU @ 4.10GHz"/>
    <n v="2"/>
    <s v="31"/>
    <n v="8"/>
    <s v="Windows(R), Professional edition:_x000d__x000a_    The machine is permanently activated."/>
    <s v="Sesuai"/>
    <s v="M7R4N-K2D9P-4JF2D-KMM8C-PGY6G"/>
    <n v="1000"/>
    <n v="40"/>
    <n v="0.81"/>
    <s v="2"/>
    <s v="0"/>
    <s v="ONLINE"/>
    <s v="ONLINE-2024-12-23 01:34:28"/>
    <s v="1"/>
    <s v="0"/>
    <s v="ONLINE"/>
    <s v="ONLINE-2024-12-23 00:56:08"/>
    <s v="Dihitung"/>
    <s v="Dihitung"/>
    <s v="Dihitung"/>
    <n v="1000"/>
    <n v="2"/>
    <n v="40"/>
    <n v="0.81"/>
    <s v="Sesuai"/>
    <s v="OK"/>
    <n v="1"/>
    <n v="1"/>
    <x v="1"/>
    <x v="1"/>
    <x v="1"/>
    <x v="1"/>
    <x v="1"/>
    <x v="1"/>
    <x v="2"/>
    <x v="1"/>
    <x v="1"/>
    <s v="OK"/>
    <s v="OK"/>
    <x v="0"/>
  </r>
  <r>
    <s v="TMGL"/>
    <s v="PEMUDA NO 39"/>
    <s v="01"/>
    <s v="10.42.114.226"/>
    <s v="Microsoft Windows 10 Pro"/>
    <s v="64-bit"/>
    <s v="Intel(R) Core(TM) i5-10400 CPU @ 2.90GHz"/>
    <n v="9"/>
    <s v="32"/>
    <n v="16"/>
    <s v="Windows(R), Professional edition:_x000d__x000a_    The machine is permanently activated."/>
    <s v="Sesuai"/>
    <s v="Q2YTD-NQQ29-KCFVH-9V3BG-C9X86"/>
    <n v="1000"/>
    <n v="53"/>
    <n v="0.37"/>
    <s v="6"/>
    <s v="0"/>
    <s v="ONLINE"/>
    <s v="ONLINE-2024-12-23 12:25:47"/>
    <s v="5"/>
    <s v="0"/>
    <s v="ONLINE"/>
    <s v="ONLINE-2024-12-23 12:27:24"/>
    <s v="Dihitung"/>
    <s v="Dihitung"/>
    <s v="Dihitung"/>
    <n v="1000"/>
    <n v="9"/>
    <n v="53"/>
    <n v="0.37"/>
    <s v="Sesuai"/>
    <s v="OK"/>
    <n v="1"/>
    <n v="1"/>
    <x v="1"/>
    <x v="1"/>
    <x v="1"/>
    <x v="1"/>
    <x v="1"/>
    <x v="1"/>
    <x v="2"/>
    <x v="1"/>
    <x v="1"/>
    <s v="OK"/>
    <s v="OK"/>
    <x v="0"/>
  </r>
  <r>
    <s v="TO1H"/>
    <s v="PAJAJARAN REGENCY"/>
    <s v="01"/>
    <s v="10.42.21.34"/>
    <s v="Microsoft Windows 10 Pro"/>
    <s v="64-bit"/>
    <s v="Intel(R) Core(TM) i3-10105 CPU @ 3.70GHz"/>
    <n v="6"/>
    <s v="52"/>
    <n v="8"/>
    <s v="Windows(R), Professional edition:_x000d__x000a_    The machine is permanently activated."/>
    <s v="Sesuai"/>
    <s v="PNQDP-DJCMM-QPX6W-HRW7X-M99CT"/>
    <n v="1000"/>
    <n v="48"/>
    <n v="0.69"/>
    <s v="32"/>
    <s v="0"/>
    <s v="ONLINE"/>
    <s v="ONLINE-2024-12-23 11:35:38"/>
    <s v="6"/>
    <s v="1"/>
    <s v="ONLINE"/>
    <s v="ONLINE-2024-12-23 12:34:25"/>
    <s v="Dihitung"/>
    <s v="Dihitung"/>
    <s v="Dihitung"/>
    <n v="1000"/>
    <n v="6"/>
    <n v="48"/>
    <n v="0.69"/>
    <s v="Sesuai"/>
    <s v="OK"/>
    <n v="1"/>
    <n v="0.8571428571428571"/>
    <x v="1"/>
    <x v="1"/>
    <x v="1"/>
    <x v="1"/>
    <x v="1"/>
    <x v="1"/>
    <x v="2"/>
    <x v="1"/>
    <x v="1"/>
    <s v="OK"/>
    <s v="OK"/>
    <x v="8"/>
  </r>
  <r>
    <s v="T1OJ"/>
    <s v="KEBON PEDES 2"/>
    <s v="01"/>
    <s v="10.42.28.34"/>
    <s v="Microsoft Windows 10 Pro"/>
    <s v="64-bit"/>
    <s v="Intel(R) Core(TM) i3-10100 CPU @ 3.60GHz"/>
    <n v="6"/>
    <s v="50"/>
    <n v="8"/>
    <s v="Windows(R), Professional edition:_x000d__x000a_    The machine is permanently activated."/>
    <s v="Sesuai"/>
    <s v="2VCPN-MX7H2-YVXWC-H83QG-4M49C"/>
    <n v="1000"/>
    <n v="56"/>
    <n v="0.5"/>
    <s v="10"/>
    <s v="0"/>
    <s v="ONLINE"/>
    <s v="ONLINE-2024-12-23 11:57:07"/>
    <s v="10"/>
    <s v="0"/>
    <s v="ONLINE"/>
    <s v="ONLINE-2024-12-23 12:27:13"/>
    <s v="Dihitung"/>
    <s v="Dihitung"/>
    <s v="Dihitung"/>
    <n v="1000"/>
    <n v="6"/>
    <n v="56"/>
    <n v="0.5"/>
    <s v="Sesuai"/>
    <s v="OK"/>
    <n v="1"/>
    <n v="1"/>
    <x v="1"/>
    <x v="1"/>
    <x v="1"/>
    <x v="1"/>
    <x v="1"/>
    <x v="1"/>
    <x v="2"/>
    <x v="1"/>
    <x v="1"/>
    <s v="OK"/>
    <s v="OK"/>
    <x v="0"/>
  </r>
  <r>
    <s v="TQO7"/>
    <s v="IDM KANTOR POS SUKABUMI"/>
    <s v="01"/>
    <s v="10.42.146.226"/>
    <s v="Microsoft Windows 10 Pro"/>
    <s v="64-bit"/>
    <s v="Intel(R) Pentium(R) Gold G6405 CPU @ 4.10GHz"/>
    <n v="15"/>
    <s v="47"/>
    <n v="8"/>
    <s v="Windows(R), Professional edition:_x000d__x000a_    The machine is permanently activated."/>
    <s v="Sesuai"/>
    <s v="9FMJN-X7HFX-RG48C-887KV-CYVJ6"/>
    <n v="1000"/>
    <n v="44"/>
    <n v="0.66"/>
    <s v="1"/>
    <s v="0"/>
    <s v="ONLINE"/>
    <s v="ONLINE-2024-12-23 12:16:26"/>
    <s v="2"/>
    <s v="0"/>
    <s v="ONLINE"/>
    <s v="ONLINE-2024-12-22 15:03:46"/>
    <s v="Dihitung"/>
    <s v="Dihitung"/>
    <s v="Dihitung"/>
    <n v="1000"/>
    <n v="15"/>
    <n v="44"/>
    <n v="0.66"/>
    <s v="Sesuai"/>
    <s v="OK"/>
    <n v="1"/>
    <n v="1"/>
    <x v="1"/>
    <x v="1"/>
    <x v="1"/>
    <x v="1"/>
    <x v="1"/>
    <x v="1"/>
    <x v="2"/>
    <x v="1"/>
    <x v="1"/>
    <s v="OK"/>
    <s v="OK"/>
    <x v="3"/>
  </r>
  <r>
    <s v="TRZG"/>
    <s v="STASIUN CILEBUT"/>
    <s v="01"/>
    <s v="10.42.53.162"/>
    <s v="Microsoft Windows 10 Pro"/>
    <s v="64-bit"/>
    <s v="Intel(R) Core(TM) i3-10100 CPU @ 3.60GHz"/>
    <n v="1"/>
    <s v="55"/>
    <n v="8"/>
    <s v="Windows(R), Professional edition:_x000d__x000a_    The machine is permanently activated."/>
    <s v="Sesuai"/>
    <s v="HWTJN-D4J32-792VD-3CT9M-6VJXC:6NG97-3J7YH-2XG74-JRBXT-4M49F"/>
    <n v="1000"/>
    <n v="54"/>
    <n v="0.6"/>
    <s v="8"/>
    <s v="0"/>
    <s v="ONLINE"/>
    <s v="ONLINE-2024-12-23 12:32:38"/>
    <s v="14"/>
    <s v="0"/>
    <s v="ONLINE"/>
    <s v="ONLINE-2024-12-23 10:01:00"/>
    <s v="Dihitung"/>
    <s v="Dihitung"/>
    <s v="Dihitung"/>
    <n v="1000"/>
    <n v="1"/>
    <n v="54"/>
    <n v="0.6"/>
    <s v="Sesuai"/>
    <s v="OK"/>
    <n v="1"/>
    <n v="1"/>
    <x v="1"/>
    <x v="1"/>
    <x v="1"/>
    <x v="1"/>
    <x v="1"/>
    <x v="1"/>
    <x v="2"/>
    <x v="1"/>
    <x v="1"/>
    <s v="OK"/>
    <s v="OK"/>
    <x v="0"/>
  </r>
  <r>
    <s v="TCMI"/>
    <s v="SENTUL NIRWANA"/>
    <s v="04"/>
    <s v="10.42.186.5"/>
    <s v="Microsoft Windows 10 Pro"/>
    <s v="64-bit"/>
    <s v="Intel(R) Pentium(R) Gold G6400 CPU @ 4.00GHz"/>
    <n v="39"/>
    <s v="43"/>
    <n v="8"/>
    <s v="Windows(R), Professional edition:_x000d__x000a_    The machine is permanently activated."/>
    <s v="Sesuai"/>
    <s v="Y2KNR-63QTG-272CC-JTQCY-VQXCT"/>
    <n v="1000"/>
    <n v="38"/>
    <n v="0.8"/>
    <s v="0"/>
    <s v="3"/>
    <s v="OFFLINE"/>
    <s v="OFFLINE-2024-12-22 17:35:00-A DEVICE ATTACHED TO THE SYSTEM IS NOT FUNCTIONING._x000d__x000a_"/>
    <s v="4"/>
    <s v="0"/>
    <s v="ONLINE"/>
    <s v="ONLINE-2024-12-22 19:07:06"/>
    <s v="Dihitung"/>
    <s v="Dihitung"/>
    <s v="Dihitung"/>
    <n v="1000"/>
    <n v="39"/>
    <n v="38"/>
    <n v="0.8"/>
    <s v="Sesuai"/>
    <s v="OK"/>
    <n v="0"/>
    <n v="1"/>
    <x v="1"/>
    <x v="1"/>
    <x v="1"/>
    <x v="1"/>
    <x v="1"/>
    <x v="1"/>
    <x v="2"/>
    <x v="0"/>
    <x v="1"/>
    <s v="NOK"/>
    <s v="OK"/>
    <x v="2"/>
  </r>
  <r>
    <s v="TGYT"/>
    <s v="REST AREA KM 38 B"/>
    <s v="05"/>
    <s v="10.42.36.6"/>
    <s v="Microsoft Windows 10 Pro"/>
    <s v="64-bit"/>
    <s v="Intel(R) Pentium(R) Gold G6400 CPU @ 4.00GHz"/>
    <n v="2"/>
    <s v="33"/>
    <n v="8"/>
    <s v="Windows(R), Professional edition:_x000d__x000a_    The machine is permanently activated."/>
    <s v="Sesuai"/>
    <s v="GFGPY-N639V-FQKKD-X878Q-2WGPT"/>
    <n v="1000"/>
    <n v="49"/>
    <n v="0.6"/>
    <s v="0"/>
    <s v="0"/>
    <s v="NOEDC"/>
    <s v="NOEDC-0000-00-00 00:00:00"/>
    <s v="0"/>
    <s v="0"/>
    <s v="NOEDC"/>
    <s v="NOEDC-0000-00-00 00:00:00"/>
    <s v="Dihitung"/>
    <s v="Dihitung"/>
    <s v="Dihitung"/>
    <n v="1000"/>
    <n v="2"/>
    <n v="49"/>
    <n v="0.6"/>
    <s v="Sesuai"/>
    <s v="OK"/>
    <n v="0"/>
    <n v="0"/>
    <x v="1"/>
    <x v="1"/>
    <x v="1"/>
    <x v="1"/>
    <x v="1"/>
    <x v="1"/>
    <x v="2"/>
    <x v="2"/>
    <x v="2"/>
    <s v="NOK"/>
    <s v="NOK"/>
    <x v="8"/>
  </r>
  <r>
    <s v="F8VA"/>
    <s v="BANTAR GADUNG"/>
    <s v="02"/>
    <s v="10.42.100.3"/>
    <s v="Microsoft Windows 10 Pro"/>
    <s v="64-bit"/>
    <s v="Intel(R) Pentium(R) Gold G6400 CPU @ 4.00GHz"/>
    <n v="1"/>
    <s v="38"/>
    <n v="8"/>
    <s v="Windows(R), Professional edition:_x000d__x000a_    The machine is permanently activated."/>
    <s v="Sesuai"/>
    <s v="R7N48-4GPKJ-W939V-XYGMJ-WB49F"/>
    <n v="1000"/>
    <n v="37"/>
    <n v="0.93"/>
    <s v="2"/>
    <s v="0"/>
    <s v="ONLINE"/>
    <s v="ONLINE-2024-12-23 11:00:30"/>
    <s v="3"/>
    <s v="0"/>
    <s v="ONLINE"/>
    <s v="ONLINE-2024-12-23 11:26:27"/>
    <s v="Dihitung"/>
    <s v="Dihitung"/>
    <s v="Dihitung"/>
    <n v="1000"/>
    <n v="1"/>
    <n v="37"/>
    <n v="0.93"/>
    <s v="Sesuai"/>
    <s v="OK"/>
    <n v="1"/>
    <n v="1"/>
    <x v="1"/>
    <x v="1"/>
    <x v="1"/>
    <x v="1"/>
    <x v="1"/>
    <x v="1"/>
    <x v="2"/>
    <x v="1"/>
    <x v="1"/>
    <s v="OK"/>
    <s v="OK"/>
    <x v="3"/>
  </r>
  <r>
    <s v="T7YP"/>
    <s v="TAMAN CIMANGGU RAYA_x0009_"/>
    <s v="04"/>
    <s v="10.42.13.101"/>
    <s v="Microsoft Windows 10 Pro"/>
    <s v="64-bit"/>
    <s v="Intel(R) Pentium(R) Gold G7400"/>
    <n v="6"/>
    <s v="21"/>
    <n v="16"/>
    <s v="Windows(R), Professional edition:_x000d__x000a_    The machine is permanently activated."/>
    <s v="Sesuai"/>
    <s v="6TJPW-NHVJX-K26MD-QXGRG-TJF9C"/>
    <n v="1000"/>
    <n v="42"/>
    <n v="0.71"/>
    <s v="2"/>
    <s v="0"/>
    <s v="ONLINE"/>
    <s v="ONLINE-2024-12-23 11:04:59"/>
    <s v="1"/>
    <s v="0"/>
    <s v="ONLINE"/>
    <s v="ONLINE-2024-12-23 09:45:07"/>
    <s v="Dihitung"/>
    <s v="Dihitung"/>
    <s v="Dihitung"/>
    <n v="1000"/>
    <n v="6"/>
    <n v="42"/>
    <n v="0.71"/>
    <s v="Sesuai"/>
    <s v="OK"/>
    <n v="1"/>
    <n v="1"/>
    <x v="1"/>
    <x v="1"/>
    <x v="1"/>
    <x v="1"/>
    <x v="1"/>
    <x v="1"/>
    <x v="2"/>
    <x v="1"/>
    <x v="1"/>
    <s v="OK"/>
    <s v="OK"/>
    <x v="0"/>
  </r>
  <r>
    <s v="F13E"/>
    <s v="WANGUN TAJUR"/>
    <s v="01"/>
    <s v="10.42.46.226"/>
    <s v="Microsoft Windows 10 Pro"/>
    <s v="64-bit"/>
    <s v="Intel(R) Pentium(R) Gold G6405 CPU @ 4.10GHz"/>
    <n v="8"/>
    <s v="53"/>
    <n v="8"/>
    <s v="Windows(R), Professional edition:_x000d__x000a_    The machine is permanently activated."/>
    <s v="Sesuai"/>
    <s v="7HWMQ-2NJ9M-GXHBJ-RD6C9-YDXCT"/>
    <n v="1000"/>
    <n v="42"/>
    <n v="1.76"/>
    <s v="3"/>
    <s v="0"/>
    <s v="ONLINE"/>
    <s v="ONLINE-2024-12-23 12:34:33"/>
    <s v="9"/>
    <s v="1"/>
    <s v="ONLINE"/>
    <s v="ONLINE-2024-12-23 12:09:33"/>
    <s v="Dihitung"/>
    <s v="Dihitung"/>
    <s v="Dihitung"/>
    <n v="1000"/>
    <n v="8"/>
    <n v="42"/>
    <n v="1.76"/>
    <s v="Sesuai"/>
    <s v="OK"/>
    <n v="1"/>
    <n v="0.9"/>
    <x v="1"/>
    <x v="1"/>
    <x v="1"/>
    <x v="1"/>
    <x v="1"/>
    <x v="1"/>
    <x v="2"/>
    <x v="1"/>
    <x v="1"/>
    <s v="OK"/>
    <s v="OK"/>
    <x v="8"/>
  </r>
  <r>
    <s v="FCEA"/>
    <s v="KADUDAMPIT"/>
    <s v="02"/>
    <s v="10.42.76.67"/>
    <s v="Microsoft Windows 10 Pro"/>
    <s v="64-bit"/>
    <s v="Intel(R) Pentium(R) Gold G7400"/>
    <n v="0"/>
    <s v="33"/>
    <n v="8"/>
    <s v="Windows(R), Professional edition:_x000d__x000a_    The machine is permanently activated."/>
    <s v="Sesuai"/>
    <s v="KBNMX-YDPMC-9CPTH-X74XK-FRHJ6"/>
    <n v="1000"/>
    <n v="42"/>
    <n v="0.51"/>
    <s v="2"/>
    <s v="0"/>
    <s v="ONLINE"/>
    <s v="ONLINE-2024-12-23 08:17:19"/>
    <s v="1"/>
    <s v="0"/>
    <s v="ONLINE"/>
    <s v="ONLINE-2024-12-15 13:46:21"/>
    <s v="Dihitung"/>
    <s v="Dihitung"/>
    <s v="Dihitung"/>
    <n v="1000"/>
    <n v="0"/>
    <n v="42"/>
    <n v="0.51"/>
    <s v="Sesuai"/>
    <s v="OK"/>
    <n v="1"/>
    <n v="1"/>
    <x v="1"/>
    <x v="1"/>
    <x v="1"/>
    <x v="1"/>
    <x v="1"/>
    <x v="1"/>
    <x v="2"/>
    <x v="1"/>
    <x v="1"/>
    <s v="OK"/>
    <s v="OK"/>
    <x v="3"/>
  </r>
  <r>
    <s v="TRHC"/>
    <s v="CARINGIN KULON"/>
    <s v="01"/>
    <s v="10.42.107.98"/>
    <s v="Microsoft Windows 10 Pro"/>
    <s v="64-bit"/>
    <s v="Intel(R) Pentium(R) Gold G6400 CPU @ 4.00GHz"/>
    <n v="1"/>
    <s v="44"/>
    <n v="8"/>
    <s v="Windows(R), Professional edition:_x000d__x000a_    The machine is permanently activated."/>
    <s v="Sesuai"/>
    <s v="RCX7N-QFP47-46BX8-823R7-3J3W6"/>
    <n v="1000"/>
    <n v="42"/>
    <n v="0.59"/>
    <s v="22"/>
    <s v="0"/>
    <s v="ONLINE"/>
    <s v="ONLINE-2024-12-21 17:36:58"/>
    <s v="2"/>
    <s v="0"/>
    <s v="ONLINE"/>
    <s v="ONLINE-2024-12-23 11:26:38"/>
    <s v="Dihitung"/>
    <s v="Dihitung"/>
    <s v="Dihitung"/>
    <n v="1000"/>
    <n v="1"/>
    <n v="42"/>
    <n v="0.59"/>
    <s v="Sesuai"/>
    <s v="OK"/>
    <n v="1"/>
    <n v="1"/>
    <x v="1"/>
    <x v="1"/>
    <x v="1"/>
    <x v="1"/>
    <x v="1"/>
    <x v="1"/>
    <x v="2"/>
    <x v="1"/>
    <x v="1"/>
    <s v="OK"/>
    <s v="OK"/>
    <x v="4"/>
  </r>
  <r>
    <s v="TJQO"/>
    <s v="CIBOGO 3"/>
    <s v="01"/>
    <s v="10.42.6.66"/>
    <s v="Microsoft Windows 10 Pro"/>
    <s v="64-bit"/>
    <s v="Intel(R) Core(TM) i3-10100 CPU @ 3.60GHz"/>
    <n v="6"/>
    <s v="49"/>
    <n v="8"/>
    <s v="Windows(R), Professional edition:_x000d__x000a_    The machine is permanently activated."/>
    <s v="Sesuai"/>
    <s v="QWQ6G-XNGKJ-FPB4F-T9G6C-GQ722"/>
    <n v="1000"/>
    <n v="41"/>
    <n v="0.67"/>
    <s v="2"/>
    <s v="0"/>
    <s v="ONLINE"/>
    <s v="ONLINE-2024-12-23 10:02:35"/>
    <s v="1"/>
    <s v="0"/>
    <s v="ONLINE"/>
    <s v="ONLINE-2024-12-23 10:51:32"/>
    <s v="Dihitung"/>
    <s v="Dihitung"/>
    <s v="Dihitung"/>
    <n v="1000"/>
    <n v="6"/>
    <n v="41"/>
    <n v="0.67"/>
    <s v="Sesuai"/>
    <s v="OK"/>
    <n v="1"/>
    <n v="1"/>
    <x v="1"/>
    <x v="1"/>
    <x v="1"/>
    <x v="1"/>
    <x v="1"/>
    <x v="1"/>
    <x v="2"/>
    <x v="1"/>
    <x v="1"/>
    <s v="OK"/>
    <s v="OK"/>
    <x v="11"/>
  </r>
  <r>
    <s v="F13E"/>
    <s v="WANGUN TAJUR"/>
    <s v="02"/>
    <s v="10.42.46.227"/>
    <s v="Microsoft Windows 10 Pro"/>
    <s v="64-bit"/>
    <s v="Intel(R) Pentium(R) Gold G6405 CPU @ 4.10GHz"/>
    <n v="16"/>
    <s v="35"/>
    <n v="8"/>
    <s v="Windows(R), Professional edition:_x000d__x000a_    The machine is permanently activated."/>
    <s v="Sesuai"/>
    <s v="N9GJR-C7MTC-Q7DDK-TG4TR-CR4TG"/>
    <n v="1000"/>
    <n v="39"/>
    <n v="1.77"/>
    <s v="3"/>
    <s v="0"/>
    <s v="ONLINE"/>
    <s v="ONLINE-2024-12-23 10:09:00"/>
    <s v="1"/>
    <s v="0"/>
    <s v="ONLINE"/>
    <s v="ONLINE-2024-12-23 07:20:05"/>
    <s v="Dihitung"/>
    <s v="Dihitung"/>
    <s v="Dihitung"/>
    <n v="1000"/>
    <n v="16"/>
    <n v="39"/>
    <n v="1.77"/>
    <s v="Sesuai"/>
    <s v="OK"/>
    <n v="1"/>
    <n v="1"/>
    <x v="1"/>
    <x v="1"/>
    <x v="1"/>
    <x v="1"/>
    <x v="1"/>
    <x v="1"/>
    <x v="2"/>
    <x v="1"/>
    <x v="1"/>
    <s v="OK"/>
    <s v="OK"/>
    <x v="8"/>
  </r>
  <r>
    <s v="T6J1"/>
    <s v="CIMANGGU"/>
    <s v="02"/>
    <s v="10.42.75.227"/>
    <s v="Microsoft Windows 7 Professional "/>
    <s v="32-bit"/>
    <s v="Intel(R) Pentium(R) CPU G3250 @ 3.20GHz"/>
    <n v="6"/>
    <s v="56"/>
    <n v="2"/>
    <s v="Windows(R) 7, Professional edition:_x000d__x000a_    The machine is permanently activated."/>
    <s v="Sesuai"/>
    <s v="7MK4C-8D798-WBHRX-Y9G6Y-7QFW8"/>
    <n v="1000"/>
    <n v="44"/>
    <n v="0.42"/>
    <s v="0"/>
    <s v="3"/>
    <s v="OFFLINE"/>
    <s v="OFFLINE-2024-11-07 19:05:34-THE PORT COM7 DOES NOT EXIST."/>
    <s v="1"/>
    <s v="0"/>
    <s v="ONLINE"/>
    <s v="ONLINE-2024-12-23 10:47:52"/>
    <s v="Dihitung"/>
    <s v="Dihitung"/>
    <s v="Tidak Dihitung"/>
    <n v="1000"/>
    <n v="6"/>
    <n v="44"/>
    <n v="0.42"/>
    <s v="Sesuai"/>
    <s v="OK"/>
    <n v="0"/>
    <n v="1"/>
    <x v="0"/>
    <x v="1"/>
    <x v="1"/>
    <x v="1"/>
    <x v="1"/>
    <x v="1"/>
    <x v="2"/>
    <x v="0"/>
    <x v="1"/>
    <s v="NOK"/>
    <s v="OK"/>
    <x v="9"/>
  </r>
  <r>
    <s v="T4D5"/>
    <s v="BADAK PUTIH CIAPUS 2"/>
    <s v="01"/>
    <s v="10.42.99.194"/>
    <s v="Microsoft Windows 10 Pro"/>
    <s v="64-bit"/>
    <s v="Intel(R) Core(TM) i3-10100 CPU @ 3.60GHz"/>
    <n v="13"/>
    <s v="53"/>
    <n v="8"/>
    <s v="Windows(R), Professional edition:_x000d__x000a_    The machine is permanently activated."/>
    <s v="Sesuai"/>
    <s v="2YNYC-8HWDM-T7KCB-3JPVP-9QBP2"/>
    <n v="1000"/>
    <n v="50"/>
    <n v="0.48"/>
    <s v="4"/>
    <s v="0"/>
    <s v="ONLINE"/>
    <s v="ONLINE-2024-12-23 07:13:52"/>
    <s v="3"/>
    <s v="0"/>
    <s v="ONLINE"/>
    <s v="ONLINE-2024-12-21 20:16:14"/>
    <s v="Dihitung"/>
    <s v="Dihitung"/>
    <s v="Dihitung"/>
    <n v="1000"/>
    <n v="13"/>
    <n v="50"/>
    <n v="0.48"/>
    <s v="Sesuai"/>
    <s v="OK"/>
    <n v="1"/>
    <n v="1"/>
    <x v="1"/>
    <x v="1"/>
    <x v="1"/>
    <x v="1"/>
    <x v="1"/>
    <x v="1"/>
    <x v="2"/>
    <x v="1"/>
    <x v="1"/>
    <s v="OK"/>
    <s v="OK"/>
    <x v="5"/>
  </r>
  <r>
    <s v="TQ6W"/>
    <s v="CIAPUS 3"/>
    <s v="01"/>
    <s v="10.42.10.2"/>
    <s v="Microsoft Windows 10 Pro"/>
    <s v="64-bit"/>
    <s v="Intel(R) Pentium(R) Gold G6400 CPU @ 4.00GHz"/>
    <n v="8"/>
    <s v="48"/>
    <n v="8"/>
    <s v="Windows(R), Professional edition:_x000d__x000a_    The machine is permanently activated."/>
    <s v="Sesuai"/>
    <s v="PHN86-4TCBR-JB48M-YPMR2-YKMP4"/>
    <n v="1000"/>
    <n v="42"/>
    <n v="0.55000000000000004"/>
    <s v="10"/>
    <s v="0"/>
    <s v="ONLINE"/>
    <s v="ONLINE-2024-12-22 19:51:41"/>
    <s v="4"/>
    <s v="0"/>
    <s v="ONLINE"/>
    <s v="ONLINE-2024-12-22 20:40:49"/>
    <s v="Dihitung"/>
    <s v="Dihitung"/>
    <s v="Dihitung"/>
    <n v="1000"/>
    <n v="8"/>
    <n v="42"/>
    <n v="0.55000000000000004"/>
    <s v="Sesuai"/>
    <s v="OK"/>
    <n v="1"/>
    <n v="1"/>
    <x v="1"/>
    <x v="1"/>
    <x v="1"/>
    <x v="1"/>
    <x v="1"/>
    <x v="1"/>
    <x v="2"/>
    <x v="1"/>
    <x v="1"/>
    <s v="OK"/>
    <s v="OK"/>
    <x v="6"/>
  </r>
  <r>
    <s v="FLM8"/>
    <s v="ROYAL KABANDUNGAN"/>
    <s v="01"/>
    <s v="10.42.146.162"/>
    <s v="Microsoft Windows 10 Pro"/>
    <s v="64-bit"/>
    <s v="Intel(R) Pentium(R) Gold G6405 CPU @ 4.10GHz"/>
    <n v="15"/>
    <s v="49"/>
    <n v="8"/>
    <s v="Windows(R), Professional edition:_x000d__x000a_    The machine is permanently activated."/>
    <s v="Sesuai"/>
    <s v="VMNMP-3THDX-9X6GH-Y24GM-KD8GG"/>
    <n v="1000"/>
    <n v="47"/>
    <n v="0.63"/>
    <s v="2"/>
    <s v="0"/>
    <s v="ONLINE"/>
    <s v="ONLINE-2024-12-23 08:22:12"/>
    <s v="1"/>
    <s v="0"/>
    <s v="ONLINE"/>
    <s v="ONLINE-2024-12-23 12:30:29"/>
    <s v="Dihitung"/>
    <s v="Dihitung"/>
    <s v="Dihitung"/>
    <n v="1000"/>
    <n v="15"/>
    <n v="47"/>
    <n v="0.63"/>
    <s v="Sesuai"/>
    <s v="OK"/>
    <n v="1"/>
    <n v="1"/>
    <x v="1"/>
    <x v="1"/>
    <x v="1"/>
    <x v="1"/>
    <x v="1"/>
    <x v="1"/>
    <x v="2"/>
    <x v="1"/>
    <x v="1"/>
    <s v="OK"/>
    <s v="OK"/>
    <x v="3"/>
  </r>
  <r>
    <s v="TK93"/>
    <s v="LALADON"/>
    <s v="04"/>
    <s v="10.42.73.229"/>
    <s v="Microsoft Windows 10 Pro"/>
    <s v="64-bit"/>
    <s v="Intel(R) Pentium(R) Gold G6405 CPU @ 4.10GHz"/>
    <n v="9"/>
    <s v="38"/>
    <n v="8"/>
    <s v="Windows(R), Professional edition:_x000d__x000a_    The machine is permanently activated."/>
    <s v="Sesuai"/>
    <s v="JVWTC-XWN84-CXHDQ-WCH4M-6VKCT"/>
    <n v="1000"/>
    <n v="39"/>
    <n v="0.64"/>
    <s v="2"/>
    <s v="0"/>
    <s v="ONLINE"/>
    <s v="ONLINE-2024-12-23 09:01:05"/>
    <s v="1"/>
    <s v="0"/>
    <s v="ONLINE"/>
    <s v="ONLINE-2024-12-23 08:57:13"/>
    <s v="Dihitung"/>
    <s v="Dihitung"/>
    <s v="Dihitung"/>
    <n v="1000"/>
    <n v="9"/>
    <n v="39"/>
    <n v="0.64"/>
    <s v="Sesuai"/>
    <s v="OK"/>
    <n v="1"/>
    <n v="1"/>
    <x v="1"/>
    <x v="1"/>
    <x v="1"/>
    <x v="1"/>
    <x v="1"/>
    <x v="1"/>
    <x v="2"/>
    <x v="1"/>
    <x v="1"/>
    <s v="OK"/>
    <s v="OK"/>
    <x v="7"/>
  </r>
  <r>
    <s v="T0II"/>
    <s v="SPBU ALTERNATIF SENTUL"/>
    <s v="01"/>
    <s v="10.42.51.66"/>
    <s v="Microsoft Windows 10 Pro"/>
    <s v="64-bit"/>
    <s v="Intel(R) Pentium(R) Gold G6405 CPU @ 4.10GHz"/>
    <n v="0"/>
    <s v="48"/>
    <n v="8"/>
    <s v="Windows(R), Professional edition:_x000d__x000a_    The machine is permanently activated."/>
    <s v="Sesuai"/>
    <s v="RNHG4-8G2VT-T8QJ3-939BW-W44TG"/>
    <n v="1000"/>
    <n v="42"/>
    <n v="0.7"/>
    <s v="26"/>
    <s v="7"/>
    <s v="ONLINE"/>
    <s v="ONLINE-2024-12-23 11:29:19"/>
    <s v="53"/>
    <s v="0"/>
    <s v="ONLINE"/>
    <s v="ONLINE-2024-12-23 12:10:05"/>
    <s v="Dihitung"/>
    <s v="Dihitung"/>
    <s v="Dihitung"/>
    <n v="1000"/>
    <n v="0"/>
    <n v="42"/>
    <n v="0.7"/>
    <s v="Sesuai"/>
    <s v="OK"/>
    <n v="0.78787878787878785"/>
    <n v="1"/>
    <x v="1"/>
    <x v="1"/>
    <x v="1"/>
    <x v="1"/>
    <x v="1"/>
    <x v="1"/>
    <x v="2"/>
    <x v="1"/>
    <x v="1"/>
    <s v="OK"/>
    <s v="OK"/>
    <x v="2"/>
  </r>
  <r>
    <s v="F1HR"/>
    <s v="SUKASARI SILIWANGI"/>
    <s v="01"/>
    <s v="10.42.36.226"/>
    <s v="Microsoft Windows 10 Pro"/>
    <s v="64-bit"/>
    <s v="Intel(R) Pentium(R) Gold G6405 CPU @ 4.10GHz"/>
    <n v="14"/>
    <s v="54"/>
    <n v="8"/>
    <s v="Windows(R), Professional edition:_x000d__x000a_    The machine is permanently activated."/>
    <s v="Sesuai"/>
    <s v="8RNV4-83FG7-JJRWM-GWQMP-DDB6G"/>
    <n v="1000"/>
    <n v="42"/>
    <n v="1.8"/>
    <s v="6"/>
    <s v="0"/>
    <s v="ONLINE"/>
    <s v="ONLINE-2024-12-23 10:19:06"/>
    <s v="4"/>
    <s v="0"/>
    <s v="ONLINE"/>
    <s v="ONLINE-2024-12-23 10:08:29-(ACT VIRTUAL)CRC SALAH HARAP RESTART EDC"/>
    <s v="Dihitung"/>
    <s v="Dihitung"/>
    <s v="Dihitung"/>
    <n v="1000"/>
    <n v="14"/>
    <n v="42"/>
    <n v="1.8"/>
    <s v="Sesuai"/>
    <s v="OK"/>
    <n v="1"/>
    <n v="1"/>
    <x v="1"/>
    <x v="1"/>
    <x v="1"/>
    <x v="1"/>
    <x v="1"/>
    <x v="1"/>
    <x v="2"/>
    <x v="1"/>
    <x v="1"/>
    <s v="OK"/>
    <s v="OK"/>
    <x v="6"/>
  </r>
  <r>
    <s v="TG2Y"/>
    <s v="JENDRAL SUDIRMAN NO 15"/>
    <s v="01"/>
    <s v="10.42.11.226"/>
    <s v="Microsoft Windows 10 Pro"/>
    <s v="64-bit"/>
    <s v="Intel(R) Pentium(R) Gold G6405 CPU @ 4.10GHz"/>
    <n v="19"/>
    <s v="54"/>
    <n v="8"/>
    <s v="Windows(R), Professional edition:_x000d__x000a_    The machine is permanently activated."/>
    <s v="Sesuai"/>
    <s v="CQNCY-97RGT-9R9V8-9PJD2-Q3XCT"/>
    <n v="1000"/>
    <n v="48"/>
    <n v="0.65"/>
    <s v="21"/>
    <s v="0"/>
    <s v="ONLINE"/>
    <s v="ONLINE-2024-12-23 11:34:45"/>
    <s v="9"/>
    <s v="0"/>
    <s v="ONLINE"/>
    <s v="ONLINE-2024-12-23 10:55:03-(ACT VIRTUAL)TIDAK TERIMA RESPONSE DARI HOST|ERBANK |73096526|000071002459026|||||000012|000000|23 DEC 24|10:54:51|435809274642||0|0|0"/>
    <s v="Dihitung"/>
    <s v="Dihitung"/>
    <s v="Dihitung"/>
    <n v="1000"/>
    <n v="19"/>
    <n v="48"/>
    <n v="0.65"/>
    <s v="Sesuai"/>
    <s v="OK"/>
    <n v="1"/>
    <n v="1"/>
    <x v="1"/>
    <x v="1"/>
    <x v="1"/>
    <x v="1"/>
    <x v="1"/>
    <x v="1"/>
    <x v="2"/>
    <x v="1"/>
    <x v="1"/>
    <s v="OK"/>
    <s v="OK"/>
    <x v="8"/>
  </r>
  <r>
    <s v="T1T3"/>
    <s v="BUBULAK CIFOR"/>
    <s v="01"/>
    <s v="10.42.28.66"/>
    <s v="Microsoft Windows 10 Pro"/>
    <s v="64-bit"/>
    <s v="Intel(R) Pentium(R) Gold G6400 CPU @ 4.00GHz"/>
    <n v="0"/>
    <s v="49"/>
    <n v="8"/>
    <s v="Windows(R), Professional edition:_x000d__x000a_    The machine is permanently activated."/>
    <s v="Sesuai"/>
    <s v="HBYW9-N38BV-PBDFM-XY8PC-8XCKF"/>
    <n v="1000"/>
    <n v="47"/>
    <n v="0.84"/>
    <s v="0"/>
    <s v="0"/>
    <s v="NOEDC"/>
    <s v="NOEDC-0000-00-00 00:00:00"/>
    <s v="18"/>
    <s v="0"/>
    <s v="ONLINE"/>
    <s v="ONLINE-2024-12-23 12:01:04-(ACT VIRTUAL)CRC SALAH HARAP RESTART EDC"/>
    <s v="Dihitung"/>
    <s v="Dihitung"/>
    <s v="Dihitung"/>
    <n v="1000"/>
    <n v="0"/>
    <n v="47"/>
    <n v="0.84"/>
    <s v="Sesuai"/>
    <s v="OK"/>
    <n v="0"/>
    <n v="1"/>
    <x v="1"/>
    <x v="1"/>
    <x v="1"/>
    <x v="1"/>
    <x v="1"/>
    <x v="1"/>
    <x v="2"/>
    <x v="2"/>
    <x v="1"/>
    <s v="NOK"/>
    <s v="OK"/>
    <x v="7"/>
  </r>
  <r>
    <s v="FYJ6"/>
    <s v="CIKONDANG PELABUHAN II"/>
    <s v="01"/>
    <s v="10.42.148.2"/>
    <s v="Microsoft Windows 10 Pro"/>
    <s v="64-bit"/>
    <s v="Intel(R) Pentium(R) Gold G7400"/>
    <n v="13"/>
    <s v="45"/>
    <n v="8"/>
    <s v="Windows(R), Professional edition:_x000d__x000a_    The machine is permanently activated."/>
    <s v="Sesuai"/>
    <s v="466NQ-2H3QX-8DRF9-KJ9P9-8QK86"/>
    <n v="1000"/>
    <n v="41"/>
    <n v="0.56999999999999995"/>
    <s v="2"/>
    <s v="0"/>
    <s v="ONLINE"/>
    <s v="ONLINE-2024-12-23 12:10:49"/>
    <s v="3"/>
    <s v="0"/>
    <s v="ONLINE"/>
    <s v="ONLINE-2024-12-22 10:03:52"/>
    <s v="Dihitung"/>
    <s v="Dihitung"/>
    <s v="Dihitung"/>
    <n v="1000"/>
    <n v="13"/>
    <n v="41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12"/>
  </r>
  <r>
    <s v="T1T3"/>
    <s v="BUBULAK CIFOR"/>
    <s v="02"/>
    <s v="10.42.28.67"/>
    <s v="Microsoft Windows 10 Pro"/>
    <s v="64-bit"/>
    <s v="Intel(R) Pentium(R) Gold G6405 CPU @ 4.10GHz"/>
    <n v="18"/>
    <s v="42"/>
    <n v="8"/>
    <s v="Windows(R), Professional edition:_x000d__x000a_    The machine is permanently activated."/>
    <s v="Sesuai"/>
    <s v="FNQDT-9JCWD-KTVJH-DJ6PP-9QB6G"/>
    <n v="1000"/>
    <n v="46"/>
    <n v="0.59"/>
    <s v="0"/>
    <s v="0"/>
    <s v="NOEDC"/>
    <s v="NOEDC-0000-00-00 00:00:00"/>
    <s v="18"/>
    <s v="2"/>
    <s v="ONLINE"/>
    <s v="ONLINE-2024-12-22 20:47:59"/>
    <s v="Dihitung"/>
    <s v="Dihitung"/>
    <s v="Dihitung"/>
    <n v="1000"/>
    <n v="18"/>
    <n v="46"/>
    <n v="0.59"/>
    <s v="Sesuai"/>
    <s v="OK"/>
    <n v="0"/>
    <n v="0.9"/>
    <x v="1"/>
    <x v="1"/>
    <x v="1"/>
    <x v="1"/>
    <x v="1"/>
    <x v="1"/>
    <x v="2"/>
    <x v="2"/>
    <x v="1"/>
    <s v="NOK"/>
    <s v="OK"/>
    <x v="7"/>
  </r>
  <r>
    <s v="T88B"/>
    <s v="DRAMAGA CENTER"/>
    <s v="01"/>
    <s v="10.42.10.226"/>
    <s v="Microsoft Windows 10 Pro"/>
    <s v="64-bit"/>
    <s v="Intel(R) Pentium(R) Gold G6405 CPU @ 4.10GHz"/>
    <n v="22"/>
    <s v="47"/>
    <n v="8"/>
    <s v="Windows(R), Professional edition:_x000d__x000a_    The machine is permanently activated."/>
    <s v="Sesuai"/>
    <s v="MWCD2-RNG9M-28WTY-DY7G8-33XCT:N6JYW-3M6D7-42CH3-2RTGP-RVV82"/>
    <n v="1000"/>
    <n v="39"/>
    <n v="0.7"/>
    <s v="4"/>
    <s v="0"/>
    <s v="ONLINE"/>
    <s v="ONLINE-2024-12-22 15:19:36"/>
    <s v="3"/>
    <s v="0"/>
    <s v="ONLINE"/>
    <s v="ONLINE-2024-12-22 17:26:55"/>
    <s v="Dihitung"/>
    <s v="Dihitung"/>
    <s v="Dihitung"/>
    <n v="1000"/>
    <n v="22"/>
    <n v="39"/>
    <n v="0.7"/>
    <s v="Sesuai"/>
    <s v="OK"/>
    <n v="1"/>
    <n v="1"/>
    <x v="1"/>
    <x v="1"/>
    <x v="1"/>
    <x v="1"/>
    <x v="1"/>
    <x v="1"/>
    <x v="2"/>
    <x v="1"/>
    <x v="1"/>
    <s v="OK"/>
    <s v="OK"/>
    <x v="7"/>
  </r>
  <r>
    <s v="FX5B"/>
    <s v="PARUNG KUDA"/>
    <s v="01"/>
    <s v="10.42.19.34"/>
    <s v="Microsoft Windows 10 Pro"/>
    <s v="64-bit"/>
    <s v="Intel(R) Pentium(R) Gold G6405 CPU @ 4.10GHz"/>
    <n v="30"/>
    <s v="48"/>
    <n v="8"/>
    <s v="Windows(R), Professional edition:_x000d__x000a_    The machine is permanently activated."/>
    <s v="Sesuai"/>
    <s v="79NJB-QPFG8-B4TGB-HR3MG-C9X86:CG6MM-NBRQ8-DW6YC-K38FD-FM49F"/>
    <n v="1000"/>
    <n v="51"/>
    <n v="0.46"/>
    <s v="12"/>
    <s v="0"/>
    <s v="ONLINE"/>
    <s v="ONLINE-2024-12-22 18:34:24"/>
    <s v="1"/>
    <s v="0"/>
    <s v="ONLINE"/>
    <s v="ONLINE-2024-12-23 12:10:38"/>
    <s v="Dihitung"/>
    <s v="Dihitung"/>
    <s v="Dihitung"/>
    <n v="1000"/>
    <n v="30"/>
    <n v="51"/>
    <n v="0.46"/>
    <s v="Sesuai"/>
    <s v="OK"/>
    <n v="1"/>
    <n v="1"/>
    <x v="1"/>
    <x v="1"/>
    <x v="1"/>
    <x v="1"/>
    <x v="1"/>
    <x v="1"/>
    <x v="2"/>
    <x v="1"/>
    <x v="1"/>
    <s v="OK"/>
    <s v="OK"/>
    <x v="4"/>
  </r>
  <r>
    <s v="F36C"/>
    <s v="BOGOR PERMAI_x0009_"/>
    <s v="03"/>
    <s v="10.42.45.132"/>
    <s v="Microsoft Windows 10 Pro"/>
    <s v="64-bit"/>
    <s v="Intel(R) Pentium(R) Gold G6400 CPU @ 4.00GHz"/>
    <n v="38"/>
    <s v="44"/>
    <n v="8"/>
    <s v="Windows(R), Professional edition:_x000d__x000a_    The machine is permanently activated."/>
    <s v="Sesuai"/>
    <s v="NRT3T-JX8FB-9R3CF-94CVY-QJ3W6"/>
    <n v="1000"/>
    <n v="48"/>
    <n v="0.72"/>
    <s v="17"/>
    <s v="0"/>
    <s v="ONLINE"/>
    <s v="ONLINE-2024-12-23 12:27:12"/>
    <s v="7"/>
    <s v="0"/>
    <s v="ONLINE"/>
    <s v="ONLINE-2024-12-23 11:08:46"/>
    <s v="Dihitung"/>
    <s v="Dihitung"/>
    <s v="Dihitung"/>
    <n v="1000"/>
    <n v="38"/>
    <n v="48"/>
    <n v="0.72"/>
    <s v="Sesuai"/>
    <s v="OK"/>
    <n v="1"/>
    <n v="1"/>
    <x v="1"/>
    <x v="1"/>
    <x v="1"/>
    <x v="1"/>
    <x v="1"/>
    <x v="1"/>
    <x v="2"/>
    <x v="1"/>
    <x v="1"/>
    <s v="OK"/>
    <s v="OK"/>
    <x v="0"/>
  </r>
  <r>
    <s v="T00J"/>
    <s v="TAMAN SAFARI"/>
    <s v="05"/>
    <s v="10.42.84.42"/>
    <s v="Microsoft Windows 10 Pro"/>
    <s v="64-bit"/>
    <s v="Intel(R) Pentium(R) Gold G6400 CPU @ 4.00GHz"/>
    <n v="8"/>
    <s v="20"/>
    <n v="16"/>
    <s v="Windows(R), Professional edition:_x000d__x000a_    The machine is permanently activated."/>
    <s v="Sesuai"/>
    <s v="3TNJB-JQWHW-PQY2B-M3WQ7-PWGPT"/>
    <n v="1000"/>
    <n v="44"/>
    <n v="0.6"/>
    <s v="2"/>
    <s v="0"/>
    <s v="ONLINE"/>
    <s v="ONLINE-2024-12-23 11:03:44"/>
    <s v="0"/>
    <s v="0"/>
    <s v="NOEDC"/>
    <s v="NOEDC-0000-00-00 00:00:00"/>
    <s v="Dihitung"/>
    <s v="Dihitung"/>
    <s v="Dihitung"/>
    <n v="1000"/>
    <n v="8"/>
    <n v="44"/>
    <n v="0.6"/>
    <s v="Sesuai"/>
    <s v="OK"/>
    <n v="1"/>
    <n v="0"/>
    <x v="1"/>
    <x v="1"/>
    <x v="1"/>
    <x v="1"/>
    <x v="1"/>
    <x v="1"/>
    <x v="2"/>
    <x v="1"/>
    <x v="2"/>
    <s v="OK"/>
    <s v="NOK"/>
    <x v="11"/>
  </r>
  <r>
    <s v="TUMQ"/>
    <s v="SUKAMAJU"/>
    <s v="02"/>
    <s v="10.42.50.35"/>
    <s v="Microsoft Windows 10 Pro"/>
    <s v="64-bit"/>
    <s v="Intel(R) Pentium(R) CPU G4400 @ 3.30GHz"/>
    <n v="9"/>
    <s v="40"/>
    <n v="8"/>
    <s v="Windows(R), Professional edition:_x000d__x000a_    The machine is permanently activated."/>
    <s v="Sesuai"/>
    <s v="CNKYD-H4YK3-HMXK2-YHR2T-23724"/>
    <n v="1000"/>
    <n v="42"/>
    <n v="1.04"/>
    <s v="10"/>
    <s v="0"/>
    <s v="ONLINE"/>
    <s v="ONLINE-2024-12-23 11:57:42"/>
    <s v="4"/>
    <s v="0"/>
    <s v="ONLINE"/>
    <s v="ONLINE-2024-12-23 11:16:17"/>
    <s v="Dihitung"/>
    <s v="Dihitung"/>
    <s v="Dihitung"/>
    <n v="1000"/>
    <n v="9"/>
    <n v="42"/>
    <n v="1.04"/>
    <s v="Sesuai"/>
    <s v="OK"/>
    <n v="1"/>
    <n v="1"/>
    <x v="1"/>
    <x v="1"/>
    <x v="1"/>
    <x v="1"/>
    <x v="1"/>
    <x v="1"/>
    <x v="2"/>
    <x v="1"/>
    <x v="1"/>
    <s v="OK"/>
    <s v="OK"/>
    <x v="5"/>
  </r>
  <r>
    <s v="T63Y"/>
    <s v="ALTERNATIF SENTUL"/>
    <s v="01"/>
    <s v="10.42.81.99"/>
    <s v="Microsoft Windows 10 Pro"/>
    <s v="64-bit"/>
    <s v="Intel(R) Pentium(R) Gold G6400 CPU @ 4.00GHz"/>
    <n v="1"/>
    <s v="17"/>
    <n v="16"/>
    <s v="Windows(R), Professional edition:_x000d__x000a_    The machine is permanently activated."/>
    <s v="Sesuai"/>
    <s v="XMCTN-FD9WC-RHXGT-JKP6Q-FM6PT"/>
    <n v="1000"/>
    <n v="47"/>
    <n v="0.53"/>
    <s v="4"/>
    <s v="0"/>
    <s v="ONLINE"/>
    <s v="ONLINE-2024-12-14 10:47:40"/>
    <s v="7"/>
    <s v="0"/>
    <s v="ONLINE"/>
    <s v="ONLINE-2024-12-22 07:41:41"/>
    <s v="Dihitung"/>
    <s v="Dihitung"/>
    <s v="Dihitung"/>
    <n v="1000"/>
    <n v="1"/>
    <n v="47"/>
    <n v="0.53"/>
    <s v="Sesuai"/>
    <s v="OK"/>
    <n v="1"/>
    <n v="1"/>
    <x v="1"/>
    <x v="1"/>
    <x v="1"/>
    <x v="1"/>
    <x v="1"/>
    <x v="1"/>
    <x v="2"/>
    <x v="1"/>
    <x v="1"/>
    <s v="OK"/>
    <s v="OK"/>
    <x v="2"/>
  </r>
  <r>
    <s v="TKVA"/>
    <s v="CIHIDEUNG"/>
    <s v="01"/>
    <s v="10.42.54.66"/>
    <s v="Microsoft Windows 10 Pro"/>
    <s v="64-bit"/>
    <s v="Intel(R) Pentium(R) Gold G6400 CPU @ 4.00GHz"/>
    <n v="27"/>
    <s v="57"/>
    <n v="8"/>
    <s v="Windows(R), Professional edition:_x000d__x000a_    The machine is permanently activated."/>
    <s v="Sesuai"/>
    <s v="WRN94-D2BK4-Q9FM2-97GV3-JTYP4"/>
    <n v="1000"/>
    <n v="46"/>
    <n v="0.87"/>
    <s v="6"/>
    <s v="0"/>
    <s v="ONLINE"/>
    <s v="ONLINE-2024-12-23 10:53:05"/>
    <s v="4"/>
    <s v="0"/>
    <s v="ONLINE"/>
    <s v="ONLINE-2024-12-22 17:59:40"/>
    <s v="Dihitung"/>
    <s v="Dihitung"/>
    <s v="Dihitung"/>
    <n v="1000"/>
    <n v="27"/>
    <n v="46"/>
    <n v="0.87"/>
    <s v="Sesuai"/>
    <s v="OK"/>
    <n v="1"/>
    <n v="1"/>
    <x v="1"/>
    <x v="1"/>
    <x v="1"/>
    <x v="1"/>
    <x v="1"/>
    <x v="1"/>
    <x v="2"/>
    <x v="1"/>
    <x v="1"/>
    <s v="OK"/>
    <s v="OK"/>
    <x v="7"/>
  </r>
  <r>
    <s v="TI6Y"/>
    <s v="TAMAN TOPI SQUARE"/>
    <s v="02"/>
    <s v="10.42.6.3"/>
    <s v="Microsoft Windows 10 Pro"/>
    <s v="64-bit"/>
    <s v="Intel(R) Pentium(R) Gold G6400 CPU @ 4.00GHz"/>
    <n v="4"/>
    <s v="38"/>
    <n v="8"/>
    <s v="Windows(R), Professional edition:_x000d__x000a_    The machine is permanently activated."/>
    <s v="Sesuai"/>
    <s v="QTC34-7FN22-YMGVH-CGHMV-QPFTG"/>
    <n v="1000"/>
    <n v="45"/>
    <n v="0.82"/>
    <s v="20"/>
    <s v="0"/>
    <s v="ONLINE"/>
    <s v="ONLINE-2024-12-23 11:12:37"/>
    <s v="31"/>
    <s v="0"/>
    <s v="ONLINE"/>
    <s v="ONLINE-2024-12-23 12:37:54"/>
    <s v="Dihitung"/>
    <s v="Dihitung"/>
    <s v="Dihitung"/>
    <n v="1000"/>
    <n v="4"/>
    <n v="45"/>
    <n v="0.82"/>
    <s v="Sesuai"/>
    <s v="OK"/>
    <n v="1"/>
    <n v="1"/>
    <x v="1"/>
    <x v="1"/>
    <x v="1"/>
    <x v="1"/>
    <x v="1"/>
    <x v="1"/>
    <x v="2"/>
    <x v="1"/>
    <x v="1"/>
    <s v="OK"/>
    <s v="OK"/>
    <x v="5"/>
  </r>
  <r>
    <s v="TWVA"/>
    <s v="BOJONG SAMPORA 2"/>
    <s v="02"/>
    <s v="10.42.135.67"/>
    <s v="Microsoft Windows 10 Pro"/>
    <s v="64-bit"/>
    <s v="Intel(R) Pentium(R) Gold G6405 CPU @ 4.10GHz"/>
    <n v="2"/>
    <s v="39"/>
    <n v="8"/>
    <s v="Windows(R), Professional edition:_x000d__x000a_    The machine is permanently activated."/>
    <s v="Sesuai"/>
    <s v="3BFH2-64NP4-WFC7R-W7PH4-Q9M6G"/>
    <n v="1000"/>
    <n v="39"/>
    <n v="0"/>
    <s v="8"/>
    <s v="0"/>
    <s v="ONLINE"/>
    <s v="ONLINE-2024-12-21 21:34:34"/>
    <s v="12"/>
    <s v="0"/>
    <s v="ONLINE"/>
    <s v="ONLINE-2024-12-23 11:51:17"/>
    <s v="Dihitung"/>
    <s v="Dihitung"/>
    <s v="Dihitung"/>
    <n v="1000"/>
    <n v="2"/>
    <n v="39"/>
    <n v="0"/>
    <s v="Sesuai"/>
    <s v="OK"/>
    <n v="1"/>
    <n v="1"/>
    <x v="1"/>
    <x v="1"/>
    <x v="1"/>
    <x v="1"/>
    <x v="1"/>
    <x v="1"/>
    <x v="2"/>
    <x v="1"/>
    <x v="1"/>
    <s v="OK"/>
    <s v="OK"/>
    <x v="3"/>
  </r>
  <r>
    <s v="FKP3"/>
    <s v="YON POMAD 2"/>
    <s v="01"/>
    <s v="10.42.41.66"/>
    <s v="Microsoft Windows 10 Pro"/>
    <s v="64-bit"/>
    <s v="Intel(R) Pentium(R) Gold G6405 CPU @ 4.10GHz"/>
    <n v="0"/>
    <s v="49"/>
    <n v="8"/>
    <s v="Windows(R), Professional edition:_x000d__x000a_    The machine is permanently activated."/>
    <s v="Sesuai"/>
    <s v="WDGTC-7NYYR-7GKYB-B8QD9-XKX86"/>
    <n v="1000"/>
    <n v="49"/>
    <n v="0.67"/>
    <s v="10"/>
    <s v="0"/>
    <s v="ONLINE"/>
    <s v="ONLINE-2024-12-23 12:09:25"/>
    <s v="4"/>
    <s v="0"/>
    <s v="ONLINE"/>
    <s v="ONLINE-2024-12-23 11:51:59"/>
    <s v="Dihitung"/>
    <s v="Dihitung"/>
    <s v="Dihitung"/>
    <n v="1000"/>
    <n v="0"/>
    <n v="49"/>
    <n v="0.67"/>
    <s v="Sesuai"/>
    <s v="OK"/>
    <n v="1"/>
    <n v="1"/>
    <x v="1"/>
    <x v="1"/>
    <x v="1"/>
    <x v="1"/>
    <x v="1"/>
    <x v="1"/>
    <x v="2"/>
    <x v="1"/>
    <x v="1"/>
    <s v="OK"/>
    <s v="OK"/>
    <x v="2"/>
  </r>
  <r>
    <s v="F5QK"/>
    <s v="RAYA PUNCAK KM 77"/>
    <s v="02"/>
    <s v="10.42.147.99"/>
    <s v="Microsoft Windows 10 Pro"/>
    <s v="64-bit"/>
    <s v="Intel(R) Pentium(R) Gold G6405 CPU @ 4.10GHz"/>
    <n v="10"/>
    <s v="35"/>
    <n v="8"/>
    <s v="Windows(R), Professional edition:_x000d__x000a_    The machine is permanently activated."/>
    <s v="Sesuai"/>
    <s v="H2N4M-K3FRD-YVXCB-4C942-P9X86"/>
    <n v="1000"/>
    <n v="47"/>
    <n v="1.1499999999999999"/>
    <s v="18"/>
    <s v="0"/>
    <s v="ONLINE"/>
    <s v="ONLINE-2024-12-23 12:30:49"/>
    <s v="3"/>
    <s v="0"/>
    <s v="ONLINE"/>
    <s v="ONLINE-2024-12-23 12:28:48"/>
    <s v="Dihitung"/>
    <s v="Dihitung"/>
    <s v="Dihitung"/>
    <n v="1000"/>
    <n v="10"/>
    <n v="47"/>
    <n v="1.1499999999999999"/>
    <s v="Sesuai"/>
    <s v="OK"/>
    <n v="1"/>
    <n v="1"/>
    <x v="1"/>
    <x v="1"/>
    <x v="1"/>
    <x v="1"/>
    <x v="1"/>
    <x v="1"/>
    <x v="2"/>
    <x v="1"/>
    <x v="1"/>
    <s v="OK"/>
    <s v="OK"/>
    <x v="11"/>
  </r>
  <r>
    <s v="F5QK"/>
    <s v="RAYA PUNCAK KM 77"/>
    <s v="03"/>
    <s v="10.42.147.100"/>
    <s v="Microsoft Windows 10 Pro"/>
    <s v="64-bit"/>
    <s v="Intel(R) Pentium(R) Gold G6405 CPU @ 4.10GHz"/>
    <n v="3"/>
    <s v="38"/>
    <n v="8"/>
    <s v="Windows(R), Professional edition:_x000d__x000a_    The machine is permanently activated."/>
    <s v="Sesuai"/>
    <s v="X996N-2D84R-QJHJV-F9FWT-KTP2T"/>
    <n v="100"/>
    <n v="36"/>
    <n v="0.65"/>
    <s v="2"/>
    <s v="0"/>
    <s v="ONLINE"/>
    <s v="ONLINE-2024-12-23 09:17:00"/>
    <s v="2"/>
    <s v="0"/>
    <s v="ONLINE"/>
    <s v="ONLINE-2024-12-23 11:20:59"/>
    <s v="Dihitung"/>
    <s v="Dihitung"/>
    <s v="Dihitung"/>
    <n v="100"/>
    <n v="3"/>
    <n v="36"/>
    <n v="0.65"/>
    <s v="Sesuai"/>
    <s v="OK"/>
    <n v="1"/>
    <n v="1"/>
    <x v="1"/>
    <x v="2"/>
    <x v="1"/>
    <x v="1"/>
    <x v="1"/>
    <x v="1"/>
    <x v="2"/>
    <x v="1"/>
    <x v="1"/>
    <s v="OK"/>
    <s v="OK"/>
    <x v="11"/>
  </r>
  <r>
    <s v="F44C"/>
    <s v="CIBUNGUR"/>
    <s v="01"/>
    <s v="10.42.20.2"/>
    <s v="Microsoft Windows 10 Pro"/>
    <s v="64-bit"/>
    <s v="Intel(R) Pentium(R) Gold G6405 CPU @ 4.10GHz"/>
    <n v="5"/>
    <s v="47"/>
    <n v="8"/>
    <s v="Windows(R), Professional edition:_x000d__x000a_    The machine is permanently activated."/>
    <s v="Sesuai"/>
    <s v="M2X2N-M3G8K-BXHM3-8KWP4-Q9MP4"/>
    <n v="1000"/>
    <n v="58"/>
    <n v="0.87"/>
    <s v="2"/>
    <s v="0"/>
    <s v="ONLINE"/>
    <s v="ONLINE-2024-12-23 10:45:46"/>
    <s v="3"/>
    <s v="0"/>
    <s v="ONLINE"/>
    <s v="ONLINE-2024-12-23 11:43:11"/>
    <s v="Dihitung"/>
    <s v="Dihitung"/>
    <s v="Dihitung"/>
    <n v="1000"/>
    <n v="5"/>
    <n v="58"/>
    <n v="0.87"/>
    <s v="Sesuai"/>
    <s v="OK"/>
    <n v="1"/>
    <n v="1"/>
    <x v="1"/>
    <x v="1"/>
    <x v="1"/>
    <x v="1"/>
    <x v="1"/>
    <x v="1"/>
    <x v="2"/>
    <x v="1"/>
    <x v="1"/>
    <s v="OK"/>
    <s v="OK"/>
    <x v="9"/>
  </r>
  <r>
    <s v="TK62"/>
    <s v="PONDOK GEDE 3"/>
    <s v="02"/>
    <s v="10.42.81.162"/>
    <s v="Microsoft Windows 10 Pro"/>
    <s v="64-bit"/>
    <s v="Intel(R) Pentium(R) Gold G6405 CPU @ 4.10GHz"/>
    <n v="0"/>
    <s v="47"/>
    <n v="8"/>
    <s v="Windows(R), Professional edition:_x000d__x000a_    The machine is permanently activated."/>
    <s v="Sesuai"/>
    <s v="WFNB8-BJHBY-F4G4X-VMPB9-QV7J6"/>
    <n v="1000"/>
    <n v="58"/>
    <n v="0.86"/>
    <s v="4"/>
    <s v="0"/>
    <s v="ONLINE"/>
    <s v="ONLINE-2024-12-23 09:28:00"/>
    <s v="4"/>
    <s v="0"/>
    <s v="ONLINE"/>
    <s v="ONLINE-2024-12-23 09:30:15"/>
    <s v="Dihitung"/>
    <s v="Dihitung"/>
    <s v="Dihitung"/>
    <n v="1000"/>
    <n v="0"/>
    <n v="58"/>
    <n v="0.86"/>
    <s v="Sesuai"/>
    <s v="OK"/>
    <n v="1"/>
    <n v="1"/>
    <x v="1"/>
    <x v="1"/>
    <x v="1"/>
    <x v="1"/>
    <x v="1"/>
    <x v="1"/>
    <x v="2"/>
    <x v="1"/>
    <x v="1"/>
    <s v="OK"/>
    <s v="OK"/>
    <x v="10"/>
  </r>
  <r>
    <s v="FYF6"/>
    <s v="BUKIT CIMANGGU CITY"/>
    <s v="01"/>
    <s v="10.42.116.98"/>
    <s v="Microsoft Windows 10 Pro"/>
    <s v="64-bit"/>
    <s v="Intel(R) Pentium(R) Gold G6405 CPU @ 4.10GHz"/>
    <n v="13"/>
    <s v="48"/>
    <n v="8"/>
    <s v="Windows(R), Professional edition:_x000d__x000a_    The machine is permanently activated."/>
    <s v="Sesuai"/>
    <s v="BMP7N-8DH4F-X6J4J-2BRMX-P38GG"/>
    <n v="1000"/>
    <n v="39"/>
    <n v="0.91"/>
    <s v="28"/>
    <s v="0"/>
    <s v="ONLINE"/>
    <s v="ONLINE-2024-12-23 12:22:02"/>
    <s v="6"/>
    <s v="0"/>
    <s v="ONLINE"/>
    <s v="ONLINE-2024-12-23 11:57:37"/>
    <s v="Dihitung"/>
    <s v="Dihitung"/>
    <s v="Dihitung"/>
    <n v="1000"/>
    <n v="13"/>
    <n v="39"/>
    <n v="0.91"/>
    <s v="Sesuai"/>
    <s v="OK"/>
    <n v="1"/>
    <n v="1"/>
    <x v="1"/>
    <x v="1"/>
    <x v="1"/>
    <x v="1"/>
    <x v="1"/>
    <x v="1"/>
    <x v="2"/>
    <x v="1"/>
    <x v="1"/>
    <s v="OK"/>
    <s v="OK"/>
    <x v="0"/>
  </r>
  <r>
    <s v="F99C"/>
    <s v="WARUNG KIARA"/>
    <s v="01"/>
    <s v="10.42.135.162"/>
    <s v="Microsoft Windows 10 Pro"/>
    <s v="64-bit"/>
    <s v="Intel(R) Pentium(R) Gold G6405 CPU @ 4.10GHz"/>
    <n v="4"/>
    <s v="49"/>
    <n v="8"/>
    <s v="Windows(R), Professional edition:_x000d__x000a_    The machine is permanently activated."/>
    <s v="Sesuai"/>
    <s v="T6DXQ-WNQBG-WJ2HC-G9XXK-JXC2T"/>
    <n v="1000"/>
    <n v="49"/>
    <n v="0.47"/>
    <s v="4"/>
    <s v="0"/>
    <s v="ONLINE"/>
    <s v="ONLINE-2024-12-23 10:15:19"/>
    <s v="2"/>
    <s v="0"/>
    <s v="ONLINE"/>
    <s v="ONLINE-2024-12-23 11:34:45"/>
    <s v="Dihitung"/>
    <s v="Dihitung"/>
    <s v="Dihitung"/>
    <n v="1000"/>
    <n v="4"/>
    <n v="49"/>
    <n v="0.47"/>
    <s v="Sesuai"/>
    <s v="OK"/>
    <n v="1"/>
    <n v="1"/>
    <x v="1"/>
    <x v="1"/>
    <x v="1"/>
    <x v="1"/>
    <x v="1"/>
    <x v="1"/>
    <x v="2"/>
    <x v="1"/>
    <x v="1"/>
    <s v="OK"/>
    <s v="OK"/>
    <x v="3"/>
  </r>
  <r>
    <s v="F3CG"/>
    <s v="CIPANGGULAAN"/>
    <s v="02"/>
    <s v="10.42.9.3"/>
    <s v="Microsoft Windows 10 Pro"/>
    <s v="64-bit"/>
    <s v="Intel(R) Pentium(R) Gold G6400 CPU @ 4.00GHz"/>
    <n v="0"/>
    <s v="40"/>
    <n v="8"/>
    <s v="Windows(R), Professional edition:_x000d__x000a_    The machine is permanently activated."/>
    <s v="Sesuai"/>
    <s v="GNXT2-8HMRY-BDX9G-K9C77-YY6PT"/>
    <n v="1000"/>
    <n v="39"/>
    <n v="1.27"/>
    <s v="8"/>
    <s v="0"/>
    <s v="ONLINE"/>
    <s v="ONLINE-2024-12-22 18:12:42"/>
    <s v="8"/>
    <s v="0"/>
    <s v="ONLINE"/>
    <s v="ONLINE-2024-12-23 12:09:52"/>
    <s v="Dihitung"/>
    <s v="Dihitung"/>
    <s v="Dihitung"/>
    <n v="1000"/>
    <n v="0"/>
    <n v="39"/>
    <n v="1.27"/>
    <s v="Sesuai"/>
    <s v="OK"/>
    <n v="1"/>
    <n v="1"/>
    <x v="1"/>
    <x v="1"/>
    <x v="1"/>
    <x v="1"/>
    <x v="1"/>
    <x v="1"/>
    <x v="2"/>
    <x v="1"/>
    <x v="1"/>
    <s v="OK"/>
    <s v="OK"/>
    <x v="4"/>
  </r>
  <r>
    <s v="THNW"/>
    <s v="CIHERANG DRAMAGA"/>
    <s v="01"/>
    <s v="10.42.26.130"/>
    <s v="Microsoft Windows 10 Pro"/>
    <s v="64-bit"/>
    <s v="Intel(R) Core(TM) i3-10100 CPU @ 3.60GHz"/>
    <n v="7"/>
    <s v="50"/>
    <n v="8"/>
    <s v="Windows(R), Professional edition:_x000d__x000a_    The machine is permanently activated."/>
    <s v="Sesuai"/>
    <s v="386N8-6PG8C-KQ494-TBKKF-2KCKC:6NG97-3J7YH-2XG74-JRBXT-4M49F"/>
    <n v="1000"/>
    <n v="68"/>
    <n v="0.48"/>
    <s v="6"/>
    <s v="0"/>
    <s v="ONLINE"/>
    <s v="ONLINE-2024-12-23 10:46:40"/>
    <s v="3"/>
    <s v="0"/>
    <s v="ONLINE"/>
    <s v="ONLINE-2024-12-23 09:47:08"/>
    <s v="Dihitung"/>
    <s v="Dihitung"/>
    <s v="Dihitung"/>
    <n v="1000"/>
    <n v="7"/>
    <n v="68"/>
    <n v="0.48"/>
    <s v="Sesuai"/>
    <s v="OK"/>
    <n v="1"/>
    <n v="1"/>
    <x v="1"/>
    <x v="1"/>
    <x v="1"/>
    <x v="1"/>
    <x v="1"/>
    <x v="1"/>
    <x v="2"/>
    <x v="1"/>
    <x v="1"/>
    <s v="OK"/>
    <s v="OK"/>
    <x v="7"/>
  </r>
  <r>
    <s v="TXXJ"/>
    <s v="NAGRAK"/>
    <s v="01"/>
    <s v="10.42.21.98"/>
    <s v="Microsoft Windows 10 Pro"/>
    <s v="64-bit"/>
    <s v="Intel(R) Pentium(R) CPU G4500 @ 3.50GHz"/>
    <n v="94"/>
    <s v="66"/>
    <n v="4"/>
    <s v="Windows(R), Professional edition:_x000d__x000a_    The machine is permanently activated."/>
    <s v="Sesuai"/>
    <s v="FMHN3-BCPQY-DRX2M-D34R4-PPQGP"/>
    <n v="1000"/>
    <n v="48"/>
    <n v="0.64"/>
    <s v="4"/>
    <s v="0"/>
    <s v="ONLINE"/>
    <s v="ONLINE-2024-12-22 16:17:58"/>
    <s v="8"/>
    <s v="0"/>
    <s v="ONLINE"/>
    <s v="ONLINE-2024-12-22 17:30:58"/>
    <s v="Dihitung"/>
    <s v="Dihitung"/>
    <s v="Tidak Dihitung"/>
    <n v="1000"/>
    <n v="94"/>
    <n v="48"/>
    <n v="0.64"/>
    <s v="Sesuai"/>
    <s v="OK"/>
    <n v="1"/>
    <n v="1"/>
    <x v="0"/>
    <x v="1"/>
    <x v="2"/>
    <x v="1"/>
    <x v="1"/>
    <x v="1"/>
    <x v="2"/>
    <x v="1"/>
    <x v="1"/>
    <s v="OK"/>
    <s v="OK"/>
    <x v="4"/>
  </r>
  <r>
    <s v="T92O"/>
    <s v="SPBU SINDANG BARANG"/>
    <s v="02"/>
    <s v="10.42.136.3"/>
    <s v="Microsoft Windows 10 Pro"/>
    <s v="64-bit"/>
    <s v="Intel(R) Pentium(R) Gold G6405 CPU @ 4.10GHz"/>
    <n v="1"/>
    <s v="36"/>
    <n v="8"/>
    <s v="Windows(R), Professional edition:_x000d__x000a_    The machine is permanently activated."/>
    <s v="Sesuai"/>
    <s v="V67XN-KWRMR-KHXTY-P3DM2-76DW6"/>
    <n v="1000"/>
    <n v="42"/>
    <n v="0.64"/>
    <s v="12"/>
    <s v="0"/>
    <s v="ONLINE"/>
    <s v="ONLINE-2024-12-23 10:12:56"/>
    <s v="16"/>
    <s v="0"/>
    <s v="ONLINE"/>
    <s v="ONLINE-2024-12-23 11:40:57"/>
    <s v="Dihitung"/>
    <s v="Dihitung"/>
    <s v="Dihitung"/>
    <n v="1000"/>
    <n v="1"/>
    <n v="42"/>
    <n v="0.64"/>
    <s v="Sesuai"/>
    <s v="OK"/>
    <n v="1"/>
    <n v="1"/>
    <x v="1"/>
    <x v="1"/>
    <x v="1"/>
    <x v="1"/>
    <x v="1"/>
    <x v="1"/>
    <x v="2"/>
    <x v="1"/>
    <x v="1"/>
    <s v="OK"/>
    <s v="OK"/>
    <x v="7"/>
  </r>
  <r>
    <s v="FTWG"/>
    <s v="TALAGASARI"/>
    <s v="01"/>
    <s v="10.42.36.98"/>
    <s v="Microsoft Windows 10 Pro"/>
    <s v="64-bit"/>
    <s v="Intel(R) Pentium(R) Gold G6405 CPU @ 4.10GHz"/>
    <n v="2"/>
    <s v="48"/>
    <n v="8"/>
    <s v="Windows(R), Professional edition:_x000d__x000a_    The machine is permanently activated."/>
    <s v="Sesuai"/>
    <s v="YM4DN-B372B-B2XYP-78WG4-HQXCT"/>
    <n v="1000"/>
    <n v="46"/>
    <n v="0.55000000000000004"/>
    <s v="2"/>
    <s v="0"/>
    <s v="ONLINE"/>
    <s v="ONLINE-2024-12-23 09:47:23"/>
    <s v="3"/>
    <s v="0"/>
    <s v="ONLINE"/>
    <s v="ONLINE-2024-12-23 09:37:37-(ACT VIRTUAL)TIDAK TERIMA RESPONSE DARI HOST|ERBANK MANDIRI||0|"/>
    <s v="Dihitung"/>
    <s v="Dihitung"/>
    <s v="Dihitung"/>
    <n v="1000"/>
    <n v="2"/>
    <n v="46"/>
    <n v="0.55000000000000004"/>
    <s v="Sesuai"/>
    <s v="OK"/>
    <n v="1"/>
    <n v="1"/>
    <x v="1"/>
    <x v="1"/>
    <x v="1"/>
    <x v="1"/>
    <x v="1"/>
    <x v="1"/>
    <x v="2"/>
    <x v="1"/>
    <x v="1"/>
    <s v="OK"/>
    <s v="OK"/>
    <x v="12"/>
  </r>
  <r>
    <s v="T4O2"/>
    <s v="SEMPLAK RAYA"/>
    <s v="01"/>
    <s v="10.42.11.34"/>
    <s v="Microsoft Windows 10 Pro"/>
    <s v="64-bit"/>
    <s v="Intel(R) Pentium(R) Gold G6400 CPU @ 4.00GHz"/>
    <n v="16"/>
    <s v="46"/>
    <n v="8"/>
    <s v="Windows(R), Professional edition:_x000d__x000a_    The machine is permanently activated."/>
    <s v="Sesuai"/>
    <s v="R66NY-6H6VR-G2PBD-Y2RPK-2YT6R"/>
    <n v="1000"/>
    <n v="50"/>
    <n v="0.7"/>
    <s v="4"/>
    <s v="0"/>
    <s v="ONLINE"/>
    <s v="ONLINE-2024-12-22 20:29:07"/>
    <s v="2"/>
    <s v="0"/>
    <s v="ONLINE"/>
    <s v="ONLINE-2024-12-23 10:26:17"/>
    <s v="Dihitung"/>
    <s v="Dihitung"/>
    <s v="Dihitung"/>
    <n v="1000"/>
    <n v="16"/>
    <n v="50"/>
    <n v="0.7"/>
    <s v="Sesuai"/>
    <s v="OK"/>
    <n v="1"/>
    <n v="1"/>
    <x v="1"/>
    <x v="1"/>
    <x v="1"/>
    <x v="1"/>
    <x v="1"/>
    <x v="1"/>
    <x v="2"/>
    <x v="1"/>
    <x v="1"/>
    <s v="OK"/>
    <s v="OK"/>
    <x v="7"/>
  </r>
  <r>
    <s v="FH1U"/>
    <s v="TEGAL PANJANG"/>
    <s v="01"/>
    <s v="10.42.25.2"/>
    <s v="Microsoft Windows 10 Pro"/>
    <s v="64-bit"/>
    <s v="Intel(R) Pentium(R) Gold G6405 CPU @ 4.10GHz"/>
    <n v="6"/>
    <s v="49"/>
    <n v="8"/>
    <s v="Windows(R), Professional edition:_x000d__x000a_    The machine is permanently activated."/>
    <s v="Sesuai"/>
    <s v="FRV8Q-XN2GJ-W3BM7-Q2D77-VT986"/>
    <n v="1000"/>
    <n v="39"/>
    <n v="0.65"/>
    <s v="16"/>
    <s v="0"/>
    <s v="ONLINE"/>
    <s v="ONLINE-2024-12-22 17:47:44"/>
    <s v="1"/>
    <s v="0"/>
    <s v="ONLINE"/>
    <s v="ONLINE-2024-12-22 10:38:02"/>
    <s v="Dihitung"/>
    <s v="Dihitung"/>
    <s v="Dihitung"/>
    <n v="1000"/>
    <n v="6"/>
    <n v="39"/>
    <n v="0.65"/>
    <s v="Sesuai"/>
    <s v="OK"/>
    <n v="1"/>
    <n v="1"/>
    <x v="1"/>
    <x v="1"/>
    <x v="1"/>
    <x v="1"/>
    <x v="1"/>
    <x v="1"/>
    <x v="2"/>
    <x v="1"/>
    <x v="1"/>
    <s v="OK"/>
    <s v="OK"/>
    <x v="12"/>
  </r>
  <r>
    <s v="TTIP"/>
    <s v="SRIWEDARI"/>
    <s v="01"/>
    <s v="10.42.116.162"/>
    <s v="Microsoft Windows 10 Pro"/>
    <s v="64-bit"/>
    <s v="Intel(R) Pentium(R) Gold G6405 CPU @ 4.10GHz"/>
    <n v="8"/>
    <s v="58"/>
    <n v="8"/>
    <s v="Windows(R), Professional edition:_x000d__x000a_    The machine is permanently activated."/>
    <s v="Sesuai"/>
    <s v="63RFN-XCBTX-97RJH-44CCM-X4TPT"/>
    <n v="1000"/>
    <n v="43"/>
    <n v="0.76"/>
    <s v="6"/>
    <s v="0"/>
    <s v="ONLINE"/>
    <s v="ONLINE-2024-12-23 09:05:32"/>
    <s v="8"/>
    <s v="0"/>
    <s v="ONLINE"/>
    <s v="ONLINE-2024-12-23 12:17:12"/>
    <s v="Dihitung"/>
    <s v="Dihitung"/>
    <s v="Dihitung"/>
    <n v="1000"/>
    <n v="8"/>
    <n v="43"/>
    <n v="0.76"/>
    <s v="Sesuai"/>
    <s v="OK"/>
    <n v="1"/>
    <n v="1"/>
    <x v="1"/>
    <x v="1"/>
    <x v="1"/>
    <x v="1"/>
    <x v="1"/>
    <x v="1"/>
    <x v="2"/>
    <x v="1"/>
    <x v="1"/>
    <s v="OK"/>
    <s v="OK"/>
    <x v="3"/>
  </r>
  <r>
    <s v="TUZM"/>
    <s v="SENTUL SELATAN 2"/>
    <s v="01"/>
    <s v="10.42.74.162"/>
    <s v="Microsoft Windows 10 Pro"/>
    <s v="64-bit"/>
    <s v="Intel(R) Core(TM) i3-10100 CPU @ 3.60GHz"/>
    <n v="11"/>
    <s v="54"/>
    <n v="8"/>
    <s v="Windows(R), Professional edition:_x000d__x000a_    The machine is permanently activated."/>
    <s v="Sesuai"/>
    <s v="6GGN7-9V87J-RRKV3-BXCQ9-TF4C2"/>
    <n v="1000"/>
    <n v="41"/>
    <n v="0.41"/>
    <s v="6"/>
    <s v="0"/>
    <s v="ONLINE"/>
    <s v="ONLINE-2024-12-23 12:36:14"/>
    <s v="1"/>
    <s v="0"/>
    <s v="ONLINE"/>
    <s v="ONLINE-2024-12-23 08:38:34"/>
    <s v="Dihitung"/>
    <s v="Dihitung"/>
    <s v="Dihitung"/>
    <n v="1000"/>
    <n v="11"/>
    <n v="41"/>
    <n v="0.41"/>
    <s v="Sesuai"/>
    <s v="OK"/>
    <n v="1"/>
    <n v="1"/>
    <x v="1"/>
    <x v="1"/>
    <x v="1"/>
    <x v="1"/>
    <x v="1"/>
    <x v="1"/>
    <x v="2"/>
    <x v="1"/>
    <x v="1"/>
    <s v="OK"/>
    <s v="OK"/>
    <x v="2"/>
  </r>
  <r>
    <s v="FN5U"/>
    <s v="IDF GRAHA LARAS SENTUL"/>
    <s v="01"/>
    <s v="10.42.144.162"/>
    <s v="Microsoft Windows 10 Pro"/>
    <s v="64-bit"/>
    <s v="Intel(R) Pentium(R) Gold G6405 CPU @ 4.10GHz"/>
    <n v="14"/>
    <s v="52"/>
    <n v="8"/>
    <s v="Windows(R), Professional edition:_x000d__x000a_    The machine is permanently activated."/>
    <s v="Sesuai"/>
    <s v="4GYHY-FN6M4-MVCYP-HX2Q7-PWGPT"/>
    <n v="1000"/>
    <n v="53"/>
    <n v="0.6"/>
    <s v="18"/>
    <s v="0"/>
    <s v="ONLINE"/>
    <s v="ONLINE-2024-12-23 12:29:47"/>
    <s v="0"/>
    <s v="0"/>
    <s v="NOEDC"/>
    <s v="NOEDC-0000-00-00 00:00:00"/>
    <s v="Dihitung"/>
    <s v="Dihitung"/>
    <s v="Dihitung"/>
    <n v="1000"/>
    <n v="14"/>
    <n v="53"/>
    <n v="0.6"/>
    <s v="Sesuai"/>
    <s v="OK"/>
    <n v="1"/>
    <n v="0"/>
    <x v="1"/>
    <x v="1"/>
    <x v="1"/>
    <x v="1"/>
    <x v="1"/>
    <x v="1"/>
    <x v="2"/>
    <x v="1"/>
    <x v="2"/>
    <s v="OK"/>
    <s v="NOK"/>
    <x v="10"/>
  </r>
  <r>
    <s v="T8KX"/>
    <s v="KAMPUNG BENDA"/>
    <s v="01"/>
    <s v="10.42.46.34"/>
    <s v="Microsoft Windows 10 Pro"/>
    <s v="64-bit"/>
    <s v="Intel(R) Pentium(R) Gold G6405 CPU @ 4.10GHz"/>
    <n v="17"/>
    <s v="47"/>
    <n v="8"/>
    <s v="Windows(R), Professional edition:_x000d__x000a_    The machine is permanently activated."/>
    <s v="Sesuai"/>
    <s v="22NGJ-DYQQ2-BXD9R-J6V89-DYJGG"/>
    <n v="1000"/>
    <n v="41"/>
    <n v="1.01"/>
    <s v="4"/>
    <s v="0"/>
    <s v="ONLINE"/>
    <s v="ONLINE-2024-12-23 08:53:49"/>
    <s v="0"/>
    <s v="0"/>
    <s v="NOEDC"/>
    <s v="NOEDC-0000-00-00 00:00:00"/>
    <s v="Dihitung"/>
    <s v="Dihitung"/>
    <s v="Dihitung"/>
    <n v="1000"/>
    <n v="17"/>
    <n v="41"/>
    <n v="1.01"/>
    <s v="Sesuai"/>
    <s v="OK"/>
    <n v="1"/>
    <n v="0"/>
    <x v="1"/>
    <x v="1"/>
    <x v="1"/>
    <x v="1"/>
    <x v="1"/>
    <x v="1"/>
    <x v="2"/>
    <x v="1"/>
    <x v="2"/>
    <s v="OK"/>
    <s v="NOK"/>
    <x v="14"/>
  </r>
  <r>
    <s v="FQFG"/>
    <s v="PLAZA JAMBU 2"/>
    <s v="02"/>
    <s v="10.42.45.163"/>
    <s v="Microsoft Windows 10 Pro"/>
    <s v="64-bit"/>
    <s v="Intel(R) Pentium(R) Gold G6405 CPU @ 4.10GHz"/>
    <n v="7"/>
    <s v="40"/>
    <n v="8"/>
    <s v="Windows(R), Professional edition:_x000d__x000a_    The machine is permanently activated."/>
    <s v="Sesuai"/>
    <s v="NTM7P-CQY4H-QK8YH-9Y3VM-JK9CT"/>
    <n v="1000"/>
    <n v="40"/>
    <n v="0.63"/>
    <s v="10"/>
    <s v="0"/>
    <s v="ONLINE"/>
    <s v="ONLINE-2024-12-23 12:09:06"/>
    <s v="1"/>
    <s v="0"/>
    <s v="ONLINE"/>
    <s v="ONLINE-2024-12-23 10:45:55"/>
    <s v="Dihitung"/>
    <s v="Dihitung"/>
    <s v="Dihitung"/>
    <n v="1000"/>
    <n v="7"/>
    <n v="40"/>
    <n v="0.63"/>
    <s v="Sesuai"/>
    <s v="OK"/>
    <n v="1"/>
    <n v="1"/>
    <x v="1"/>
    <x v="1"/>
    <x v="1"/>
    <x v="1"/>
    <x v="1"/>
    <x v="1"/>
    <x v="2"/>
    <x v="1"/>
    <x v="1"/>
    <s v="OK"/>
    <s v="OK"/>
    <x v="6"/>
  </r>
  <r>
    <s v="T6NE"/>
    <s v="CIPAYUNG DATAR 2"/>
    <s v="02"/>
    <s v="10.42.9.66"/>
    <s v="Microsoft Windows 10 Pro"/>
    <s v="64-bit"/>
    <s v="Intel(R) Pentium(R) Gold G6400 CPU @ 4.00GHz"/>
    <n v="4"/>
    <s v="49"/>
    <n v="8"/>
    <s v="Windows(R), Professional edition:_x000d__x000a_    The machine is permanently activated."/>
    <s v="Sesuai"/>
    <s v="MQ3FW-X2NFC-JJXM2-M6Q7C-FX8XF"/>
    <n v="1000"/>
    <n v="60"/>
    <n v="0.98"/>
    <s v="6"/>
    <s v="0"/>
    <s v="ONLINE"/>
    <s v="ONLINE-2024-12-22 17:38:47"/>
    <s v="1"/>
    <s v="0"/>
    <s v="ONLINE"/>
    <s v="ONLINE-2024-12-23 09:29:46"/>
    <s v="Dihitung"/>
    <s v="Dihitung"/>
    <s v="Dihitung"/>
    <n v="1000"/>
    <n v="4"/>
    <n v="60"/>
    <n v="0.98"/>
    <s v="Sesuai"/>
    <s v="OK"/>
    <n v="1"/>
    <n v="1"/>
    <x v="1"/>
    <x v="1"/>
    <x v="1"/>
    <x v="1"/>
    <x v="1"/>
    <x v="1"/>
    <x v="2"/>
    <x v="1"/>
    <x v="1"/>
    <s v="OK"/>
    <s v="OK"/>
    <x v="11"/>
  </r>
  <r>
    <s v="TTE8"/>
    <s v="PASIR ANGIN GADOG"/>
    <s v="02"/>
    <s v="10.42.88.131"/>
    <s v="Microsoft Windows 10 Pro"/>
    <s v="64-bit"/>
    <s v="Intel(R) Pentium(R) Gold G6400 CPU @ 4.00GHz"/>
    <n v="3"/>
    <s v="38"/>
    <n v="8"/>
    <s v="Windows(R), Professional edition:_x000d__x000a_    The machine is permanently activated."/>
    <s v="Sesuai"/>
    <s v="32TV2-P6NYM-R4W8F-W2QFG-TJGPT:NF6HC-QH89W-F8WYV-WWXV4-WFG6P"/>
    <n v="1000"/>
    <n v="46"/>
    <n v="0.92"/>
    <s v="8"/>
    <s v="0"/>
    <s v="ONLINE"/>
    <s v="ONLINE-2024-12-23 10:14:10"/>
    <s v="0"/>
    <s v="1"/>
    <s v="OFFLINE"/>
    <s v="OFFLINE-2024-10-21 15:21:31-TIDAK TERIMA RESPONSE DARI EDC"/>
    <s v="Dihitung"/>
    <s v="Dihitung"/>
    <s v="Dihitung"/>
    <n v="1000"/>
    <n v="3"/>
    <n v="46"/>
    <n v="0.92"/>
    <s v="Sesuai"/>
    <s v="OK"/>
    <n v="1"/>
    <n v="0"/>
    <x v="1"/>
    <x v="1"/>
    <x v="1"/>
    <x v="1"/>
    <x v="1"/>
    <x v="1"/>
    <x v="2"/>
    <x v="1"/>
    <x v="0"/>
    <s v="OK"/>
    <s v="NOK"/>
    <x v="11"/>
  </r>
  <r>
    <s v="FSOQ"/>
    <s v="SURYA KENCANA CIKOLE"/>
    <s v="01"/>
    <s v="10.42.145.226"/>
    <s v="Microsoft Windows 10 Pro"/>
    <s v="64-bit"/>
    <s v="Intel(R) Pentium(R) Gold G6405 CPU @ 4.10GHz"/>
    <n v="12"/>
    <s v="46"/>
    <n v="8"/>
    <s v="Windows(R), Professional edition:_x000d__x000a_    The machine is permanently activated."/>
    <s v="Sesuai"/>
    <s v="GTYPN-DK9PM-C8446-K4VC7-9BVJ6"/>
    <n v="1000"/>
    <n v="45"/>
    <n v="0.61"/>
    <s v="12"/>
    <s v="0"/>
    <s v="ONLINE"/>
    <s v="ONLINE-2024-12-23 12:32:41"/>
    <s v="4"/>
    <s v="0"/>
    <s v="ONLINE"/>
    <s v="ONLINE-2024-12-23 12:19:07"/>
    <s v="Dihitung"/>
    <s v="Dihitung"/>
    <s v="Dihitung"/>
    <n v="1000"/>
    <n v="12"/>
    <n v="45"/>
    <n v="0.61"/>
    <s v="Sesuai"/>
    <s v="OK"/>
    <n v="1"/>
    <n v="1"/>
    <x v="1"/>
    <x v="1"/>
    <x v="1"/>
    <x v="1"/>
    <x v="1"/>
    <x v="1"/>
    <x v="2"/>
    <x v="1"/>
    <x v="1"/>
    <s v="OK"/>
    <s v="OK"/>
    <x v="3"/>
  </r>
  <r>
    <s v="T37Y"/>
    <s v="SPBU CIBOLANG"/>
    <s v="01"/>
    <s v="10.42.55.2"/>
    <s v="Microsoft Windows 10 Pro"/>
    <s v="64-bit"/>
    <s v="Intel(R) Core(TM) i3-10100 CPU @ 3.60GHz"/>
    <n v="4"/>
    <s v="50"/>
    <n v="8"/>
    <s v="Windows(R), Professional edition:_x000d__x000a_    The machine is permanently activated."/>
    <s v="Sesuai"/>
    <s v="9XVCN-WK9V8-KRHJV-FG3HD-WQKTP"/>
    <n v="1000"/>
    <n v="49"/>
    <n v="0.78"/>
    <s v="2"/>
    <s v="0"/>
    <s v="ONLINE"/>
    <s v="ONLINE-2024-12-22 17:54:17"/>
    <s v="2"/>
    <s v="0"/>
    <s v="ONLINE"/>
    <s v="ONLINE-2024-12-22 20:30:12"/>
    <s v="Dihitung"/>
    <s v="Dihitung"/>
    <s v="Dihitung"/>
    <n v="1000"/>
    <n v="4"/>
    <n v="49"/>
    <n v="0.78"/>
    <s v="Sesuai"/>
    <s v="OK"/>
    <n v="1"/>
    <n v="1"/>
    <x v="1"/>
    <x v="1"/>
    <x v="1"/>
    <x v="1"/>
    <x v="1"/>
    <x v="1"/>
    <x v="2"/>
    <x v="1"/>
    <x v="1"/>
    <s v="OK"/>
    <s v="OK"/>
    <x v="4"/>
  </r>
  <r>
    <s v="FQFG"/>
    <s v="PLAZA JAMBU 2"/>
    <s v="01"/>
    <s v="10.42.45.162"/>
    <s v="Microsoft Windows 10 Pro"/>
    <s v="64-bit"/>
    <s v="Intel(R) Pentium(R) Gold G6400 CPU @ 4.00GHz"/>
    <n v="1"/>
    <s v="53"/>
    <n v="8"/>
    <s v="Windows(R), Professional edition:_x000d__x000a_    The machine is permanently activated."/>
    <s v="Sesuai"/>
    <s v="9H3JN-28GQ7-X994P-8263C-XTP2T"/>
    <n v="1000"/>
    <n v="42"/>
    <n v="0.64"/>
    <s v="6"/>
    <s v="0"/>
    <s v="ONLINE"/>
    <s v="ONLINE-2024-12-23 09:40:58"/>
    <s v="2"/>
    <s v="0"/>
    <s v="ONLINE"/>
    <s v="ONLINE-2024-12-22 19:22:08"/>
    <s v="Dihitung"/>
    <s v="Dihitung"/>
    <s v="Dihitung"/>
    <n v="1000"/>
    <n v="1"/>
    <n v="42"/>
    <n v="0.64"/>
    <s v="Sesuai"/>
    <s v="OK"/>
    <n v="1"/>
    <n v="1"/>
    <x v="1"/>
    <x v="1"/>
    <x v="1"/>
    <x v="1"/>
    <x v="1"/>
    <x v="1"/>
    <x v="2"/>
    <x v="1"/>
    <x v="1"/>
    <s v="OK"/>
    <s v="OK"/>
    <x v="6"/>
  </r>
  <r>
    <s v="TC6C"/>
    <s v="CILEBUT TIMUR"/>
    <s v="01"/>
    <s v="10.42.106.34"/>
    <s v="Microsoft Windows 10 Pro"/>
    <s v="64-bit"/>
    <s v="Intel(R) Pentium(R) Gold G6405 CPU @ 4.10GHz"/>
    <n v="13"/>
    <s v="47"/>
    <n v="8"/>
    <s v="Windows(R), Professional edition:_x000d__x000a_    The machine is permanently activated."/>
    <s v="Sesuai"/>
    <s v="RHRYH-NYGDG-XKY8C-PH7GJ-GVKCT"/>
    <n v="1000"/>
    <n v="44"/>
    <n v="0.81"/>
    <s v="12"/>
    <s v="0"/>
    <s v="ONLINE"/>
    <s v="ONLINE-2024-12-22 19:48:50"/>
    <s v="2"/>
    <s v="0"/>
    <s v="ONLINE"/>
    <s v="ONLINE-2024-12-23 09:37:47"/>
    <s v="Dihitung"/>
    <s v="Dihitung"/>
    <s v="Dihitung"/>
    <n v="1000"/>
    <n v="13"/>
    <n v="44"/>
    <n v="0.81"/>
    <s v="Sesuai"/>
    <s v="OK"/>
    <n v="1"/>
    <n v="1"/>
    <x v="1"/>
    <x v="1"/>
    <x v="1"/>
    <x v="1"/>
    <x v="1"/>
    <x v="1"/>
    <x v="2"/>
    <x v="1"/>
    <x v="1"/>
    <s v="OK"/>
    <s v="OK"/>
    <x v="0"/>
  </r>
  <r>
    <s v="F836"/>
    <s v="VILLA DUTA BOGOR"/>
    <s v="03"/>
    <s v="10.42.35.68"/>
    <s v="Microsoft Windows 10 Pro"/>
    <s v="64-bit"/>
    <s v="Intel(R) Pentium(R) Gold G6405 CPU @ 4.10GHz"/>
    <n v="19"/>
    <s v="37"/>
    <n v="8"/>
    <s v="Windows(R), Professional edition:_x000d__x000a_    The machine is permanently activated."/>
    <s v="Sesuai"/>
    <s v="WFHKM-K7N8V-RHWJ9-WGRPM-BBJGG"/>
    <n v="1000"/>
    <n v="47"/>
    <n v="1.44"/>
    <s v="0"/>
    <s v="0"/>
    <s v="NOEDC"/>
    <s v="NOEDC-0000-00-00 00:00:00"/>
    <s v="0"/>
    <s v="0"/>
    <s v="NOEDC"/>
    <s v="NOEDC-0000-00-00 00:00:00"/>
    <s v="Dihitung"/>
    <s v="Dihitung"/>
    <s v="Dihitung"/>
    <n v="1000"/>
    <n v="19"/>
    <n v="47"/>
    <n v="1.44"/>
    <s v="Sesuai"/>
    <s v="OK"/>
    <n v="0"/>
    <n v="0"/>
    <x v="1"/>
    <x v="1"/>
    <x v="1"/>
    <x v="1"/>
    <x v="1"/>
    <x v="1"/>
    <x v="2"/>
    <x v="2"/>
    <x v="2"/>
    <s v="NOK"/>
    <s v="NOK"/>
    <x v="8"/>
  </r>
  <r>
    <s v="FWMH"/>
    <s v="RAYA PARUNGKUDA SUNDAWENANG"/>
    <s v="02"/>
    <s v="10.42.146.67"/>
    <s v="Microsoft Windows 10 Pro"/>
    <s v="64-bit"/>
    <s v="Intel(R) Pentium(R) Gold G6405 CPU @ 4.10GHz"/>
    <n v="2"/>
    <s v="32"/>
    <n v="8"/>
    <s v="Windows(R), Professional edition:_x000d__x000a_    The machine is permanently activated."/>
    <s v="Sesuai"/>
    <s v="YPR4N-869W7-2X3FH-X8YKQ-9D8GG"/>
    <n v="1000"/>
    <n v="41"/>
    <n v="0.56999999999999995"/>
    <s v="8"/>
    <s v="0"/>
    <s v="ONLINE"/>
    <s v="ONLINE-2024-12-23 10:23:03"/>
    <s v="23"/>
    <s v="0"/>
    <s v="ONLINE"/>
    <s v="ONLINE-2024-12-23 11:59:03"/>
    <s v="Dihitung"/>
    <s v="Dihitung"/>
    <s v="Dihitung"/>
    <n v="1000"/>
    <n v="2"/>
    <n v="41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4"/>
  </r>
  <r>
    <s v="TGYT"/>
    <s v="REST AREA KM 38 B"/>
    <s v="08"/>
    <s v="10.42.36.2"/>
    <s v="Microsoft Windows 10 Pro"/>
    <s v="64-bit"/>
    <s v="Intel(R) Core(TM) i5-10400 CPU @ 2.90GHz"/>
    <n v="3"/>
    <s v="30"/>
    <n v="16"/>
    <s v="Windows(R), Professional edition:_x000d__x000a_    The machine is permanently activated."/>
    <s v="Sesuai"/>
    <s v="V24NB-8Y4XW-4BFYQ-3TYXY-DPFTG"/>
    <n v="1000"/>
    <n v="50"/>
    <n v="0.37"/>
    <s v="0"/>
    <s v="0"/>
    <s v="NOEDC"/>
    <s v="NOEDC-0000-00-00 00:00:00"/>
    <s v="0"/>
    <s v="0"/>
    <s v="NOEDC"/>
    <s v="NOEDC-0000-00-00 00:00:00"/>
    <s v="Dihitung"/>
    <s v="Dihitung"/>
    <s v="Dihitung"/>
    <n v="1000"/>
    <n v="3"/>
    <n v="50"/>
    <n v="0.37"/>
    <s v="Sesuai"/>
    <s v="OK"/>
    <n v="0"/>
    <n v="0"/>
    <x v="1"/>
    <x v="1"/>
    <x v="1"/>
    <x v="1"/>
    <x v="1"/>
    <x v="1"/>
    <x v="2"/>
    <x v="2"/>
    <x v="2"/>
    <s v="NOK"/>
    <s v="NOK"/>
    <x v="8"/>
  </r>
  <r>
    <s v="T69B"/>
    <s v="MEGA MENDUNG"/>
    <s v="02"/>
    <s v="10.42.6.99"/>
    <s v="Microsoft Windows 10 Pro"/>
    <s v="64-bit"/>
    <s v="Intel(R) Pentium(R) Gold G6400 CPU @ 4.00GHz"/>
    <n v="9"/>
    <s v="43"/>
    <n v="8"/>
    <s v="Windows(R), Professional edition:_x000d__x000a_    The machine is permanently activated."/>
    <s v="Sesuai"/>
    <s v="GDQP4-ND7VD-7437C-7MB2Q-DV7J6"/>
    <n v="1000"/>
    <n v="45"/>
    <n v="1.21"/>
    <s v="10"/>
    <s v="0"/>
    <s v="ONLINE"/>
    <s v="ONLINE-2024-12-23 12:05:48"/>
    <s v="16"/>
    <s v="0"/>
    <s v="ONLINE"/>
    <s v="ONLINE-2024-12-23 06:48:53"/>
    <s v="Dihitung"/>
    <s v="Dihitung"/>
    <s v="Dihitung"/>
    <n v="1000"/>
    <n v="9"/>
    <n v="45"/>
    <n v="1.21"/>
    <s v="Sesuai"/>
    <s v="OK"/>
    <n v="1"/>
    <n v="1"/>
    <x v="1"/>
    <x v="1"/>
    <x v="1"/>
    <x v="1"/>
    <x v="1"/>
    <x v="1"/>
    <x v="2"/>
    <x v="1"/>
    <x v="1"/>
    <s v="OK"/>
    <s v="OK"/>
    <x v="11"/>
  </r>
  <r>
    <s v="F360"/>
    <s v="GUNUNG BATU"/>
    <s v="01"/>
    <s v="10.42.37.34"/>
    <s v="Microsoft Windows 10 Pro"/>
    <s v="64-bit"/>
    <s v="Intel(R) Pentium(R) Gold G6400 CPU @ 4.00GHz"/>
    <n v="8"/>
    <s v="46"/>
    <n v="8"/>
    <s v="Windows(R), Professional edition:_x000d__x000a_    The machine is permanently activated."/>
    <s v="Sesuai"/>
    <s v="KGHQ9-BDNFM-HR9J3-TDQ73-JTY6G"/>
    <n v="1000"/>
    <n v="54"/>
    <n v="0.78"/>
    <s v="11"/>
    <s v="0"/>
    <s v="ONLINE"/>
    <s v="ONLINE-2024-12-23 11:30:02"/>
    <s v="5"/>
    <s v="0"/>
    <s v="ONLINE"/>
    <s v="ONLINE-2024-12-23 10:07:11"/>
    <s v="Dihitung"/>
    <s v="Dihitung"/>
    <s v="Dihitung"/>
    <n v="1000"/>
    <n v="8"/>
    <n v="54"/>
    <n v="0.78"/>
    <s v="Sesuai"/>
    <s v="OK"/>
    <n v="1"/>
    <n v="1"/>
    <x v="1"/>
    <x v="1"/>
    <x v="1"/>
    <x v="1"/>
    <x v="1"/>
    <x v="1"/>
    <x v="2"/>
    <x v="1"/>
    <x v="1"/>
    <s v="OK"/>
    <s v="OK"/>
    <x v="0"/>
  </r>
  <r>
    <s v="F3PX"/>
    <s v="NANGKA CIAPUS"/>
    <s v="01"/>
    <s v="10.42.147.130"/>
    <s v="Microsoft Windows 10 Pro"/>
    <s v="64-bit"/>
    <s v="Intel(R) Pentium(R) Gold G6405 CPU @ 4.10GHz"/>
    <n v="55"/>
    <s v="50"/>
    <n v="8"/>
    <s v="Windows(R), Professional edition:_x000d__x000a_    The machine is permanently activated."/>
    <s v="Sesuai"/>
    <s v="HN6DG-YQBVX-VRHRH-MFGXQ-KKX86"/>
    <n v="1000"/>
    <n v="47"/>
    <n v="0.5"/>
    <s v="18"/>
    <s v="0"/>
    <s v="ONLINE"/>
    <s v="ONLINE-2024-12-22 20:12:47"/>
    <s v="14"/>
    <s v="0"/>
    <s v="ONLINE"/>
    <s v="ONLINE-2024-12-22 19:15:35"/>
    <s v="Dihitung"/>
    <s v="Dihitung"/>
    <s v="Dihitung"/>
    <n v="1000"/>
    <n v="55"/>
    <n v="47"/>
    <n v="0.5"/>
    <s v="Sesuai"/>
    <s v="OK"/>
    <n v="1"/>
    <n v="1"/>
    <x v="1"/>
    <x v="1"/>
    <x v="1"/>
    <x v="1"/>
    <x v="1"/>
    <x v="1"/>
    <x v="2"/>
    <x v="1"/>
    <x v="1"/>
    <s v="OK"/>
    <s v="OK"/>
    <x v="5"/>
  </r>
  <r>
    <s v="TI0C"/>
    <s v="RSUD KOTA BOGOR"/>
    <s v="02"/>
    <s v="10.42.146.3"/>
    <s v="Microsoft Windows 10 Pro"/>
    <s v="64-bit"/>
    <s v="Intel(R) Pentium(R) Gold G6405 CPU @ 4.10GHz"/>
    <n v="2"/>
    <s v="42"/>
    <n v="8"/>
    <s v="Windows(R), Professional edition:_x000d__x000a_    The machine is permanently activated."/>
    <s v="Sesuai"/>
    <s v="TJFQM-TNQWH-9FR44-V8B2G-V6DW6"/>
    <n v="1000"/>
    <n v="47"/>
    <n v="0.78"/>
    <s v="6"/>
    <s v="0"/>
    <s v="ONLINE"/>
    <s v="ONLINE-2024-12-23 10:19:31"/>
    <s v="0"/>
    <s v="0"/>
    <s v="NOEDC"/>
    <s v="NOEDC-0000-00-00 00:00:00"/>
    <s v="Dihitung"/>
    <s v="Dihitung"/>
    <s v="Dihitung"/>
    <n v="1000"/>
    <n v="2"/>
    <n v="47"/>
    <n v="0.78"/>
    <s v="Sesuai"/>
    <s v="OK"/>
    <n v="1"/>
    <n v="0"/>
    <x v="1"/>
    <x v="1"/>
    <x v="1"/>
    <x v="1"/>
    <x v="1"/>
    <x v="1"/>
    <x v="2"/>
    <x v="1"/>
    <x v="2"/>
    <s v="OK"/>
    <s v="NOK"/>
    <x v="0"/>
  </r>
  <r>
    <s v="TH9T"/>
    <s v="SPBU CISARUA"/>
    <s v="01"/>
    <s v="10.42.38.226"/>
    <s v="Microsoft Windows 10 Pro"/>
    <s v="64-bit"/>
    <s v="Intel(R) Core(TM) i5-4460  CPU @ 3.20GHz"/>
    <n v="21"/>
    <s v="49"/>
    <n v="8"/>
    <s v="Windows(R), Professional edition:_x000d__x000a_    The machine is permanently activated."/>
    <s v="Sesuai"/>
    <s v="QKP3N-96XWX-FYBJ9-B6BFJ-W44C4"/>
    <n v="1000"/>
    <n v="47"/>
    <n v="0.77"/>
    <s v="2"/>
    <s v="0"/>
    <s v="ONLINE"/>
    <s v="ONLINE-2024-12-23 12:15:15"/>
    <s v="5"/>
    <s v="0"/>
    <s v="ONLINE"/>
    <s v="ONLINE-2024-12-23 11:50:43"/>
    <s v="Dihitung"/>
    <s v="Dihitung"/>
    <s v="Dihitung"/>
    <n v="1000"/>
    <n v="21"/>
    <n v="47"/>
    <n v="0.77"/>
    <s v="Sesuai"/>
    <s v="OK"/>
    <n v="1"/>
    <n v="1"/>
    <x v="1"/>
    <x v="1"/>
    <x v="1"/>
    <x v="1"/>
    <x v="1"/>
    <x v="1"/>
    <x v="2"/>
    <x v="1"/>
    <x v="1"/>
    <s v="OK"/>
    <s v="OK"/>
    <x v="11"/>
  </r>
  <r>
    <s v="TWVA"/>
    <s v="BOJONG SAMPORA 2"/>
    <s v="01"/>
    <s v="10.42.135.66"/>
    <s v="Microsoft Windows 10 Pro"/>
    <s v="64-bit"/>
    <s v="Intel(R) Pentium(R) Gold G6405 CPU @ 4.10GHz"/>
    <n v="8"/>
    <s v="47"/>
    <n v="8"/>
    <s v="Windows(R), Professional edition:_x000d__x000a_    The machine is permanently activated."/>
    <s v="Sesuai"/>
    <s v="YW43N-6G84R-G84GR-43MYC-9QB6G"/>
    <n v="1000"/>
    <n v="43"/>
    <n v="0.62"/>
    <s v="4"/>
    <s v="0"/>
    <s v="ONLINE"/>
    <s v="ONLINE-2024-12-22 20:13:01"/>
    <s v="13"/>
    <s v="0"/>
    <s v="ONLINE"/>
    <s v="ONLINE-2024-12-22 21:16:04-(ACT VIRTUAL)CRC SALAH HARAP RESTART EDC"/>
    <s v="Dihitung"/>
    <s v="Dihitung"/>
    <s v="Dihitung"/>
    <n v="1000"/>
    <n v="8"/>
    <n v="43"/>
    <n v="0.62"/>
    <s v="Sesuai"/>
    <s v="OK"/>
    <n v="1"/>
    <n v="1"/>
    <x v="1"/>
    <x v="1"/>
    <x v="1"/>
    <x v="1"/>
    <x v="1"/>
    <x v="1"/>
    <x v="2"/>
    <x v="1"/>
    <x v="1"/>
    <s v="OK"/>
    <s v="OK"/>
    <x v="3"/>
  </r>
  <r>
    <s v="TV51"/>
    <s v="PASAR BERSIH"/>
    <s v="01"/>
    <s v="10.42.50.98"/>
    <s v="Microsoft Windows 10 Pro"/>
    <s v="64-bit"/>
    <s v="Intel(R) Pentium(R) Gold G6400 CPU @ 4.00GHz"/>
    <n v="11"/>
    <s v="58"/>
    <n v="8"/>
    <s v="Windows(R), Professional edition:_x000d__x000a_    The machine is permanently activated."/>
    <s v="Sesuai"/>
    <s v="6VQ7W-N34YQ-2HJBR-XHB8P-YKMP4"/>
    <n v="1000"/>
    <n v="41"/>
    <n v="1.1100000000000001"/>
    <s v="8"/>
    <s v="0"/>
    <s v="ONLINE"/>
    <s v="ONLINE-2024-12-23 10:54:35"/>
    <s v="7"/>
    <s v="0"/>
    <s v="ONLINE"/>
    <s v="ONLINE-2024-12-22 21:27:02"/>
    <s v="Dihitung"/>
    <s v="Dihitung"/>
    <s v="Dihitung"/>
    <n v="1000"/>
    <n v="11"/>
    <n v="41"/>
    <n v="1.1100000000000001"/>
    <s v="Sesuai"/>
    <s v="OK"/>
    <n v="1"/>
    <n v="1"/>
    <x v="1"/>
    <x v="1"/>
    <x v="1"/>
    <x v="1"/>
    <x v="1"/>
    <x v="1"/>
    <x v="2"/>
    <x v="1"/>
    <x v="1"/>
    <s v="OK"/>
    <s v="OK"/>
    <x v="6"/>
  </r>
  <r>
    <s v="TAPY"/>
    <s v="CIMANGGU"/>
    <s v="01"/>
    <s v="10.42.107.34"/>
    <s v="Microsoft Windows 10 Pro"/>
    <s v="64-bit"/>
    <s v="Intel(R) Pentium(R) Gold G6400 CPU @ 4.00GHz"/>
    <n v="0"/>
    <s v="48"/>
    <n v="8"/>
    <s v="Windows(R), Professional edition:_x000d__x000a_    The machine is permanently activated."/>
    <s v="Sesuai"/>
    <s v="2X2CT-FJNC8-GDXYH-QF9YD-H22KF"/>
    <n v="1000"/>
    <n v="48"/>
    <n v="0.85"/>
    <s v="8"/>
    <s v="3"/>
    <s v="OFFLINE"/>
    <s v="OFFLINE-2024-12-22 14:33:24-[ERROR] TIDAK DAPAT RESPONSE DARI EDC"/>
    <s v="4"/>
    <s v="0"/>
    <s v="ONLINE"/>
    <s v="ONLINE-2024-12-23 11:54:37"/>
    <s v="Dihitung"/>
    <s v="Dihitung"/>
    <s v="Dihitung"/>
    <n v="1000"/>
    <n v="0"/>
    <n v="48"/>
    <n v="0.85"/>
    <s v="Sesuai"/>
    <s v="OK"/>
    <n v="0.72727272727272729"/>
    <n v="1"/>
    <x v="1"/>
    <x v="1"/>
    <x v="1"/>
    <x v="1"/>
    <x v="1"/>
    <x v="1"/>
    <x v="2"/>
    <x v="1"/>
    <x v="1"/>
    <s v="OK"/>
    <s v="OK"/>
    <x v="3"/>
  </r>
  <r>
    <s v="F833"/>
    <s v="PAGELARANG"/>
    <s v="01"/>
    <s v="10.42.116.66"/>
    <s v="Microsoft Windows 10 Pro"/>
    <s v="64-bit"/>
    <s v="Intel(R) Pentium(R) Gold G6405 CPU @ 4.10GHz"/>
    <n v="9"/>
    <s v="60"/>
    <n v="8"/>
    <s v="Windows(R), Professional edition:_x000d__x000a_    The machine is permanently activated."/>
    <s v="Sesuai"/>
    <s v="7MXVN-74T3Q-K2783-JFK4K-8QK86"/>
    <n v="1000"/>
    <n v="51"/>
    <n v="0.64"/>
    <s v="2"/>
    <s v="0"/>
    <s v="ONLINE"/>
    <s v="ONLINE-2024-12-23 10:39:01"/>
    <s v="9"/>
    <s v="0"/>
    <s v="ONLINE"/>
    <s v="ONLINE-2024-12-22 21:28:38"/>
    <s v="Dihitung"/>
    <s v="Dihitung"/>
    <s v="Dihitung"/>
    <n v="1000"/>
    <n v="9"/>
    <n v="51"/>
    <n v="0.64"/>
    <s v="Sesuai"/>
    <s v="OK"/>
    <n v="1"/>
    <n v="1"/>
    <x v="1"/>
    <x v="1"/>
    <x v="1"/>
    <x v="1"/>
    <x v="1"/>
    <x v="1"/>
    <x v="2"/>
    <x v="1"/>
    <x v="1"/>
    <s v="OK"/>
    <s v="OK"/>
    <x v="10"/>
  </r>
  <r>
    <s v="T0I9"/>
    <s v="SHOLEH ISKANDAR KM 9"/>
    <s v="02"/>
    <s v="10.42.108.163"/>
    <s v="Microsoft Windows 10 Pro"/>
    <s v="64-bit"/>
    <s v="Intel(R) Pentium(R) Gold G6400 CPU @ 4.00GHz"/>
    <n v="1"/>
    <s v="43"/>
    <n v="8"/>
    <s v="Windows(R), Professional edition:_x000d__x000a_    The machine is permanently activated."/>
    <s v="Sesuai"/>
    <s v="28DMK-NFWWJ-Y6BT7-7TQ4T-J2QGR"/>
    <n v="1000"/>
    <n v="35"/>
    <n v="0.71"/>
    <s v="12"/>
    <s v="0"/>
    <s v="ONLINE"/>
    <s v="ONLINE-2024-12-23 12:13:55"/>
    <s v="10"/>
    <s v="0"/>
    <s v="ONLINE"/>
    <s v="ONLINE-2024-12-23 11:27:56-(ACT VIRTUAL)CRC SALAH HARAP RESTART EDC"/>
    <s v="Dihitung"/>
    <s v="Dihitung"/>
    <s v="Dihitung"/>
    <n v="1000"/>
    <n v="1"/>
    <n v="35"/>
    <n v="0.71"/>
    <s v="Sesuai"/>
    <s v="OK"/>
    <n v="1"/>
    <n v="1"/>
    <x v="1"/>
    <x v="1"/>
    <x v="1"/>
    <x v="1"/>
    <x v="1"/>
    <x v="1"/>
    <x v="2"/>
    <x v="1"/>
    <x v="1"/>
    <s v="OK"/>
    <s v="OK"/>
    <x v="0"/>
  </r>
  <r>
    <s v="T63Y"/>
    <s v="ALTERNATIF SENTUL"/>
    <s v="04"/>
    <s v="10.42.81.102"/>
    <s v="Microsoft Windows 10 Pro"/>
    <s v="64-bit"/>
    <s v="Intel(R) Pentium(R) Gold G6400 CPU @ 4.00GHz"/>
    <n v="0"/>
    <s v="26"/>
    <n v="16"/>
    <s v="Windows(R), Professional edition:_x000d__x000a_    The machine is permanently activated."/>
    <s v="Sesuai"/>
    <s v="DBV2G-PQNBX-CRF86-RTYRH-B7WGG"/>
    <n v="1000"/>
    <n v="51"/>
    <n v="0.69"/>
    <s v="2"/>
    <s v="0"/>
    <s v="ONLINE"/>
    <s v="ONLINE-2024-12-23 07:56:03"/>
    <s v="1"/>
    <s v="0"/>
    <s v="ONLINE"/>
    <s v="ONLINE-2024-12-23 11:16:53"/>
    <s v="Dihitung"/>
    <s v="Dihitung"/>
    <s v="Dihitung"/>
    <n v="1000"/>
    <n v="0"/>
    <n v="51"/>
    <n v="0.69"/>
    <s v="Sesuai"/>
    <s v="OK"/>
    <n v="1"/>
    <n v="1"/>
    <x v="1"/>
    <x v="1"/>
    <x v="1"/>
    <x v="1"/>
    <x v="1"/>
    <x v="1"/>
    <x v="2"/>
    <x v="1"/>
    <x v="1"/>
    <s v="OK"/>
    <s v="OK"/>
    <x v="2"/>
  </r>
  <r>
    <s v="TAPF"/>
    <s v="RAYA ALTERNATIF SENTUL KM"/>
    <s v="03"/>
    <s v="10.42.59.4"/>
    <s v="Microsoft Windows 10 Pro"/>
    <s v="64-bit"/>
    <s v="Intel(R) Pentium(R) CPU G4400 @ 3.30GHz"/>
    <n v="8"/>
    <s v="58"/>
    <n v="4"/>
    <s v="Windows(R), Professional edition:_x000d__x000a_    The machine is permanently activated."/>
    <s v="Sesuai"/>
    <s v="HM7NR-GJGXX-JK9CR-W3DHM-TXXTR"/>
    <n v="1000"/>
    <n v="36"/>
    <n v="0.83"/>
    <s v="0"/>
    <s v="0"/>
    <s v="NOEDC"/>
    <s v="NOEDC-0000-00-00 00:00:00"/>
    <s v="0"/>
    <s v="0"/>
    <s v="NOEDC"/>
    <s v="NOEDC-0000-00-00 00:00:00"/>
    <s v="Dihitung"/>
    <s v="Dihitung"/>
    <s v="Tidak Dihitung"/>
    <n v="1000"/>
    <n v="8"/>
    <n v="36"/>
    <n v="0.83"/>
    <s v="Sesuai"/>
    <s v="OK"/>
    <n v="0"/>
    <n v="0"/>
    <x v="0"/>
    <x v="1"/>
    <x v="1"/>
    <x v="1"/>
    <x v="1"/>
    <x v="1"/>
    <x v="2"/>
    <x v="2"/>
    <x v="2"/>
    <s v="NOK"/>
    <s v="NOK"/>
    <x v="2"/>
  </r>
  <r>
    <s v="FHV2"/>
    <s v="AHMAD ADNA"/>
    <s v="01"/>
    <s v="10.42.44.162"/>
    <s v="Microsoft Windows 10 Pro"/>
    <s v="64-bit"/>
    <s v="Intel(R) Pentium(R) Gold G6405 CPU @ 4.10GHz"/>
    <n v="26"/>
    <s v="46"/>
    <n v="8"/>
    <s v="Windows(R), Professional edition:_x000d__x000a_    The machine is permanently activated."/>
    <s v="Sesuai"/>
    <s v="P7NKP-8FCQX-T6KYP-VW6MH-BDXCT"/>
    <n v="1000"/>
    <n v="52"/>
    <n v="1.77"/>
    <s v="2"/>
    <s v="0"/>
    <s v="ONLINE"/>
    <s v="ONLINE-2024-12-23 09:05:39"/>
    <s v="1"/>
    <s v="0"/>
    <s v="ONLINE"/>
    <s v="ONLINE-2024-12-23 09:56:47"/>
    <s v="Dihitung"/>
    <s v="Dihitung"/>
    <s v="Dihitung"/>
    <n v="1000"/>
    <n v="26"/>
    <n v="52"/>
    <n v="1.77"/>
    <s v="Sesuai"/>
    <s v="OK"/>
    <n v="1"/>
    <n v="1"/>
    <x v="1"/>
    <x v="1"/>
    <x v="1"/>
    <x v="1"/>
    <x v="1"/>
    <x v="1"/>
    <x v="2"/>
    <x v="1"/>
    <x v="1"/>
    <s v="OK"/>
    <s v="OK"/>
    <x v="8"/>
  </r>
  <r>
    <s v="TU5X"/>
    <s v="MAWAR"/>
    <s v="02"/>
    <s v="10.42.50.2"/>
    <s v="Microsoft Windows 10 Pro"/>
    <s v="64-bit"/>
    <s v="Intel(R) Pentium(R) Gold G6400 CPU @ 4.00GHz"/>
    <n v="0"/>
    <s v="47"/>
    <n v="8"/>
    <s v="Windows(R), Professional edition:_x000d__x000a_    The machine is permanently activated."/>
    <s v="Sesuai"/>
    <s v="V7XWN-JKHF4-H7JH3-3KB88-6MVJ6"/>
    <n v="1000"/>
    <n v="39"/>
    <n v="0.72"/>
    <s v="8"/>
    <s v="0"/>
    <s v="ONLINE"/>
    <s v="ONLINE-2024-12-23 12:20:04"/>
    <s v="2"/>
    <s v="0"/>
    <s v="ONLINE"/>
    <s v="ONLINE-2024-12-23 10:34:51"/>
    <s v="Dihitung"/>
    <s v="Dihitung"/>
    <s v="Dihitung"/>
    <n v="1000"/>
    <n v="0"/>
    <n v="39"/>
    <n v="0.72"/>
    <s v="Sesuai"/>
    <s v="OK"/>
    <n v="1"/>
    <n v="1"/>
    <x v="1"/>
    <x v="1"/>
    <x v="1"/>
    <x v="1"/>
    <x v="1"/>
    <x v="1"/>
    <x v="2"/>
    <x v="1"/>
    <x v="1"/>
    <s v="OK"/>
    <s v="OK"/>
    <x v="5"/>
  </r>
  <r>
    <s v="FDI1"/>
    <s v="LEMBURSITU"/>
    <s v="01"/>
    <s v="10.42.17.66"/>
    <s v="Microsoft Windows 10 Pro"/>
    <s v="64-bit"/>
    <s v="Intel(R) Pentium(R) Gold G6405 CPU @ 4.10GHz"/>
    <n v="18"/>
    <s v="48"/>
    <n v="8"/>
    <s v="Windows(R), Professional edition:_x000d__x000a_    The machine is permanently activated."/>
    <s v="Sesuai"/>
    <s v="RYNC6-VM76W-YPHMK-2XC6Q-T6P2T"/>
    <n v="1000"/>
    <n v="37"/>
    <n v="0.77"/>
    <s v="4"/>
    <s v="0"/>
    <s v="ONLINE"/>
    <s v="ONLINE-2024-12-23 09:19:43"/>
    <s v="2"/>
    <s v="0"/>
    <s v="ONLINE"/>
    <s v="ONLINE-2024-12-23 09:07:31"/>
    <s v="Dihitung"/>
    <s v="Dihitung"/>
    <s v="Dihitung"/>
    <n v="1000"/>
    <n v="18"/>
    <n v="37"/>
    <n v="0.77"/>
    <s v="Sesuai"/>
    <s v="OK"/>
    <n v="1"/>
    <n v="1"/>
    <x v="1"/>
    <x v="1"/>
    <x v="1"/>
    <x v="1"/>
    <x v="1"/>
    <x v="1"/>
    <x v="2"/>
    <x v="1"/>
    <x v="1"/>
    <s v="OK"/>
    <s v="OK"/>
    <x v="12"/>
  </r>
  <r>
    <s v="TDZR"/>
    <s v="GOR PELABUHAN RATU"/>
    <s v="01"/>
    <s v="10.42.16.226"/>
    <s v="Microsoft Windows 10 Pro"/>
    <s v="64-bit"/>
    <s v="Intel(R) Pentium(R) CPU G4400 @ 3.30GHz"/>
    <n v="15"/>
    <s v="64"/>
    <n v="4"/>
    <s v="Windows(R), Professional edition:_x000d__x000a_    The machine is permanently activated."/>
    <s v="Sesuai"/>
    <s v="KWYN8-Q6Y83-HXW4D-DVQGP-27JXF"/>
    <n v="1000"/>
    <n v="46"/>
    <n v="0.7"/>
    <s v="8"/>
    <s v="0"/>
    <s v="ONLINE"/>
    <s v="ONLINE-2024-12-22 17:37:10"/>
    <s v="1"/>
    <s v="0"/>
    <s v="ONLINE"/>
    <s v="ONLINE-2024-12-23 10:27:35"/>
    <s v="Dihitung"/>
    <s v="Dihitung"/>
    <s v="Tidak Dihitung"/>
    <n v="1000"/>
    <n v="15"/>
    <n v="46"/>
    <n v="0.7"/>
    <s v="Sesuai"/>
    <s v="OK"/>
    <n v="1"/>
    <n v="1"/>
    <x v="0"/>
    <x v="1"/>
    <x v="1"/>
    <x v="1"/>
    <x v="1"/>
    <x v="1"/>
    <x v="2"/>
    <x v="1"/>
    <x v="1"/>
    <s v="OK"/>
    <s v="OK"/>
    <x v="9"/>
  </r>
  <r>
    <s v="FTEO"/>
    <s v="GIRLI"/>
    <s v="01"/>
    <s v="10.42.145.98"/>
    <s v="Microsoft Windows 10 Pro"/>
    <s v="64-bit"/>
    <s v="Intel(R) Pentium(R) Gold G6405 CPU @ 4.10GHz"/>
    <n v="28"/>
    <s v="50"/>
    <n v="8"/>
    <s v="Windows(R), Professional edition:_x000d__x000a_    The machine is permanently activated."/>
    <s v="Sesuai"/>
    <s v="BD7J8-HKN9V-BYP68-28VQJ-PKC2T"/>
    <n v="1000"/>
    <n v="45"/>
    <n v="0.8"/>
    <s v="8"/>
    <s v="0"/>
    <s v="ONLINE"/>
    <s v="ONLINE-2024-12-23 12:25:53"/>
    <s v="0"/>
    <s v="0"/>
    <s v="NOEDC"/>
    <s v="NOEDC-0000-00-00 00:00:00"/>
    <s v="Dihitung"/>
    <s v="Dihitung"/>
    <s v="Dihitung"/>
    <n v="1000"/>
    <n v="28"/>
    <n v="45"/>
    <n v="0.8"/>
    <s v="Sesuai"/>
    <s v="OK"/>
    <n v="1"/>
    <n v="0"/>
    <x v="1"/>
    <x v="1"/>
    <x v="1"/>
    <x v="1"/>
    <x v="1"/>
    <x v="1"/>
    <x v="2"/>
    <x v="1"/>
    <x v="2"/>
    <s v="OK"/>
    <s v="NOK"/>
    <x v="6"/>
  </r>
  <r>
    <s v="T5XJ"/>
    <s v="RAYA BABAKAN MADANG"/>
    <s v="01"/>
    <s v="10.42.47.34"/>
    <s v="Microsoft Windows 10 Pro"/>
    <s v="64-bit"/>
    <s v="Intel(R) Core(TM) i3-10100 CPU @ 3.60GHz"/>
    <n v="4"/>
    <s v="56"/>
    <n v="8"/>
    <s v="Windows(R), Professional edition:_x000d__x000a_    The machine is permanently activated."/>
    <s v="Sesuai"/>
    <s v="BWN92-RTC38-DQ6RB-QPPQR-TVJXC:7N27G-8HY3T-8X8J7-6GH7M-8FG6R"/>
    <n v="1000"/>
    <n v="52"/>
    <n v="0.73"/>
    <s v="2"/>
    <s v="0"/>
    <s v="ONLINE"/>
    <s v="ONLINE-2024-12-23 11:49:24"/>
    <s v="7"/>
    <s v="0"/>
    <s v="ONLINE"/>
    <s v="ONLINE-2024-12-23 10:05:12"/>
    <s v="Dihitung"/>
    <s v="Dihitung"/>
    <s v="Dihitung"/>
    <n v="1000"/>
    <n v="4"/>
    <n v="52"/>
    <n v="0.73"/>
    <s v="Sesuai"/>
    <s v="OK"/>
    <n v="1"/>
    <n v="1"/>
    <x v="1"/>
    <x v="1"/>
    <x v="1"/>
    <x v="1"/>
    <x v="1"/>
    <x v="1"/>
    <x v="2"/>
    <x v="1"/>
    <x v="1"/>
    <s v="OK"/>
    <s v="OK"/>
    <x v="2"/>
  </r>
  <r>
    <s v="TGYT"/>
    <s v="REST AREA KM 38 B"/>
    <s v="06"/>
    <s v="10.42.36.9"/>
    <s v="Microsoft Windows 10 Pro"/>
    <s v="64-bit"/>
    <s v="Intel(R) Pentium(R) Gold G6400 CPU @ 4.00GHz"/>
    <n v="0"/>
    <s v="16"/>
    <n v="16"/>
    <s v="Windows(R), Professional edition:_x000d__x000a_    The machine is permanently activated."/>
    <s v="Sesuai"/>
    <s v="NDYQ4-473PB-V792R-H8H2H-XD8GG"/>
    <n v="1000"/>
    <n v="42"/>
    <n v="0.66"/>
    <s v="0"/>
    <s v="3"/>
    <s v="OFFLINE"/>
    <s v="OFFLINE-2024-12-22 17:05:36-THE PORT COM6 DOES NOT EXIST."/>
    <s v="0"/>
    <s v="7"/>
    <s v="OFFLINE"/>
    <s v="OFFLINE-2024-12-22 17:09:13-TIDAK TERIMA RESPONSE DARI EDC"/>
    <s v="Dihitung"/>
    <s v="Dihitung"/>
    <s v="Dihitung"/>
    <n v="1000"/>
    <n v="0"/>
    <n v="42"/>
    <n v="0.66"/>
    <s v="Sesuai"/>
    <s v="OK"/>
    <n v="0"/>
    <n v="0"/>
    <x v="1"/>
    <x v="1"/>
    <x v="1"/>
    <x v="1"/>
    <x v="1"/>
    <x v="1"/>
    <x v="2"/>
    <x v="0"/>
    <x v="0"/>
    <s v="NOK"/>
    <s v="NOK"/>
    <x v="8"/>
  </r>
  <r>
    <s v="T71B"/>
    <s v="PAGELARAN 2"/>
    <s v="02"/>
    <s v="10.42.10.34"/>
    <s v="Microsoft Windows 10 Pro"/>
    <s v="64-bit"/>
    <s v="Intel(R) Pentium(R) CPU G4500 @ 3.50GHz"/>
    <n v="38"/>
    <s v="47"/>
    <n v="8"/>
    <s v="Windows(R), Professional edition:_x000d__x000a_    The machine is permanently activated."/>
    <s v="Sesuai"/>
    <s v="BX6F7-Q9NKG-RHBVX-6Q4V7-46YP2"/>
    <n v="1000"/>
    <n v="47"/>
    <n v="0.94"/>
    <s v="14"/>
    <s v="0"/>
    <s v="ONLINE"/>
    <s v="ONLINE-2024-12-23 12:35:01"/>
    <s v="12"/>
    <s v="0"/>
    <s v="ONLINE"/>
    <s v="ONLINE-2024-12-23 10:27:20"/>
    <s v="Dihitung"/>
    <s v="Dihitung"/>
    <s v="Dihitung"/>
    <n v="1000"/>
    <n v="38"/>
    <n v="47"/>
    <n v="0.94"/>
    <s v="Sesuai"/>
    <s v="OK"/>
    <n v="1"/>
    <n v="1"/>
    <x v="1"/>
    <x v="1"/>
    <x v="1"/>
    <x v="1"/>
    <x v="1"/>
    <x v="1"/>
    <x v="2"/>
    <x v="1"/>
    <x v="1"/>
    <s v="OK"/>
    <s v="OK"/>
    <x v="5"/>
  </r>
  <r>
    <s v="TD31"/>
    <s v="TALANG CIMANDE"/>
    <s v="01"/>
    <s v="10.42.7.66"/>
    <s v="Microsoft Windows 10 Pro"/>
    <s v="64-bit"/>
    <s v="Intel(R) Pentium(R) Gold G6405 CPU @ 4.10GHz"/>
    <n v="11"/>
    <s v="51"/>
    <n v="8"/>
    <s v="Windows(R), Professional edition:_x000d__x000a_    The machine is permanently activated."/>
    <s v="Sesuai"/>
    <s v="8HKYN-9F8FR-MKQ2C-74JG7-CYVJ6"/>
    <n v="1000"/>
    <n v="58"/>
    <n v="1.01"/>
    <s v="4"/>
    <s v="0"/>
    <s v="ONLINE"/>
    <s v="ONLINE-2024-12-23 08:47:15"/>
    <s v="8"/>
    <s v="0"/>
    <s v="ONLINE"/>
    <s v="ONLINE-2024-12-12 15:25:32-(ACT VIRTUAL)TIDAK TERIMA RESPONSE DARI HOST|ERBANK MANDIRI||0|"/>
    <s v="Dihitung"/>
    <s v="Dihitung"/>
    <s v="Dihitung"/>
    <n v="1000"/>
    <n v="11"/>
    <n v="58"/>
    <n v="1.01"/>
    <s v="Sesuai"/>
    <s v="OK"/>
    <n v="1"/>
    <n v="1"/>
    <x v="1"/>
    <x v="1"/>
    <x v="1"/>
    <x v="1"/>
    <x v="1"/>
    <x v="1"/>
    <x v="2"/>
    <x v="1"/>
    <x v="1"/>
    <s v="OK"/>
    <s v="OK"/>
    <x v="14"/>
  </r>
  <r>
    <s v="TMWZ"/>
    <s v="CIKEMBAR"/>
    <s v="01"/>
    <s v="10.42.32.226"/>
    <s v="Microsoft Windows 10 Pro"/>
    <s v="64-bit"/>
    <s v="Intel(R) Core(TM) i3-10100 CPU @ 3.60GHz"/>
    <n v="7"/>
    <s v="54"/>
    <n v="8"/>
    <s v="Windows(R), Professional edition:_x000d__x000a_    The machine is permanently activated."/>
    <s v="Sesuai"/>
    <s v="FH96N-7HKQF-TB7W4-6V7JW-82QGP:6NG97-3J7YH-2XG74-JRBXT-4M49F"/>
    <n v="1000"/>
    <n v="45"/>
    <n v="0"/>
    <s v="8"/>
    <s v="0"/>
    <s v="ONLINE"/>
    <s v="ONLINE-2024-12-22 13:28:38"/>
    <s v="8"/>
    <s v="0"/>
    <s v="ONLINE"/>
    <s v="ONLINE-2024-12-23 09:23:41"/>
    <s v="Dihitung"/>
    <s v="Dihitung"/>
    <s v="Dihitung"/>
    <n v="1000"/>
    <n v="7"/>
    <n v="45"/>
    <n v="0"/>
    <s v="Sesuai"/>
    <s v="OK"/>
    <n v="1"/>
    <n v="1"/>
    <x v="1"/>
    <x v="1"/>
    <x v="1"/>
    <x v="1"/>
    <x v="1"/>
    <x v="1"/>
    <x v="2"/>
    <x v="1"/>
    <x v="1"/>
    <s v="OK"/>
    <s v="OK"/>
    <x v="3"/>
  </r>
  <r>
    <s v="TD31"/>
    <s v="TALANG CIMANDE"/>
    <s v="02"/>
    <s v="10.42.7.67"/>
    <s v="Microsoft Windows 10 Pro"/>
    <s v="64-bit"/>
    <s v="Intel(R) Pentium(R) CPU G4400 @ 3.30GHz"/>
    <n v="1"/>
    <s v="76"/>
    <n v="4"/>
    <s v="Windows(R), Professional edition:_x000d__x000a_    The machine is permanently activated."/>
    <s v="Sesuai"/>
    <s v="VM33P-2NM8K-3FHFB-7HDTD-3PFC4"/>
    <n v="1000"/>
    <n v="32"/>
    <n v="1.38"/>
    <s v="5"/>
    <s v="0"/>
    <s v="ONLINE"/>
    <s v="ONLINE-2024-12-23 11:34:24"/>
    <s v="0"/>
    <s v="1"/>
    <s v="OFFLINE"/>
    <s v="OFFLINE-2024-12-22 21:31:02-TIDAK TERIMA RESPONSE DARI EDC"/>
    <s v="Dihitung"/>
    <s v="Dihitung"/>
    <s v="Tidak Dihitung"/>
    <n v="1000"/>
    <n v="1"/>
    <n v="32"/>
    <n v="1.38"/>
    <s v="Sesuai"/>
    <s v="OK"/>
    <n v="1"/>
    <n v="0"/>
    <x v="0"/>
    <x v="1"/>
    <x v="1"/>
    <x v="1"/>
    <x v="1"/>
    <x v="1"/>
    <x v="2"/>
    <x v="1"/>
    <x v="0"/>
    <s v="OK"/>
    <s v="NOK"/>
    <x v="14"/>
  </r>
  <r>
    <s v="FZTI"/>
    <s v="SINDANG BARANG 2"/>
    <s v="01"/>
    <s v="10.42.42.226"/>
    <s v="Microsoft Windows 10 Pro"/>
    <s v="64-bit"/>
    <s v="Intel(R) Pentium(R) Gold G6405 CPU @ 4.10GHz"/>
    <n v="1"/>
    <s v="44"/>
    <n v="8"/>
    <s v="Windows(R), Professional edition:_x000d__x000a_    The machine is permanently activated."/>
    <s v="Sesuai"/>
    <s v="GVJKJ-NJVJP-V3KQK-DTR4F-K4TPT"/>
    <n v="1000"/>
    <n v="46"/>
    <n v="0.76"/>
    <s v="2"/>
    <s v="0"/>
    <s v="ONLINE"/>
    <s v="ONLINE-2024-12-23 10:56:32"/>
    <s v="6"/>
    <s v="0"/>
    <s v="ONLINE"/>
    <s v="ONLINE-2024-12-23 12:27:04"/>
    <s v="Dihitung"/>
    <s v="Dihitung"/>
    <s v="Dihitung"/>
    <n v="1000"/>
    <n v="1"/>
    <n v="46"/>
    <n v="0.76"/>
    <s v="Sesuai"/>
    <s v="OK"/>
    <n v="1"/>
    <n v="1"/>
    <x v="1"/>
    <x v="1"/>
    <x v="1"/>
    <x v="1"/>
    <x v="1"/>
    <x v="1"/>
    <x v="2"/>
    <x v="1"/>
    <x v="1"/>
    <s v="OK"/>
    <s v="OK"/>
    <x v="5"/>
  </r>
  <r>
    <s v="TW8J"/>
    <s v="RAYA TAJUR 3"/>
    <s v="01"/>
    <s v="10.42.12.66"/>
    <s v="Microsoft Windows 10 Pro"/>
    <s v="64-bit"/>
    <s v="Intel(R) Pentium(R) Gold G6405 CPU @ 4.10GHz"/>
    <n v="44"/>
    <s v="53"/>
    <n v="8"/>
    <s v="Windows(R), Professional edition:_x000d__x000a_    The machine is permanently activated."/>
    <s v="Sesuai"/>
    <s v="VQRGT-8VNCF-P3JRM-VQDCT-HFTPT"/>
    <n v="1000"/>
    <n v="64"/>
    <n v="0.73"/>
    <s v="28"/>
    <s v="0"/>
    <s v="ONLINE"/>
    <s v="ONLINE-2024-12-23 12:05:48"/>
    <s v="5"/>
    <s v="0"/>
    <s v="ONLINE"/>
    <s v="ONLINE-2024-12-23 07:36:38"/>
    <s v="Dihitung"/>
    <s v="Dihitung"/>
    <s v="Dihitung"/>
    <n v="1000"/>
    <n v="44"/>
    <n v="64"/>
    <n v="0.73"/>
    <s v="Sesuai"/>
    <s v="OK"/>
    <n v="1"/>
    <n v="1"/>
    <x v="1"/>
    <x v="1"/>
    <x v="1"/>
    <x v="1"/>
    <x v="1"/>
    <x v="1"/>
    <x v="2"/>
    <x v="1"/>
    <x v="1"/>
    <s v="OK"/>
    <s v="OK"/>
    <x v="8"/>
  </r>
  <r>
    <s v="TYPL"/>
    <s v="TAMAN VICTORIA"/>
    <s v="01"/>
    <s v="10.42.96.226"/>
    <s v="Microsoft Windows 10 Pro"/>
    <s v="64-bit"/>
    <s v="Intel(R) Core(TM) i3-10100 CPU @ 3.60GHz"/>
    <n v="0"/>
    <s v="52"/>
    <n v="8"/>
    <s v="Windows(R), Professional edition:_x000d__x000a_    The machine is permanently activated."/>
    <s v="Sesuai"/>
    <s v="K3B3D-W4N6H-YHF34-V4KJG-J2QGP:6NG97-3J7YH-2XG74-JRBXT-4M49F"/>
    <n v="1000"/>
    <n v="41"/>
    <n v="0.42"/>
    <s v="6"/>
    <s v="0"/>
    <s v="ONLINE"/>
    <s v="ONLINE-2024-12-22 19:32:19"/>
    <s v="2"/>
    <s v="0"/>
    <s v="ONLINE"/>
    <s v="ONLINE-2024-12-23 07:42:18"/>
    <s v="Dihitung"/>
    <s v="Dihitung"/>
    <s v="Dihitung"/>
    <n v="1000"/>
    <n v="0"/>
    <n v="41"/>
    <n v="0.42"/>
    <s v="Sesuai"/>
    <s v="OK"/>
    <n v="1"/>
    <n v="1"/>
    <x v="1"/>
    <x v="1"/>
    <x v="1"/>
    <x v="1"/>
    <x v="1"/>
    <x v="1"/>
    <x v="2"/>
    <x v="1"/>
    <x v="1"/>
    <s v="OK"/>
    <s v="OK"/>
    <x v="2"/>
  </r>
  <r>
    <s v="T9SV"/>
    <s v="SUKALARANG"/>
    <s v="01"/>
    <s v="10.42.24.162"/>
    <s v="Microsoft Windows 7 Professional "/>
    <s v="32-bit"/>
    <s v="Intel(R) Pentium(R) CPU G3240 @ 3.10GHz"/>
    <n v="12"/>
    <s v="88"/>
    <n v="2"/>
    <s v="Windows(R) 7, Professional edition:_x000d__x000a_    The machine is permanently activated."/>
    <s v="Double"/>
    <s v="NOK Dll"/>
    <n v="1000"/>
    <n v="44"/>
    <n v="3.17"/>
    <s v="4"/>
    <s v="0"/>
    <s v="ONLINE"/>
    <s v="ONLINE-2024-12-22 19:23:06"/>
    <s v="2"/>
    <s v="0"/>
    <s v="ONLINE"/>
    <s v="ONLINE-2024-12-23 12:14:46"/>
    <s v="Dihitung"/>
    <s v="Dihitung"/>
    <s v="Tidak Dihitung"/>
    <n v="1000"/>
    <n v="12"/>
    <n v="44"/>
    <n v="3.17"/>
    <s v="Double"/>
    <s v="OK"/>
    <n v="1"/>
    <n v="1"/>
    <x v="0"/>
    <x v="1"/>
    <x v="1"/>
    <x v="1"/>
    <x v="1"/>
    <x v="2"/>
    <x v="2"/>
    <x v="1"/>
    <x v="1"/>
    <s v="OK"/>
    <s v="OK"/>
    <x v="1"/>
  </r>
  <r>
    <s v="FY7L"/>
    <s v="RAYA BABENGKET"/>
    <s v="01"/>
    <s v="10.42.145.130"/>
    <s v="Microsoft Windows 10 Pro"/>
    <s v="64-bit"/>
    <s v="Intel(R) Pentium(R) Gold G6405 CPU @ 4.10GHz"/>
    <n v="32"/>
    <s v="45"/>
    <n v="8"/>
    <s v="Windows(R), Professional edition:_x000d__x000a_    The machine is permanently activated."/>
    <s v="Sesuai"/>
    <s v="Q6X8C-N4B6K-VVC6X-VHJKQ-49C2T"/>
    <n v="1000"/>
    <n v="50"/>
    <n v="0.63"/>
    <s v="14"/>
    <s v="0"/>
    <s v="ONLINE"/>
    <s v="ONLINE-2024-12-23 12:03:51"/>
    <s v="0"/>
    <s v="0"/>
    <s v="NOEDC"/>
    <s v="NOEDC-0000-00-00 00:00:00"/>
    <s v="Dihitung"/>
    <s v="Dihitung"/>
    <s v="Dihitung"/>
    <n v="1000"/>
    <n v="32"/>
    <n v="50"/>
    <n v="0.63"/>
    <s v="Sesuai"/>
    <s v="OK"/>
    <n v="1"/>
    <n v="0"/>
    <x v="1"/>
    <x v="1"/>
    <x v="1"/>
    <x v="1"/>
    <x v="1"/>
    <x v="1"/>
    <x v="2"/>
    <x v="1"/>
    <x v="2"/>
    <s v="OK"/>
    <s v="NOK"/>
    <x v="7"/>
  </r>
  <r>
    <s v="FG6E"/>
    <s v="RAYA CIMAHPAR"/>
    <s v="01"/>
    <s v="10.42.16.2"/>
    <s v="Microsoft Windows 10 Pro"/>
    <s v="64-bit"/>
    <s v="Intel(R) Pentium(R) Gold G6400 CPU @ 4.00GHz"/>
    <n v="3"/>
    <s v="45"/>
    <n v="8"/>
    <s v="Windows(R), Professional edition:_x000d__x000a_    The machine is permanently activated."/>
    <s v="Sesuai"/>
    <s v="DN2T7-68XT8-RMVYF-MT3YT-TJGPT"/>
    <n v="1000"/>
    <n v="46"/>
    <n v="0.96"/>
    <s v="4"/>
    <s v="0"/>
    <s v="ONLINE"/>
    <s v="ONLINE-2024-12-23 07:15:14"/>
    <s v="2"/>
    <s v="0"/>
    <s v="ONLINE"/>
    <s v="ONLINE-2024-12-23 10:12:39"/>
    <s v="Dihitung"/>
    <s v="Dihitung"/>
    <s v="Dihitung"/>
    <n v="1000"/>
    <n v="3"/>
    <n v="46"/>
    <n v="0.96"/>
    <s v="Sesuai"/>
    <s v="OK"/>
    <n v="1"/>
    <n v="1"/>
    <x v="1"/>
    <x v="1"/>
    <x v="1"/>
    <x v="1"/>
    <x v="1"/>
    <x v="1"/>
    <x v="2"/>
    <x v="1"/>
    <x v="1"/>
    <s v="OK"/>
    <s v="OK"/>
    <x v="2"/>
  </r>
  <r>
    <s v="FH8P"/>
    <s v="VILLA BOGOR INDAH 6"/>
    <s v="01"/>
    <s v="10.42.135.34"/>
    <s v="Microsoft Windows 10 Pro"/>
    <s v="64-bit"/>
    <s v="Intel(R) Pentium(R) Gold G6405 CPU @ 4.10GHz"/>
    <n v="11"/>
    <s v="44"/>
    <n v="8"/>
    <s v="Windows(R), Professional edition:_x000d__x000a_    The machine is permanently activated."/>
    <s v="Sesuai"/>
    <s v="NQ643-HRKGV-MKCDJ-WV8R6-GMVJ6"/>
    <n v="1000"/>
    <n v="45"/>
    <n v="0.8"/>
    <s v="16"/>
    <s v="0"/>
    <s v="ONLINE"/>
    <s v="ONLINE-2024-12-23 11:23:12"/>
    <s v="5"/>
    <s v="0"/>
    <s v="ONLINE"/>
    <s v="ONLINE-2024-12-23 10:31:11"/>
    <s v="Dihitung"/>
    <s v="Dihitung"/>
    <s v="Dihitung"/>
    <n v="1000"/>
    <n v="11"/>
    <n v="45"/>
    <n v="0.8"/>
    <s v="Sesuai"/>
    <s v="OK"/>
    <n v="1"/>
    <n v="1"/>
    <x v="1"/>
    <x v="1"/>
    <x v="1"/>
    <x v="1"/>
    <x v="1"/>
    <x v="1"/>
    <x v="2"/>
    <x v="1"/>
    <x v="1"/>
    <s v="OK"/>
    <s v="OK"/>
    <x v="0"/>
  </r>
  <r>
    <s v="FVUR"/>
    <s v="MERDEKA CIPANENGAH"/>
    <s v="01"/>
    <s v="10.42.147.162"/>
    <s v="Microsoft Windows 10 Pro"/>
    <s v="64-bit"/>
    <s v="Intel(R) Pentium(R) Gold G6405 CPU @ 4.10GHz"/>
    <n v="13"/>
    <s v="48"/>
    <n v="8"/>
    <s v="Windows(R), Professional edition:_x000d__x000a_    The machine is permanently activated."/>
    <s v="Sesuai"/>
    <s v="8NY99-XV2TK-CVTXP-6HQ6J-Q6986"/>
    <n v="1000"/>
    <n v="52"/>
    <n v="0.62"/>
    <s v="2"/>
    <s v="0"/>
    <s v="ONLINE"/>
    <s v="ONLINE-2024-12-23 10:14:48"/>
    <s v="1"/>
    <s v="0"/>
    <s v="ONLINE"/>
    <s v="ONLINE-2024-12-23 10:11:37-(ACT VIRTUAL)TIDAK TERIMA RESPONSE DARI HOST|ERBANK |72122327|000070409507412|||||000308|000000|23 DEC 24|10:11:30|||0"/>
    <s v="Dihitung"/>
    <s v="Dihitung"/>
    <s v="Dihitung"/>
    <n v="1000"/>
    <n v="13"/>
    <n v="52"/>
    <n v="0.62"/>
    <s v="Sesuai"/>
    <s v="OK"/>
    <n v="1"/>
    <n v="1"/>
    <x v="1"/>
    <x v="1"/>
    <x v="1"/>
    <x v="1"/>
    <x v="1"/>
    <x v="1"/>
    <x v="2"/>
    <x v="1"/>
    <x v="1"/>
    <s v="OK"/>
    <s v="OK"/>
    <x v="12"/>
  </r>
  <r>
    <s v="FH8P"/>
    <s v="VILLA BOGOR INDAH 6"/>
    <s v="02"/>
    <s v="10.42.135.35"/>
    <s v="Microsoft Windows 10 Pro"/>
    <s v="64-bit"/>
    <s v="Intel(R) Pentium(R) Gold G6405 CPU @ 4.10GHz"/>
    <n v="1"/>
    <s v="36"/>
    <n v="8"/>
    <s v="Windows(R), Professional edition:_x000d__x000a_    The machine is permanently activated."/>
    <s v="Sesuai"/>
    <s v="NVK2F-Q6HYR-4VYHJ-72VYD-3PFTG"/>
    <n v="1000"/>
    <n v="42"/>
    <n v="1.48"/>
    <s v="18"/>
    <s v="0"/>
    <s v="ONLINE"/>
    <s v="ONLINE-2024-12-23 12:06:43"/>
    <s v="10"/>
    <s v="0"/>
    <s v="ONLINE"/>
    <s v="ONLINE-2024-12-23 12:02:42"/>
    <s v="Dihitung"/>
    <s v="Dihitung"/>
    <s v="Dihitung"/>
    <n v="1000"/>
    <n v="1"/>
    <n v="42"/>
    <n v="1.48"/>
    <s v="Sesuai"/>
    <s v="OK"/>
    <n v="1"/>
    <n v="1"/>
    <x v="1"/>
    <x v="1"/>
    <x v="1"/>
    <x v="1"/>
    <x v="1"/>
    <x v="1"/>
    <x v="2"/>
    <x v="1"/>
    <x v="1"/>
    <s v="OK"/>
    <s v="OK"/>
    <x v="0"/>
  </r>
  <r>
    <s v="FJGI"/>
    <s v="H KARIM NO 80"/>
    <s v="01"/>
    <s v="10.42.145.162"/>
    <s v="Microsoft Windows 10 Pro"/>
    <s v="64-bit"/>
    <s v="Intel(R) Pentium(R) Gold G6405 CPU @ 4.10GHz"/>
    <n v="8"/>
    <s v="52"/>
    <n v="8"/>
    <s v="Windows(R), Professional edition:_x000d__x000a_    The machine is permanently activated."/>
    <s v="Sesuai"/>
    <s v="RN3C4-HXH8W-QKQCB-DJH72-HH7J6:VK7JG-NPHTM-C97JM-9MPGT-3V66T"/>
    <n v="1000"/>
    <n v="50"/>
    <n v="0.96"/>
    <s v="3"/>
    <s v="4"/>
    <s v="OFFLINE"/>
    <s v="OFFLINE-2024-12-23 12:01:54-THE PORT COM7 DOES NOT EXIST."/>
    <s v="25"/>
    <s v="0"/>
    <s v="ONLINE"/>
    <s v="ONLINE-2024-12-23 09:31:25"/>
    <s v="Dihitung"/>
    <s v="Dihitung"/>
    <s v="Dihitung"/>
    <n v="1000"/>
    <n v="8"/>
    <n v="50"/>
    <n v="0.96"/>
    <s v="Sesuai"/>
    <s v="OK"/>
    <n v="0.42857142857142855"/>
    <n v="1"/>
    <x v="1"/>
    <x v="1"/>
    <x v="1"/>
    <x v="1"/>
    <x v="1"/>
    <x v="1"/>
    <x v="2"/>
    <x v="0"/>
    <x v="1"/>
    <s v="NOK"/>
    <s v="OK"/>
    <x v="10"/>
  </r>
  <r>
    <s v="F92E"/>
    <s v="SPBU BRIGHT BY BINAMARGA"/>
    <s v="01"/>
    <s v="10.42.143.226"/>
    <s v="Microsoft Windows 10 Pro"/>
    <s v="64-bit"/>
    <s v="Intel(R) Pentium(R) Gold G6400 CPU @ 4.00GHz"/>
    <n v="0"/>
    <s v="51"/>
    <n v="8"/>
    <s v="Windows(R), Professional edition:_x000d__x000a_    The machine is permanently activated."/>
    <s v="Sesuai"/>
    <s v="VNX6P-88TYM-T92TG-V2Y2J-J8GPT"/>
    <n v="1000"/>
    <n v="49"/>
    <n v="0.68"/>
    <s v="5"/>
    <s v="0"/>
    <s v="ONLINE"/>
    <s v="ONLINE-2024-12-22 20:18:48"/>
    <s v="0"/>
    <s v="0"/>
    <s v="NOEDC"/>
    <s v="NOEDC-0000-00-00 00:00:00"/>
    <s v="Dihitung"/>
    <s v="Dihitung"/>
    <s v="Dihitung"/>
    <n v="1000"/>
    <n v="0"/>
    <n v="49"/>
    <n v="0.68"/>
    <s v="Sesuai"/>
    <s v="OK"/>
    <n v="1"/>
    <n v="0"/>
    <x v="1"/>
    <x v="1"/>
    <x v="1"/>
    <x v="1"/>
    <x v="1"/>
    <x v="1"/>
    <x v="2"/>
    <x v="1"/>
    <x v="2"/>
    <s v="OK"/>
    <s v="NOK"/>
    <x v="10"/>
  </r>
  <r>
    <s v="TAPF"/>
    <s v="RAYA ALTERNATIF SENTUL KM"/>
    <s v="01"/>
    <s v="10.42.59.2"/>
    <s v="Microsoft Windows 10 Pro"/>
    <s v="64-bit"/>
    <s v="Intel(R) Core(TM) i5-7400 CPU @ 3.00GHz"/>
    <n v="24"/>
    <s v="49"/>
    <n v="8"/>
    <s v="Windows(R), Professional edition:_x000d__x000a_    The machine is permanently activated."/>
    <s v="Sesuai"/>
    <s v="2HPNC-7Q4HG-7XP9K-FC7PJ-82QGR"/>
    <n v="1000"/>
    <n v="53"/>
    <n v="0.9"/>
    <s v="0"/>
    <s v="0"/>
    <s v="NOEDC"/>
    <s v="NOEDC-0000-00-00 00:00:00"/>
    <s v="0"/>
    <s v="0"/>
    <s v="NOEDC"/>
    <s v="NOEDC-0000-00-00 00:00:00"/>
    <s v="Dihitung"/>
    <s v="Dihitung"/>
    <s v="Dihitung"/>
    <n v="1000"/>
    <n v="24"/>
    <n v="53"/>
    <n v="0.9"/>
    <s v="Sesuai"/>
    <s v="OK"/>
    <n v="0"/>
    <n v="0"/>
    <x v="1"/>
    <x v="1"/>
    <x v="1"/>
    <x v="1"/>
    <x v="1"/>
    <x v="1"/>
    <x v="2"/>
    <x v="2"/>
    <x v="2"/>
    <s v="NOK"/>
    <s v="NOK"/>
    <x v="2"/>
  </r>
  <r>
    <s v="T0I9"/>
    <s v="SHOLEH ISKANDAR KM 9"/>
    <s v="01"/>
    <s v="10.42.108.162"/>
    <s v="Microsoft Windows 10 Pro"/>
    <s v="64-bit"/>
    <s v="Intel(R) Pentium(R) Gold G6405 CPU @ 4.10GHz"/>
    <n v="34"/>
    <s v="45"/>
    <n v="8"/>
    <s v="Windows(R), Professional edition:_x000d__x000a_    The machine is permanently activated."/>
    <s v="Sesuai"/>
    <s v="NC848-CXKCJ-FFQY2-367X3-G83W6"/>
    <n v="1000"/>
    <n v="45"/>
    <n v="0.71"/>
    <s v="17"/>
    <s v="0"/>
    <s v="ONLINE"/>
    <s v="ONLINE-2024-12-23 12:20:20"/>
    <s v="9"/>
    <s v="0"/>
    <s v="ONLINE"/>
    <s v="ONLINE-2024-12-23 11:05:54"/>
    <s v="Dihitung"/>
    <s v="Dihitung"/>
    <s v="Dihitung"/>
    <n v="1000"/>
    <n v="34"/>
    <n v="45"/>
    <n v="0.71"/>
    <s v="Sesuai"/>
    <s v="OK"/>
    <n v="1"/>
    <n v="1"/>
    <x v="1"/>
    <x v="1"/>
    <x v="1"/>
    <x v="1"/>
    <x v="1"/>
    <x v="1"/>
    <x v="2"/>
    <x v="1"/>
    <x v="1"/>
    <s v="OK"/>
    <s v="OK"/>
    <x v="0"/>
  </r>
  <r>
    <s v="TQMC"/>
    <s v="STASIUN BOGOR 2"/>
    <s v="03"/>
    <s v="10.42.88.36"/>
    <s v="Microsoft Windows 10 Pro"/>
    <s v="64-bit"/>
    <s v="Intel(R) Pentium(R) Gold G6405 CPU @ 4.10GHz"/>
    <n v="2"/>
    <s v="33"/>
    <n v="8"/>
    <s v="Windows(R), Professional edition:_x000d__x000a_    The machine is permanently activated."/>
    <s v="Sesuai"/>
    <s v="8R4RN-QBGMT-PBG22-7CY6K-H6DW6"/>
    <n v="1000"/>
    <n v="42"/>
    <n v="0.67"/>
    <s v="4"/>
    <s v="0"/>
    <s v="ONLINE"/>
    <s v="ONLINE-2024-12-23 11:23:50"/>
    <s v="5"/>
    <s v="0"/>
    <s v="ONLINE"/>
    <s v="ONLINE-2024-12-23 10:35:09"/>
    <s v="Dihitung"/>
    <s v="Dihitung"/>
    <s v="Dihitung"/>
    <n v="1000"/>
    <n v="2"/>
    <n v="42"/>
    <n v="0.67"/>
    <s v="Sesuai"/>
    <s v="OK"/>
    <n v="1"/>
    <n v="1"/>
    <x v="1"/>
    <x v="1"/>
    <x v="1"/>
    <x v="1"/>
    <x v="1"/>
    <x v="1"/>
    <x v="2"/>
    <x v="1"/>
    <x v="1"/>
    <s v="OK"/>
    <s v="OK"/>
    <x v="5"/>
  </r>
  <r>
    <s v="T5TZ"/>
    <s v="PELABUHAN RATU"/>
    <s v="01"/>
    <s v="10.42.67.3"/>
    <s v="Microsoft Windows 10 Pro"/>
    <s v="64-bit"/>
    <s v="Intel(R) Core(TM) i3-10100 CPU @ 3.60GHz"/>
    <n v="9"/>
    <s v="53"/>
    <n v="8"/>
    <s v="Windows(R), Professional edition:_x000d__x000a_    The machine is permanently activated."/>
    <s v="Sesuai"/>
    <s v="N4FKV-DMGH9-BFW7H-4F3MH-BDWXC"/>
    <n v="1000"/>
    <n v="44"/>
    <n v="0.56999999999999995"/>
    <s v="4"/>
    <s v="0"/>
    <s v="ONLINE"/>
    <s v="ONLINE-2024-12-23 10:05:45"/>
    <s v="1"/>
    <s v="0"/>
    <s v="ONLINE"/>
    <s v="ONLINE-2024-12-20 12:36:14"/>
    <s v="Dihitung"/>
    <s v="Dihitung"/>
    <s v="Dihitung"/>
    <n v="1000"/>
    <n v="9"/>
    <n v="44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9"/>
  </r>
  <r>
    <s v="FTI3"/>
    <s v="CIKIDANG RAYA"/>
    <s v="01"/>
    <s v="10.42.99.162"/>
    <s v="Microsoft Windows 10 Pro"/>
    <s v="64-bit"/>
    <s v="Intel(R) Pentium(R) Gold G6405 CPU @ 4.10GHz"/>
    <n v="5"/>
    <s v="44"/>
    <n v="8"/>
    <s v="Windows(R), Professional edition:_x000d__x000a_    The machine is permanently activated."/>
    <s v="Sesuai"/>
    <s v="CJFFH-3NXMX-8M24W-4W223-T6P2T:TNPFJ-XQFGX-QY9T9-48D9W-TQ724"/>
    <n v="1000"/>
    <n v="39"/>
    <n v="0.56999999999999995"/>
    <s v="6"/>
    <s v="0"/>
    <s v="ONLINE"/>
    <s v="ONLINE-2024-12-22 19:37:59"/>
    <s v="0"/>
    <s v="1"/>
    <s v="OFFLINE"/>
    <s v="OFFLINE-2024-12-22 09:38:38-TIDAK TERIMA RESPONSE DARI EDC"/>
    <s v="Dihitung"/>
    <s v="Dihitung"/>
    <s v="Dihitung"/>
    <n v="1000"/>
    <n v="5"/>
    <n v="39"/>
    <n v="0.56999999999999995"/>
    <s v="Sesuai"/>
    <s v="OK"/>
    <n v="1"/>
    <n v="0"/>
    <x v="1"/>
    <x v="1"/>
    <x v="1"/>
    <x v="1"/>
    <x v="1"/>
    <x v="1"/>
    <x v="2"/>
    <x v="1"/>
    <x v="0"/>
    <s v="OK"/>
    <s v="NOK"/>
    <x v="4"/>
  </r>
  <r>
    <s v="FYAX"/>
    <s v="TANAH BARU"/>
    <s v="01"/>
    <s v="10.42.40.2"/>
    <s v="Microsoft Windows 10 Pro"/>
    <s v="64-bit"/>
    <s v="Intel(R) Core(TM) i3-10100 CPU @ 3.60GHz"/>
    <n v="2"/>
    <s v="55"/>
    <n v="8"/>
    <s v="Windows(R), Professional edition:_x000d__x000a_    The machine is permanently activated."/>
    <s v="Sesuai"/>
    <s v="FMMNV-CBV38-8J9KQ-KDD76-TJF9C"/>
    <n v="1000"/>
    <n v="56"/>
    <n v="0.37"/>
    <s v="0"/>
    <s v="9"/>
    <s v="OFFLINE"/>
    <s v="OFFLINE-2024-12-23 08:34:08-THE PORT COM7 DOES NOT EXIST."/>
    <s v="9"/>
    <s v="0"/>
    <s v="ONLINE"/>
    <s v="ONLINE-2024-12-23 11:39:07"/>
    <s v="Dihitung"/>
    <s v="Dihitung"/>
    <s v="Dihitung"/>
    <n v="1000"/>
    <n v="2"/>
    <n v="56"/>
    <n v="0.37"/>
    <s v="Sesuai"/>
    <s v="OK"/>
    <n v="0"/>
    <n v="1"/>
    <x v="1"/>
    <x v="1"/>
    <x v="1"/>
    <x v="1"/>
    <x v="1"/>
    <x v="1"/>
    <x v="2"/>
    <x v="0"/>
    <x v="1"/>
    <s v="NOK"/>
    <s v="OK"/>
    <x v="2"/>
  </r>
  <r>
    <s v="F585"/>
    <s v="BUKIT CIMANGGU VILLA"/>
    <s v="02"/>
    <s v="10.42.42.3"/>
    <s v="Microsoft Windows 10 Pro"/>
    <s v="64-bit"/>
    <s v="Intel(R) Pentium(R) CPU G4400 @ 3.30GHz"/>
    <n v="0"/>
    <s v="52"/>
    <n v="4"/>
    <s v="Windows(R), Professional edition:_x000d__x000a_    The machine is permanently activated."/>
    <s v="Sesuai"/>
    <s v="N7JBY-9WRDH-DHQWH-H77YG-MKMP4"/>
    <n v="1000"/>
    <n v="38"/>
    <n v="1.1399999999999999"/>
    <s v="3"/>
    <s v="0"/>
    <s v="ONLINE"/>
    <s v="ONLINE-2024-12-22 13:34:30"/>
    <s v="6"/>
    <s v="0"/>
    <s v="ONLINE"/>
    <s v="ONLINE-2024-12-22 06:09:54"/>
    <s v="Dihitung"/>
    <s v="Dihitung"/>
    <s v="Tidak Dihitung"/>
    <n v="1000"/>
    <n v="0"/>
    <n v="38"/>
    <n v="1.1399999999999999"/>
    <s v="Sesuai"/>
    <s v="OK"/>
    <n v="1"/>
    <n v="1"/>
    <x v="0"/>
    <x v="1"/>
    <x v="1"/>
    <x v="1"/>
    <x v="1"/>
    <x v="1"/>
    <x v="2"/>
    <x v="1"/>
    <x v="1"/>
    <s v="OK"/>
    <s v="OK"/>
    <x v="0"/>
  </r>
  <r>
    <s v="FD27"/>
    <s v="CURUG MEKAR"/>
    <s v="02"/>
    <s v="10.42.42.131"/>
    <s v="Microsoft Windows 10 Pro"/>
    <s v="64-bit"/>
    <s v="Intel(R) Pentium(R) CPU G4400 @ 3.30GHz"/>
    <n v="6"/>
    <s v="60"/>
    <n v="4"/>
    <s v="Windows(R), Professional edition:_x000d__x000a_    The machine is permanently activated."/>
    <s v="Sesuai"/>
    <s v="FBFNH-V6DJD-XFYP8-TQFQM-R6YP4"/>
    <n v="1000"/>
    <n v="53"/>
    <n v="1.21"/>
    <s v="6"/>
    <s v="0"/>
    <s v="ONLINE"/>
    <s v="ONLINE-2024-12-23 10:02:54"/>
    <s v="4"/>
    <s v="0"/>
    <s v="ONLINE"/>
    <s v="ONLINE-2024-12-23 08:27:17"/>
    <s v="Dihitung"/>
    <s v="Dihitung"/>
    <s v="Tidak Dihitung"/>
    <n v="1000"/>
    <n v="6"/>
    <n v="53"/>
    <n v="1.21"/>
    <s v="Sesuai"/>
    <s v="OK"/>
    <n v="1"/>
    <n v="1"/>
    <x v="0"/>
    <x v="1"/>
    <x v="1"/>
    <x v="1"/>
    <x v="1"/>
    <x v="1"/>
    <x v="2"/>
    <x v="1"/>
    <x v="1"/>
    <s v="OK"/>
    <s v="OK"/>
    <x v="7"/>
  </r>
  <r>
    <s v="F36C"/>
    <s v="BOGOR PERMAI"/>
    <s v="01"/>
    <s v="10.42.45.130"/>
    <s v="Microsoft Windows 10 Pro"/>
    <s v="64-bit"/>
    <s v="Intel(R) Pentium(R) Gold G6405 CPU @ 4.10GHz"/>
    <n v="2"/>
    <s v="46"/>
    <n v="8"/>
    <s v="Windows(R), Professional edition:_x000d__x000a_    The machine is permanently activated."/>
    <s v="Sesuai"/>
    <s v="FTFHV-4N6M2-4FKVF-9MJBT-TJGPT"/>
    <n v="1000"/>
    <n v="47"/>
    <n v="0.73"/>
    <s v="2"/>
    <s v="0"/>
    <s v="ONLINE"/>
    <s v="ONLINE-2024-12-23 11:58:14"/>
    <s v="2"/>
    <s v="0"/>
    <s v="ONLINE"/>
    <s v="ONLINE-2024-12-23 10:41:49-(ACT VIRTUAL)TIDAK TERIMA RESPONSE DARI HOST|ERBANK MANDIRI|72101016|000070407384693||||000051|000000|23 DEC 24|10:41:47|||0000000000000000000000||0|0|0|0|0"/>
    <s v="Dihitung"/>
    <s v="Dihitung"/>
    <s v="Dihitung"/>
    <n v="1000"/>
    <n v="2"/>
    <n v="47"/>
    <n v="0.73"/>
    <s v="Sesuai"/>
    <s v="OK"/>
    <n v="1"/>
    <n v="1"/>
    <x v="1"/>
    <x v="1"/>
    <x v="1"/>
    <x v="1"/>
    <x v="1"/>
    <x v="1"/>
    <x v="2"/>
    <x v="1"/>
    <x v="1"/>
    <s v="OK"/>
    <s v="OK"/>
    <x v="0"/>
  </r>
  <r>
    <s v="FMKI"/>
    <s v="PANDU RAYA 2"/>
    <s v="02"/>
    <s v="10.42.91.99"/>
    <s v="Microsoft Windows 10 Pro"/>
    <s v="64-bit"/>
    <s v="Intel(R) Pentium(R) Gold G6400 CPU @ 4.00GHz"/>
    <n v="0"/>
    <s v="42"/>
    <n v="8"/>
    <s v="Windows(R), Professional edition:_x000d__x000a_    The machine is permanently activated."/>
    <s v="Sesuai"/>
    <s v="VBNMF-RQDHX-66PY9-4MV7K-2YVJ6"/>
    <n v="1000"/>
    <n v="72"/>
    <n v="1.61"/>
    <s v="2"/>
    <s v="0"/>
    <s v="ONLINE"/>
    <s v="ONLINE-2024-12-23 10:31:15"/>
    <s v="4"/>
    <s v="0"/>
    <s v="ONLINE"/>
    <s v="ONLINE-2024-12-22 10:11:34"/>
    <s v="Dihitung"/>
    <s v="Dihitung"/>
    <s v="Dihitung"/>
    <n v="1000"/>
    <n v="0"/>
    <n v="72"/>
    <n v="1.61"/>
    <s v="Sesuai"/>
    <s v="OK"/>
    <n v="1"/>
    <n v="1"/>
    <x v="1"/>
    <x v="1"/>
    <x v="1"/>
    <x v="1"/>
    <x v="1"/>
    <x v="1"/>
    <x v="2"/>
    <x v="1"/>
    <x v="1"/>
    <s v="OK"/>
    <s v="OK"/>
    <x v="8"/>
  </r>
  <r>
    <s v="TQR9"/>
    <s v="BOJONG GENTENG"/>
    <s v="01"/>
    <s v="10.42.32.194"/>
    <s v="Microsoft Windows 10 Pro"/>
    <s v="64-bit"/>
    <s v="Intel(R) Pentium(R) CPU G4400 @ 3.30GHz"/>
    <n v="82"/>
    <s v="69"/>
    <n v="4"/>
    <s v="Windows(R), Professional edition:_x000d__x000a_    The machine is permanently activated."/>
    <s v="Double"/>
    <s v="4R8JN-3YR8X-CHBRT-B26H3-PYVCP"/>
    <n v="1000"/>
    <n v="92"/>
    <n v="0.82"/>
    <s v="2"/>
    <s v="0"/>
    <s v="ONLINE"/>
    <s v="ONLINE-2024-12-23 08:33:30"/>
    <s v="14"/>
    <s v="0"/>
    <s v="ONLINE"/>
    <s v="ONLINE-2024-12-23 09:58:58"/>
    <s v="Dihitung"/>
    <s v="Dihitung"/>
    <s v="Tidak Dihitung"/>
    <n v="1000"/>
    <n v="82"/>
    <n v="92"/>
    <n v="0.82"/>
    <s v="Double"/>
    <s v="OK"/>
    <n v="1"/>
    <n v="1"/>
    <x v="0"/>
    <x v="1"/>
    <x v="2"/>
    <x v="2"/>
    <x v="1"/>
    <x v="2"/>
    <x v="2"/>
    <x v="1"/>
    <x v="1"/>
    <s v="OK"/>
    <s v="OK"/>
    <x v="4"/>
  </r>
  <r>
    <s v="TRH8"/>
    <s v="SURYA KENCANA NO.187"/>
    <s v="01"/>
    <s v="10.42.55.226"/>
    <s v="Microsoft Windows 10 Pro"/>
    <s v="64-bit"/>
    <s v="Intel(R) Pentium(R) CPU G4500 @ 3.50GHz"/>
    <n v="22"/>
    <s v="52"/>
    <n v="8"/>
    <s v="Windows(R), Professional edition:_x000d__x000a_    The machine is permanently activated."/>
    <s v="Sesuai"/>
    <s v="NMG83-FDP4G-Q38HH-TYHXT-BP2KF"/>
    <n v="1000"/>
    <n v="43"/>
    <n v="0.68"/>
    <s v="9"/>
    <s v="3"/>
    <s v="OFFLINE"/>
    <s v="OFFLINE-2024-12-23 12:16:25-THE PORT COM7 DOES NOT EXIST."/>
    <s v="8"/>
    <s v="0"/>
    <s v="ONLINE"/>
    <s v="ONLINE-2024-12-23 09:25:46"/>
    <s v="Dihitung"/>
    <s v="Dihitung"/>
    <s v="Dihitung"/>
    <n v="1000"/>
    <n v="22"/>
    <n v="43"/>
    <n v="0.68"/>
    <s v="Sesuai"/>
    <s v="OK"/>
    <n v="0.75"/>
    <n v="1"/>
    <x v="1"/>
    <x v="1"/>
    <x v="1"/>
    <x v="1"/>
    <x v="1"/>
    <x v="1"/>
    <x v="2"/>
    <x v="1"/>
    <x v="1"/>
    <s v="OK"/>
    <s v="OK"/>
    <x v="6"/>
  </r>
  <r>
    <s v="FFEP"/>
    <s v="VILLA MOCCARA"/>
    <s v="01"/>
    <s v="10.42.75.98"/>
    <s v="Microsoft Windows 10 Pro"/>
    <s v="64-bit"/>
    <s v="Intel(R) Pentium(R) Gold G6405 CPU @ 4.10GHz"/>
    <n v="0"/>
    <s v="50"/>
    <n v="8"/>
    <s v="Windows(R), Professional edition:_x000d__x000a_    The machine is permanently activated."/>
    <s v="Sesuai"/>
    <s v="8KF42-CNJ8X-GBB7J-X7WY4-R3K86"/>
    <n v="1000"/>
    <n v="45"/>
    <n v="0.72"/>
    <s v="21"/>
    <s v="4"/>
    <s v="ONLINE"/>
    <s v="ONLINE-2024-12-23 11:53:01"/>
    <s v="5"/>
    <s v="0"/>
    <s v="ONLINE"/>
    <s v="ONLINE-2024-12-22 21:38:42"/>
    <s v="Dihitung"/>
    <s v="Dihitung"/>
    <s v="Dihitung"/>
    <n v="1000"/>
    <n v="0"/>
    <n v="45"/>
    <n v="0.72"/>
    <s v="Sesuai"/>
    <s v="OK"/>
    <n v="0.84"/>
    <n v="1"/>
    <x v="1"/>
    <x v="1"/>
    <x v="1"/>
    <x v="1"/>
    <x v="1"/>
    <x v="1"/>
    <x v="2"/>
    <x v="1"/>
    <x v="1"/>
    <s v="OK"/>
    <s v="OK"/>
    <x v="5"/>
  </r>
  <r>
    <s v="FD17"/>
    <s v="PANCASAN"/>
    <s v="02"/>
    <s v="10.42.13.227"/>
    <s v="Microsoft Windows 10 Pro"/>
    <s v="64-bit"/>
    <s v="Intel(R) Core(TM) i5-4460  CPU @ 3.20GHz"/>
    <n v="0"/>
    <s v="39"/>
    <n v="8"/>
    <s v="Windows(R), Professional edition:_x000d__x000a_    The machine is permanently activated."/>
    <s v="Sesuai"/>
    <s v="4NYF9-BXCKQ-G82B2-47DRW-XW3PP"/>
    <n v="1000"/>
    <n v="42"/>
    <n v="3.05"/>
    <s v="6"/>
    <s v="0"/>
    <s v="ONLINE"/>
    <s v="ONLINE-2024-12-23 11:43:16"/>
    <s v="2"/>
    <s v="0"/>
    <s v="ONLINE"/>
    <s v="ONLINE-2024-12-23 11:35:33"/>
    <s v="Dihitung"/>
    <s v="Dihitung"/>
    <s v="Dihitung"/>
    <n v="1000"/>
    <n v="0"/>
    <n v="42"/>
    <n v="3.05"/>
    <s v="Sesuai"/>
    <s v="OK"/>
    <n v="1"/>
    <n v="1"/>
    <x v="1"/>
    <x v="1"/>
    <x v="1"/>
    <x v="1"/>
    <x v="1"/>
    <x v="1"/>
    <x v="2"/>
    <x v="1"/>
    <x v="1"/>
    <s v="OK"/>
    <s v="OK"/>
    <x v="6"/>
  </r>
  <r>
    <s v="F8XS"/>
    <s v="EXIT TOL CIAWI"/>
    <s v="02"/>
    <s v="10.42.138.3"/>
    <s v="Microsoft Windows 10 Pro"/>
    <s v="64-bit"/>
    <s v="Intel(R) Pentium(R) CPU G4400 @ 3.30GHz"/>
    <n v="73"/>
    <s v="64"/>
    <n v="4"/>
    <s v="Windows(R), Professional edition:_x000d__x000a_    The machine is permanently activated."/>
    <s v="Sesuai"/>
    <s v="7NCTY-FDXBY-9C78J-3WGXG-XQBP4"/>
    <n v="1000"/>
    <n v="41"/>
    <n v="1.1499999999999999"/>
    <s v="10"/>
    <s v="0"/>
    <s v="ONLINE"/>
    <s v="ONLINE-2024-12-23 12:11:22"/>
    <s v="2"/>
    <s v="0"/>
    <s v="ONLINE"/>
    <s v="ONLINE-2024-12-23 06:53:09"/>
    <s v="Dihitung"/>
    <s v="Dihitung"/>
    <s v="Tidak Dihitung"/>
    <n v="1000"/>
    <n v="73"/>
    <n v="41"/>
    <n v="1.1499999999999999"/>
    <s v="Sesuai"/>
    <s v="OK"/>
    <n v="1"/>
    <n v="1"/>
    <x v="0"/>
    <x v="1"/>
    <x v="1"/>
    <x v="1"/>
    <x v="1"/>
    <x v="1"/>
    <x v="2"/>
    <x v="1"/>
    <x v="1"/>
    <s v="OK"/>
    <s v="OK"/>
    <x v="8"/>
  </r>
  <r>
    <s v="FHGV"/>
    <s v="RAYA CIBADAK"/>
    <s v="01"/>
    <s v="10.42.143.130"/>
    <s v="Microsoft Windows 10 Pro"/>
    <s v="64-bit"/>
    <s v="Intel(R) Pentium(R) Gold G6400 CPU @ 4.00GHz"/>
    <n v="68"/>
    <s v="48"/>
    <n v="8"/>
    <s v="Windows(R), Professional edition:_x000d__x000a_    The machine is permanently activated."/>
    <s v="Sesuai"/>
    <s v="3Y66N-X8RDT-7DWYC-JGD64-R3K86"/>
    <n v="1000"/>
    <n v="58"/>
    <n v="0.62"/>
    <s v="13"/>
    <s v="0"/>
    <s v="ONLINE"/>
    <s v="ONLINE-2024-12-23 10:31:53"/>
    <s v="44"/>
    <s v="2"/>
    <s v="OFFLINE"/>
    <s v="OFFLINE-2024-12-23 12:10:46-RESPONSE DARI EDC BLANK"/>
    <s v="Dihitung"/>
    <s v="Dihitung"/>
    <s v="Dihitung"/>
    <n v="1000"/>
    <n v="68"/>
    <n v="58"/>
    <n v="0.62"/>
    <s v="Sesuai"/>
    <s v="OK"/>
    <n v="1"/>
    <n v="0.95652173913043481"/>
    <x v="1"/>
    <x v="1"/>
    <x v="1"/>
    <x v="1"/>
    <x v="1"/>
    <x v="1"/>
    <x v="2"/>
    <x v="1"/>
    <x v="1"/>
    <s v="OK"/>
    <s v="OK"/>
    <x v="4"/>
  </r>
  <r>
    <s v="T5YP"/>
    <s v="GEGER BITUNG"/>
    <s v="01"/>
    <s v="10.42.40.98"/>
    <s v="Microsoft Windows 10 Pro"/>
    <s v="64-bit"/>
    <s v="Intel(R) Core(TM) i3-10100 CPU @ 3.60GHz"/>
    <n v="18"/>
    <s v="54"/>
    <n v="8"/>
    <s v="Windows(R), Professional edition:_x000d__x000a_    The machine is permanently activated."/>
    <s v="Sesuai"/>
    <s v="J8K7N-R2328-DFFVJ-BYF6R-CR4C2:6NG97-3J7YH-2XG74-JRBXT-4M49F"/>
    <n v="1000"/>
    <n v="98"/>
    <n v="0.67"/>
    <s v="10"/>
    <s v="0"/>
    <s v="ONLINE"/>
    <s v="ONLINE-2024-12-22 13:10:46"/>
    <s v="3"/>
    <s v="0"/>
    <s v="ONLINE"/>
    <s v="ONLINE-2024-12-23 10:40:07"/>
    <s v="Dihitung"/>
    <s v="Dihitung"/>
    <s v="Dihitung"/>
    <n v="1000"/>
    <n v="18"/>
    <n v="98"/>
    <n v="0.67"/>
    <s v="Sesuai"/>
    <s v="OK"/>
    <n v="1"/>
    <n v="1"/>
    <x v="1"/>
    <x v="1"/>
    <x v="1"/>
    <x v="2"/>
    <x v="1"/>
    <x v="1"/>
    <x v="2"/>
    <x v="1"/>
    <x v="1"/>
    <s v="OK"/>
    <s v="OK"/>
    <x v="12"/>
  </r>
  <r>
    <s v="FZNK"/>
    <s v="TUNGTURUNAN"/>
    <s v="01"/>
    <s v="10.42.25.66"/>
    <s v="Microsoft Windows 10 Pro"/>
    <s v="64-bit"/>
    <s v="Intel(R) Pentium(R) Gold G6405 CPU @ 4.10GHz"/>
    <n v="9"/>
    <s v="51"/>
    <n v="8"/>
    <s v="Windows(R), Professional edition:_x000d__x000a_    The machine is permanently activated."/>
    <s v="Sesuai"/>
    <s v="DNVRD-8R2TC-KQRF3-BMK3B-92FTG:XRDGR-NQHXB-D4TVP-XYJRF-9W3GR"/>
    <n v="1000"/>
    <n v="58"/>
    <n v="0.7"/>
    <s v="17"/>
    <s v="0"/>
    <s v="ONLINE"/>
    <s v="ONLINE-2024-12-22 18:11:55"/>
    <s v="7"/>
    <s v="0"/>
    <s v="ONLINE"/>
    <s v="ONLINE-2024-12-23 08:58:16"/>
    <s v="Dihitung"/>
    <s v="Dihitung"/>
    <s v="Dihitung"/>
    <n v="1000"/>
    <n v="9"/>
    <n v="58"/>
    <n v="0.7"/>
    <s v="Sesuai"/>
    <s v="OK"/>
    <n v="1"/>
    <n v="1"/>
    <x v="1"/>
    <x v="1"/>
    <x v="1"/>
    <x v="1"/>
    <x v="1"/>
    <x v="1"/>
    <x v="2"/>
    <x v="1"/>
    <x v="1"/>
    <s v="OK"/>
    <s v="OK"/>
    <x v="13"/>
  </r>
  <r>
    <s v="F836"/>
    <s v="VILLA DUTA BOGOR"/>
    <s v="02"/>
    <s v="10.42.35.67"/>
    <s v="Microsoft Windows 10 Pro"/>
    <s v="64-bit"/>
    <s v="Intel(R) Pentium(R) Gold G6405 CPU @ 4.10GHz"/>
    <n v="1"/>
    <s v="40"/>
    <n v="8"/>
    <s v="Windows(R), Professional edition:_x000d__x000a_    The machine is permanently activated."/>
    <s v="Sesuai"/>
    <s v="Y2NMR-7K8M4-GFQHH-274WG-VCFTG"/>
    <n v="1000"/>
    <n v="49"/>
    <n v="0.94"/>
    <s v="12"/>
    <s v="0"/>
    <s v="ONLINE"/>
    <s v="ONLINE-2024-12-23 11:13:00"/>
    <s v="5"/>
    <s v="0"/>
    <s v="ONLINE"/>
    <s v="ONLINE-2024-12-23 08:30:04"/>
    <s v="Dihitung"/>
    <s v="Dihitung"/>
    <s v="Dihitung"/>
    <n v="1000"/>
    <n v="1"/>
    <n v="49"/>
    <n v="0.94"/>
    <s v="Sesuai"/>
    <s v="OK"/>
    <n v="1"/>
    <n v="1"/>
    <x v="1"/>
    <x v="1"/>
    <x v="1"/>
    <x v="1"/>
    <x v="1"/>
    <x v="1"/>
    <x v="2"/>
    <x v="1"/>
    <x v="1"/>
    <s v="OK"/>
    <s v="OK"/>
    <x v="8"/>
  </r>
  <r>
    <s v="F1VU"/>
    <s v="PALEDANG NO 36"/>
    <s v="01"/>
    <s v="10.42.143.194"/>
    <s v="Microsoft Windows 10 Pro"/>
    <s v="64-bit"/>
    <s v="Intel(R) Pentium(R) Gold G6405 CPU @ 4.10GHz"/>
    <n v="28"/>
    <s v="54"/>
    <n v="8"/>
    <s v="Windows(R), Professional edition:_x000d__x000a_    The machine is permanently activated."/>
    <s v="Sesuai"/>
    <s v="XBNMD-8YVTY-BQVGY-749DC-JB6PT:6NG97-3J7YH-2XG74-JRBXT-4M49F"/>
    <n v="1000"/>
    <n v="49"/>
    <n v="0.67"/>
    <s v="12"/>
    <s v="0"/>
    <s v="ONLINE"/>
    <s v="ONLINE-2024-12-23 11:27:52"/>
    <s v="11"/>
    <s v="0"/>
    <s v="ONLINE"/>
    <s v="ONLINE-2024-12-16 10:15:04"/>
    <s v="Dihitung"/>
    <s v="Dihitung"/>
    <s v="Dihitung"/>
    <n v="1000"/>
    <n v="28"/>
    <n v="49"/>
    <n v="0.67"/>
    <s v="Sesuai"/>
    <s v="OK"/>
    <n v="1"/>
    <n v="1"/>
    <x v="1"/>
    <x v="1"/>
    <x v="1"/>
    <x v="1"/>
    <x v="1"/>
    <x v="1"/>
    <x v="2"/>
    <x v="1"/>
    <x v="1"/>
    <s v="OK"/>
    <s v="OK"/>
    <x v="5"/>
  </r>
  <r>
    <s v="T6LH"/>
    <s v="CIMACAN"/>
    <s v="01"/>
    <s v="10.42.69.98"/>
    <s v="Microsoft Windows 10 Pro"/>
    <s v="64-bit"/>
    <s v="Intel(R) Pentium(R) Gold G6400 CPU @ 4.00GHz"/>
    <n v="1"/>
    <s v="48"/>
    <n v="8"/>
    <s v="Windows(R), Professional edition:_x000d__x000a_    The machine is permanently activated."/>
    <s v="Sesuai"/>
    <s v="NDDXY-WHVRR-XXM9V-XT3CX-7XMP4"/>
    <n v="1000"/>
    <n v="51"/>
    <n v="0.72"/>
    <s v="2"/>
    <s v="0"/>
    <s v="ONLINE"/>
    <s v="ONLINE-2024-12-23 10:10:15"/>
    <s v="2"/>
    <s v="0"/>
    <s v="ONLINE"/>
    <s v="ONLINE-2024-12-23 10:01:22-(ACT VIRTUAL)TIDAK TERIMA RESPONSE DARI HOST|ERBANK MANDIRI|72100516|000070407334608||||000038|000000|23 DEC 24|10:01:19|||0000000000000000000000||0|0|0|0|0"/>
    <s v="Dihitung"/>
    <s v="Dihitung"/>
    <s v="Dihitung"/>
    <n v="1000"/>
    <n v="1"/>
    <n v="51"/>
    <n v="0.72"/>
    <s v="Sesuai"/>
    <s v="OK"/>
    <n v="1"/>
    <n v="1"/>
    <x v="1"/>
    <x v="1"/>
    <x v="1"/>
    <x v="1"/>
    <x v="1"/>
    <x v="1"/>
    <x v="2"/>
    <x v="1"/>
    <x v="1"/>
    <s v="OK"/>
    <s v="OK"/>
    <x v="11"/>
  </r>
  <r>
    <s v="FLC0"/>
    <s v="TUMENGGUNG WIRADIREDJA"/>
    <s v="01"/>
    <s v="10.42.88.226"/>
    <s v="Microsoft Windows 10 Pro"/>
    <s v="64-bit"/>
    <s v="Intel(R) Pentium(R) Gold G6405 CPU @ 4.10GHz"/>
    <n v="7"/>
    <s v="45"/>
    <n v="8"/>
    <s v="Windows(R), Professional edition:_x000d__x000a_    The machine is permanently activated."/>
    <s v="Sesuai"/>
    <s v="HQYN8-XCQHH-JJYBK-9X79K-8QK86"/>
    <n v="1000"/>
    <n v="47"/>
    <n v="1.7"/>
    <s v="10"/>
    <s v="0"/>
    <s v="ONLINE"/>
    <s v="ONLINE-2024-12-23 10:07:43"/>
    <s v="11"/>
    <s v="0"/>
    <s v="ONLINE"/>
    <s v="ONLINE-2024-12-23 12:03:30"/>
    <s v="Dihitung"/>
    <s v="Dihitung"/>
    <s v="Dihitung"/>
    <n v="1000"/>
    <n v="7"/>
    <n v="47"/>
    <n v="1.7"/>
    <s v="Sesuai"/>
    <s v="OK"/>
    <n v="1"/>
    <n v="1"/>
    <x v="1"/>
    <x v="1"/>
    <x v="1"/>
    <x v="1"/>
    <x v="1"/>
    <x v="1"/>
    <x v="2"/>
    <x v="1"/>
    <x v="1"/>
    <s v="OK"/>
    <s v="OK"/>
    <x v="2"/>
  </r>
  <r>
    <s v="TAR1"/>
    <s v="RING ROAD CIBOLANG 2"/>
    <s v="02"/>
    <s v="10.42.15.131"/>
    <s v="Microsoft Windows 10 Pro"/>
    <s v="64-bit"/>
    <s v="Intel(R) Pentium(R) CPU G3250 @ 3.20GHz"/>
    <n v="15"/>
    <s v="63"/>
    <n v="4"/>
    <s v="Windows(R), Professional edition:_x000d__x000a_    The machine is permanently activated."/>
    <s v="Sesuai"/>
    <s v="DYM4Q-QN3JX-8KXTX-7WMHR-BY6GC:87GWN-WYBXF-KGMDY-VKXPD-C3724"/>
    <n v="1000"/>
    <n v="61"/>
    <n v="0"/>
    <s v="10"/>
    <s v="0"/>
    <s v="ONLINE"/>
    <s v="ONLINE-2024-12-23 10:15:44"/>
    <s v="9"/>
    <s v="0"/>
    <s v="ONLINE"/>
    <s v="ONLINE-2024-12-23 11:47:12"/>
    <s v="Dihitung"/>
    <s v="Dihitung"/>
    <s v="Tidak Dihitung"/>
    <n v="1000"/>
    <n v="15"/>
    <n v="61"/>
    <n v="0"/>
    <s v="Sesuai"/>
    <s v="OK"/>
    <n v="1"/>
    <n v="1"/>
    <x v="0"/>
    <x v="1"/>
    <x v="1"/>
    <x v="1"/>
    <x v="1"/>
    <x v="1"/>
    <x v="2"/>
    <x v="1"/>
    <x v="1"/>
    <s v="OK"/>
    <s v="OK"/>
    <x v="4"/>
  </r>
  <r>
    <s v="T02W"/>
    <s v="CIKEMBANG 2"/>
    <s v="01"/>
    <s v="10.42.33.162"/>
    <s v="Microsoft Windows 10 Pro"/>
    <s v="64-bit"/>
    <s v="Intel(R) Pentium(R) Gold G6400 CPU @ 4.00GHz"/>
    <n v="11"/>
    <s v="54"/>
    <n v="8"/>
    <s v="Windows(R), Professional edition:_x000d__x000a_    The machine is permanently activated."/>
    <s v="Sesuai"/>
    <s v="V6VNJ-233YD-Y2M7W-3669P-76DW6"/>
    <n v="1000"/>
    <n v="42"/>
    <n v="0.69"/>
    <s v="16"/>
    <s v="0"/>
    <s v="ONLINE"/>
    <s v="ONLINE-2024-12-23 10:48:00"/>
    <s v="10"/>
    <s v="0"/>
    <s v="ONLINE"/>
    <s v="ONLINE-2024-12-23 10:40:48"/>
    <s v="Dihitung"/>
    <s v="Dihitung"/>
    <s v="Dihitung"/>
    <n v="1000"/>
    <n v="11"/>
    <n v="42"/>
    <n v="0.69"/>
    <s v="Sesuai"/>
    <s v="OK"/>
    <n v="1"/>
    <n v="1"/>
    <x v="1"/>
    <x v="1"/>
    <x v="1"/>
    <x v="1"/>
    <x v="1"/>
    <x v="1"/>
    <x v="2"/>
    <x v="1"/>
    <x v="1"/>
    <s v="OK"/>
    <s v="OK"/>
    <x v="3"/>
  </r>
  <r>
    <s v="FI44"/>
    <s v="GARDENIA HILLS"/>
    <s v="01"/>
    <s v="10.42.66.2"/>
    <s v="Microsoft Windows 10 Pro"/>
    <s v="64-bit"/>
    <s v="Intel(R) Pentium(R) Gold G6400 CPU @ 4.00GHz"/>
    <n v="17"/>
    <s v="49"/>
    <n v="8"/>
    <s v="Windows(R), Professional edition:_x000d__x000a_    The machine is permanently activated."/>
    <s v="Sesuai"/>
    <s v="X3MGR-3NX22-QQDJT-9YD2F-FC22T"/>
    <n v="1000"/>
    <n v="46"/>
    <n v="0.72"/>
    <s v="42"/>
    <s v="0"/>
    <s v="ONLINE"/>
    <s v="ONLINE-2024-12-23 12:29:28"/>
    <s v="3"/>
    <s v="0"/>
    <s v="ONLINE"/>
    <s v="ONLINE-2024-12-23 11:06:06"/>
    <s v="Dihitung"/>
    <s v="Dihitung"/>
    <s v="Dihitung"/>
    <n v="1000"/>
    <n v="17"/>
    <n v="46"/>
    <n v="0.72"/>
    <s v="Sesuai"/>
    <s v="OK"/>
    <n v="1"/>
    <n v="1"/>
    <x v="1"/>
    <x v="1"/>
    <x v="1"/>
    <x v="1"/>
    <x v="1"/>
    <x v="1"/>
    <x v="2"/>
    <x v="1"/>
    <x v="1"/>
    <s v="OK"/>
    <s v="OK"/>
    <x v="5"/>
  </r>
  <r>
    <s v="F765"/>
    <s v="TAJUR 2"/>
    <s v="01"/>
    <s v="10.42.45.34"/>
    <s v="Microsoft Windows 10 Pro"/>
    <s v="64-bit"/>
    <s v="Intel(R) Pentium(R) Gold G6405 CPU @ 4.10GHz"/>
    <n v="24"/>
    <s v="53"/>
    <n v="8"/>
    <s v="Windows(R), Professional edition:_x000d__x000a_    The machine is permanently activated."/>
    <s v="Sesuai"/>
    <s v="HCTFQ-NWT6W-V4W8K-W4RJD-B99CT"/>
    <n v="1000"/>
    <n v="41"/>
    <n v="1.68"/>
    <s v="9"/>
    <s v="0"/>
    <s v="ONLINE"/>
    <s v="ONLINE-2024-12-23 12:23:20"/>
    <s v="4"/>
    <s v="0"/>
    <s v="ONLINE"/>
    <s v="ONLINE-2024-12-23 09:47:39"/>
    <s v="Dihitung"/>
    <s v="Dihitung"/>
    <s v="Dihitung"/>
    <n v="1000"/>
    <n v="24"/>
    <n v="41"/>
    <n v="1.68"/>
    <s v="Sesuai"/>
    <s v="OK"/>
    <n v="1"/>
    <n v="1"/>
    <x v="1"/>
    <x v="1"/>
    <x v="1"/>
    <x v="1"/>
    <x v="1"/>
    <x v="1"/>
    <x v="2"/>
    <x v="1"/>
    <x v="1"/>
    <s v="OK"/>
    <s v="OK"/>
    <x v="8"/>
  </r>
  <r>
    <s v="TB40"/>
    <s v="REST AREA KM 10A"/>
    <s v="07"/>
    <s v="10.42.117.66"/>
    <s v="Microsoft Windows 10 Pro"/>
    <s v="64-bit"/>
    <s v="Intel(R) Core(TM) i5-10400 CPU @ 2.90GHz"/>
    <n v="2"/>
    <s v="27"/>
    <n v="16"/>
    <s v="Windows(R), Professional edition:_x000d__x000a_    The machine is permanently activated."/>
    <s v="Sesuai"/>
    <s v="9X8R9-NFH7P-GM8PH-TMVK3-C3724"/>
    <n v="1000"/>
    <n v="59"/>
    <n v="0.82"/>
    <s v="0"/>
    <s v="0"/>
    <s v="NOEDC"/>
    <s v="NOEDC-0000-00-00 00:00:00"/>
    <s v="0"/>
    <s v="0"/>
    <s v="NOEDC"/>
    <s v="NOEDC-0000-00-00 00:00:00"/>
    <s v="Dihitung"/>
    <s v="Dihitung"/>
    <s v="Dihitung"/>
    <n v="1000"/>
    <n v="2"/>
    <n v="59"/>
    <n v="0.82"/>
    <s v="Sesuai"/>
    <s v="OK"/>
    <n v="0"/>
    <n v="0"/>
    <x v="1"/>
    <x v="1"/>
    <x v="1"/>
    <x v="1"/>
    <x v="1"/>
    <x v="1"/>
    <x v="2"/>
    <x v="2"/>
    <x v="2"/>
    <s v="NOK"/>
    <s v="NOK"/>
    <x v="10"/>
  </r>
  <r>
    <s v="FOVQ"/>
    <s v="KADUMANGGU SENTUL"/>
    <s v="02"/>
    <s v="10.42.47.3"/>
    <s v="Microsoft Windows 10 Pro"/>
    <s v="64-bit"/>
    <s v="Intel(R) Pentium(R) Gold G6400 CPU @ 4.00GHz"/>
    <n v="0"/>
    <s v="44"/>
    <n v="8"/>
    <s v="Windows(R), Professional edition:_x000d__x000a_    The machine is permanently activated."/>
    <s v="Sesuai"/>
    <s v="K4KHN-TCYXW-K98Y4-KTPTB-PR4TG"/>
    <n v="1000"/>
    <n v="37"/>
    <n v="0.6"/>
    <s v="14"/>
    <s v="0"/>
    <s v="ONLINE"/>
    <s v="ONLINE-2024-12-23 12:09:03"/>
    <s v="18"/>
    <s v="0"/>
    <s v="ONLINE"/>
    <s v="ONLINE-2024-12-23 11:36:28"/>
    <s v="Dihitung"/>
    <s v="Dihitung"/>
    <s v="Dihitung"/>
    <n v="1000"/>
    <n v="0"/>
    <n v="37"/>
    <n v="0.6"/>
    <s v="Sesuai"/>
    <s v="OK"/>
    <n v="1"/>
    <n v="1"/>
    <x v="1"/>
    <x v="1"/>
    <x v="1"/>
    <x v="1"/>
    <x v="1"/>
    <x v="1"/>
    <x v="2"/>
    <x v="1"/>
    <x v="1"/>
    <s v="OK"/>
    <s v="OK"/>
    <x v="2"/>
  </r>
  <r>
    <s v="TL9U"/>
    <s v="PALASARI CIJERUK"/>
    <s v="01"/>
    <s v="10.42.42.162"/>
    <s v="Microsoft Windows 10 Pro"/>
    <s v="64-bit"/>
    <s v="Intel(R) Pentium(R) Gold G6405 CPU @ 4.10GHz"/>
    <n v="10"/>
    <s v="49"/>
    <n v="8"/>
    <s v="Windows(R), Professional edition:_x000d__x000a_    The machine is permanently activated."/>
    <s v="Sesuai"/>
    <s v="23MNV-7WPR9-WC98Q-K4WYD-3PFTG"/>
    <n v="1000"/>
    <n v="41"/>
    <n v="0.8"/>
    <s v="5"/>
    <s v="1"/>
    <s v="OFFLINE"/>
    <s v="OFFLINE-2024-12-23 11:25:16-THE DEVICE DOES NOT RECOGNIZE THE COMMAND._x000d__x000a_"/>
    <s v="4"/>
    <s v="0"/>
    <s v="ONLINE"/>
    <s v="ONLINE-2024-12-22 20:54:33"/>
    <s v="Dihitung"/>
    <s v="Dihitung"/>
    <s v="Dihitung"/>
    <n v="1000"/>
    <n v="10"/>
    <n v="41"/>
    <n v="0.8"/>
    <s v="Sesuai"/>
    <s v="OK"/>
    <n v="0.83333333333333337"/>
    <n v="1"/>
    <x v="1"/>
    <x v="1"/>
    <x v="1"/>
    <x v="1"/>
    <x v="1"/>
    <x v="1"/>
    <x v="2"/>
    <x v="1"/>
    <x v="1"/>
    <s v="OK"/>
    <s v="OK"/>
    <x v="6"/>
  </r>
  <r>
    <s v="TBVL"/>
    <s v="ARWINDA CIANJUR"/>
    <s v="01"/>
    <s v="10.42.138.66"/>
    <s v="Microsoft Windows 10 Pro"/>
    <s v="64-bit"/>
    <s v="Intel(R) Pentium(R) Gold G6400 CPU @ 4.00GHz"/>
    <n v="6"/>
    <s v="50"/>
    <n v="8"/>
    <s v="Windows(R), Professional edition:_x000d__x000a_    The machine is permanently activated."/>
    <s v="Sesuai"/>
    <s v="8FMYJ-NKKK6-JVWTD-K7QJ3-3PFC4"/>
    <n v="1000"/>
    <n v="47"/>
    <n v="0.85"/>
    <s v="11"/>
    <s v="0"/>
    <s v="ONLINE"/>
    <s v="ONLINE-2024-12-23 11:54:55"/>
    <s v="2"/>
    <s v="2"/>
    <s v="OFFLINE"/>
    <s v="OFFLINE-2024-12-18 15:19:34-RESPONSE DARI EDC BLANK"/>
    <s v="Dihitung"/>
    <s v="Dihitung"/>
    <s v="Dihitung"/>
    <n v="1000"/>
    <n v="6"/>
    <n v="47"/>
    <n v="0.85"/>
    <s v="Sesuai"/>
    <s v="OK"/>
    <n v="1"/>
    <n v="0.5"/>
    <x v="1"/>
    <x v="1"/>
    <x v="1"/>
    <x v="1"/>
    <x v="1"/>
    <x v="1"/>
    <x v="2"/>
    <x v="1"/>
    <x v="1"/>
    <s v="OK"/>
    <s v="OK"/>
    <x v="13"/>
  </r>
  <r>
    <s v="F733"/>
    <s v="BAMBU APUS"/>
    <s v="01"/>
    <s v="10.42.106.2"/>
    <s v="Microsoft Windows 10 Pro"/>
    <s v="64-bit"/>
    <s v="Intel(R) Pentium(R) Gold G6400 CPU @ 4.00GHz"/>
    <n v="21"/>
    <s v="57"/>
    <n v="8"/>
    <s v="Windows(R), Professional edition:_x000d__x000a_    The machine is permanently activated."/>
    <s v="Sesuai"/>
    <s v="R333J-NHR3R-FWGVJ-3WYJ3-3PFTG"/>
    <n v="1000"/>
    <n v="45"/>
    <n v="0.66"/>
    <s v="10"/>
    <s v="1"/>
    <s v="ONLINE"/>
    <s v="ONLINE-2024-12-23 11:00:50"/>
    <s v="1"/>
    <s v="0"/>
    <s v="ONLINE"/>
    <s v="ONLINE-2024-12-23 10:50:10-(ACT VIRTUAL)TIDAK TERIMA RESPONSE DARI HOST|ERBANK |72101057|000070407388766|||||000068|000000|23 DEC 24|10:50:01|435810415313||0"/>
    <s v="Dihitung"/>
    <s v="Dihitung"/>
    <s v="Dihitung"/>
    <n v="1000"/>
    <n v="21"/>
    <n v="45"/>
    <n v="0.66"/>
    <s v="Sesuai"/>
    <s v="OK"/>
    <n v="0.90909090909090906"/>
    <n v="1"/>
    <x v="1"/>
    <x v="1"/>
    <x v="1"/>
    <x v="1"/>
    <x v="1"/>
    <x v="1"/>
    <x v="2"/>
    <x v="1"/>
    <x v="1"/>
    <s v="OK"/>
    <s v="OK"/>
    <x v="10"/>
  </r>
  <r>
    <s v="F9IA"/>
    <s v="AL-BAIDHO"/>
    <s v="01"/>
    <s v="10.42.139.98"/>
    <s v="Microsoft Windows 10 Pro"/>
    <s v="64-bit"/>
    <s v="Intel(R) Pentium(R) Gold G6400 CPU @ 4.00GHz"/>
    <n v="5"/>
    <s v="47"/>
    <n v="8"/>
    <s v="Windows(R), Professional edition:_x000d__x000a_    The machine is permanently activated."/>
    <s v="Sesuai"/>
    <s v="FGMNY-WQGYK-D6XJQ-C43RD-JTYP4"/>
    <n v="1000"/>
    <n v="45"/>
    <n v="0.62"/>
    <s v="11"/>
    <s v="0"/>
    <s v="ONLINE"/>
    <s v="ONLINE-2024-12-23 11:36:05"/>
    <s v="0"/>
    <s v="0"/>
    <s v="NOEDC"/>
    <s v="NOEDC-0000-00-00 00:00:00"/>
    <s v="Dihitung"/>
    <s v="Dihitung"/>
    <s v="Dihitung"/>
    <n v="1000"/>
    <n v="5"/>
    <n v="45"/>
    <n v="0.62"/>
    <s v="Sesuai"/>
    <s v="OK"/>
    <n v="1"/>
    <n v="0"/>
    <x v="1"/>
    <x v="1"/>
    <x v="1"/>
    <x v="1"/>
    <x v="1"/>
    <x v="1"/>
    <x v="2"/>
    <x v="1"/>
    <x v="2"/>
    <s v="OK"/>
    <s v="NOK"/>
    <x v="10"/>
  </r>
  <r>
    <s v="TRRV"/>
    <s v="KOTA BATU 1"/>
    <s v="01"/>
    <s v="10.42.106.130"/>
    <s v="Microsoft Windows 10 Pro"/>
    <s v="64-bit"/>
    <s v="Intel(R) Pentium(R) Gold G6400 CPU @ 4.00GHz"/>
    <n v="8"/>
    <s v="53"/>
    <n v="8"/>
    <s v="Windows(R), Professional edition:_x000d__x000a_    The machine is permanently activated."/>
    <s v="Sesuai"/>
    <s v="HNV8R-CFD8H-R3T8C-GYQJF-W8GGC"/>
    <n v="1000"/>
    <n v="43"/>
    <n v="0.84"/>
    <s v="8"/>
    <s v="0"/>
    <s v="ONLINE"/>
    <s v="ONLINE-2024-12-23 12:18:56"/>
    <s v="5"/>
    <s v="0"/>
    <s v="ONLINE"/>
    <s v="ONLINE-2024-12-23 10:17:07"/>
    <s v="Dihitung"/>
    <s v="Dihitung"/>
    <s v="Dihitung"/>
    <n v="1000"/>
    <n v="8"/>
    <n v="43"/>
    <n v="0.84"/>
    <s v="Sesuai"/>
    <s v="OK"/>
    <n v="1"/>
    <n v="1"/>
    <x v="1"/>
    <x v="1"/>
    <x v="1"/>
    <x v="1"/>
    <x v="1"/>
    <x v="1"/>
    <x v="2"/>
    <x v="1"/>
    <x v="1"/>
    <s v="OK"/>
    <s v="OK"/>
    <x v="5"/>
  </r>
  <r>
    <s v="FYF6"/>
    <s v="BUKIT CIMANGGU CITY"/>
    <s v="02"/>
    <s v="10.42.116.99"/>
    <s v="Microsoft Windows 10 Pro"/>
    <s v="64-bit"/>
    <s v="Intel(R) Pentium(R) CPU G4400 @ 3.30GHz"/>
    <n v="38"/>
    <s v="60"/>
    <n v="4"/>
    <s v="Windows(R), Professional edition:_x000d__x000a_    The machine is permanently activated."/>
    <s v="Sesuai"/>
    <s v="RMF26-N7HQW-XF7XX-GVGCM-X4R9F"/>
    <n v="1000"/>
    <n v="30"/>
    <n v="1.07"/>
    <s v="10"/>
    <s v="0"/>
    <s v="ONLINE"/>
    <s v="ONLINE-2024-12-23 11:16:11"/>
    <s v="1"/>
    <s v="0"/>
    <s v="ONLINE"/>
    <s v="ONLINE-2024-12-23 06:58:08-(ACT VIRTUAL)TIDAK TERIMA RESPONSE DARI HOST|ERBANK |72108607|000070408142337|||||000048|000000|23 DEC 24|06:57:33|||0"/>
    <s v="Dihitung"/>
    <s v="Dihitung"/>
    <s v="Tidak Dihitung"/>
    <n v="1000"/>
    <n v="38"/>
    <n v="30"/>
    <n v="1.07"/>
    <s v="Sesuai"/>
    <s v="OK"/>
    <n v="1"/>
    <n v="1"/>
    <x v="0"/>
    <x v="1"/>
    <x v="1"/>
    <x v="1"/>
    <x v="1"/>
    <x v="1"/>
    <x v="2"/>
    <x v="1"/>
    <x v="1"/>
    <s v="OK"/>
    <s v="OK"/>
    <x v="0"/>
  </r>
  <r>
    <s v="TI0C"/>
    <s v="RSUD KOTA BOGOR"/>
    <s v="01"/>
    <s v="10.42.146.2"/>
    <s v="Microsoft Windows 10 Pro"/>
    <s v="64-bit"/>
    <s v="Intel(R) Pentium(R) Gold G6405 CPU @ 4.10GHz"/>
    <n v="14"/>
    <s v="43"/>
    <n v="8"/>
    <s v="Windows(R), Professional edition:_x000d__x000a_    The machine is permanently activated."/>
    <s v="Sesuai"/>
    <s v="7M83F-N8RC3-VH3MM-JG2KY-3GP2T"/>
    <n v="1000"/>
    <n v="55"/>
    <n v="0.62"/>
    <s v="21"/>
    <s v="0"/>
    <s v="ONLINE"/>
    <s v="ONLINE-2024-12-23 12:07:30"/>
    <s v="0"/>
    <s v="0"/>
    <s v="NOEDC"/>
    <s v="NOEDC-0000-00-00 00:00:00"/>
    <s v="Dihitung"/>
    <s v="Dihitung"/>
    <s v="Dihitung"/>
    <n v="1000"/>
    <n v="14"/>
    <n v="55"/>
    <n v="0.62"/>
    <s v="Sesuai"/>
    <s v="OK"/>
    <n v="1"/>
    <n v="0"/>
    <x v="1"/>
    <x v="1"/>
    <x v="1"/>
    <x v="1"/>
    <x v="1"/>
    <x v="1"/>
    <x v="2"/>
    <x v="1"/>
    <x v="2"/>
    <s v="OK"/>
    <s v="NOK"/>
    <x v="0"/>
  </r>
  <r>
    <s v="T5P3"/>
    <s v="KENARI PELABUHAN RATU"/>
    <s v="01"/>
    <s v="10.42.184.34"/>
    <s v="Microsoft Windows 10 Pro"/>
    <s v="64-bit"/>
    <s v="Intel(R) Pentium(R) Gold G6405 CPU @ 4.10GHz"/>
    <n v="38"/>
    <s v="44"/>
    <n v="8"/>
    <s v="Windows(R), Professional edition:_x000d__x000a_    The machine is permanently activated."/>
    <s v="Sesuai"/>
    <s v="2H339-N392Y-XFYD9-28VFC-RVWGG"/>
    <n v="1000"/>
    <n v="41"/>
    <n v="0.68"/>
    <s v="2"/>
    <s v="0"/>
    <s v="ONLINE"/>
    <s v="ONLINE-2024-12-20 12:52:08"/>
    <s v="2"/>
    <s v="0"/>
    <s v="ONLINE"/>
    <s v="ONLINE-2024-12-22 18:26:26-(ACT VIRTUAL)TIDAK TERIMA RESPONSE DARI HOST|ERBANK MANDIRI||0|"/>
    <s v="Dihitung"/>
    <s v="Dihitung"/>
    <s v="Dihitung"/>
    <n v="1000"/>
    <n v="38"/>
    <n v="41"/>
    <n v="0.68"/>
    <s v="Sesuai"/>
    <s v="OK"/>
    <n v="1"/>
    <n v="1"/>
    <x v="1"/>
    <x v="1"/>
    <x v="1"/>
    <x v="1"/>
    <x v="1"/>
    <x v="1"/>
    <x v="2"/>
    <x v="1"/>
    <x v="1"/>
    <s v="OK"/>
    <s v="OK"/>
    <x v="9"/>
  </r>
  <r>
    <s v="T3BZ"/>
    <s v="CILUAR"/>
    <s v="01"/>
    <s v="10.42.41.162"/>
    <s v="Microsoft Windows 10 Pro"/>
    <s v="64-bit"/>
    <s v="Intel(R) Pentium(R) Gold G6400 CPU @ 4.00GHz"/>
    <n v="18"/>
    <s v="49"/>
    <n v="8"/>
    <s v="Windows(R), Professional edition:_x000d__x000a_    The machine is permanently activated."/>
    <s v="Sesuai"/>
    <s v="2C76N-VG6VH-XTX82-2GT3Y-39M6G"/>
    <n v="1000"/>
    <n v="55"/>
    <n v="1.23"/>
    <s v="12"/>
    <s v="0"/>
    <s v="ONLINE"/>
    <s v="ONLINE-2024-12-23 12:14:20"/>
    <s v="4"/>
    <s v="0"/>
    <s v="ONLINE"/>
    <s v="ONLINE-2024-12-23 10:31:06"/>
    <s v="Dihitung"/>
    <s v="Dihitung"/>
    <s v="Dihitung"/>
    <n v="1000"/>
    <n v="18"/>
    <n v="55"/>
    <n v="1.23"/>
    <s v="Sesuai"/>
    <s v="OK"/>
    <n v="1"/>
    <n v="1"/>
    <x v="1"/>
    <x v="1"/>
    <x v="1"/>
    <x v="1"/>
    <x v="1"/>
    <x v="1"/>
    <x v="2"/>
    <x v="1"/>
    <x v="1"/>
    <s v="OK"/>
    <s v="OK"/>
    <x v="10"/>
  </r>
  <r>
    <s v="TKTA"/>
    <s v="SUKANAGARA"/>
    <s v="01"/>
    <s v="10.42.183.194"/>
    <s v="Microsoft Windows 10 Pro"/>
    <s v="64-bit"/>
    <s v="Intel(R) Pentium(R) Gold G6405 CPU @ 4.10GHz"/>
    <n v="0"/>
    <s v="47"/>
    <n v="8"/>
    <s v="Windows(R), Professional edition:_x000d__x000a_    The machine is permanently activated."/>
    <s v="Double"/>
    <s v="TQYPN-Y74M7-JC9RR-6JKFQ-KKX86"/>
    <n v="1000"/>
    <n v="41"/>
    <n v="0.44"/>
    <s v="6"/>
    <s v="0"/>
    <s v="ONLINE"/>
    <s v="ONLINE-2024-12-21 20:21:27"/>
    <s v="2"/>
    <s v="0"/>
    <s v="ONLINE"/>
    <s v="ONLINE-2024-12-19 15:44:35-(ACT VIRTUAL)TIDAK TERIMA RESPONSE DARI HOST|ERBANK |72100741|000070407357122|||||000043|000000|19 DEC 24|15:44:24|||0"/>
    <s v="Dihitung"/>
    <s v="Dihitung"/>
    <s v="Dihitung"/>
    <n v="1000"/>
    <n v="0"/>
    <n v="41"/>
    <n v="0.44"/>
    <s v="Double"/>
    <s v="OK"/>
    <n v="1"/>
    <n v="1"/>
    <x v="1"/>
    <x v="1"/>
    <x v="1"/>
    <x v="1"/>
    <x v="1"/>
    <x v="2"/>
    <x v="2"/>
    <x v="1"/>
    <x v="1"/>
    <s v="OK"/>
    <s v="OK"/>
    <x v="1"/>
  </r>
  <r>
    <s v="F36C"/>
    <s v="BOGOR PERMAI"/>
    <s v="02"/>
    <s v="10.42.45.131"/>
    <s v="Microsoft Windows 10 Pro"/>
    <s v="64-bit"/>
    <s v="Intel(R) Pentium(R) CPU G4400 @ 3.30GHz"/>
    <n v="6"/>
    <s v="75"/>
    <n v="4"/>
    <s v="Windows(R), Professional edition:_x000d__x000a_    The machine is permanently activated."/>
    <s v="Sesuai"/>
    <s v="XJNP7-2FHV8-T8W7R-KH2VV-BDWXF"/>
    <n v="1000"/>
    <n v="83"/>
    <n v="1.0900000000000001"/>
    <s v="28"/>
    <s v="0"/>
    <s v="ONLINE"/>
    <s v="ONLINE-2024-12-23 12:16:53"/>
    <s v="19"/>
    <s v="0"/>
    <s v="ONLINE"/>
    <s v="ONLINE-2024-12-23 12:20:06"/>
    <s v="Dihitung"/>
    <s v="Dihitung"/>
    <s v="Tidak Dihitung"/>
    <n v="1000"/>
    <n v="6"/>
    <n v="83"/>
    <n v="1.0900000000000001"/>
    <s v="Sesuai"/>
    <s v="OK"/>
    <n v="1"/>
    <n v="1"/>
    <x v="0"/>
    <x v="1"/>
    <x v="1"/>
    <x v="2"/>
    <x v="1"/>
    <x v="1"/>
    <x v="2"/>
    <x v="1"/>
    <x v="1"/>
    <s v="OK"/>
    <s v="OK"/>
    <x v="0"/>
  </r>
  <r>
    <s v="TYOT"/>
    <s v="RANCAMAYA"/>
    <s v="02"/>
    <s v="10.42.113.131"/>
    <s v="Microsoft Windows 10 Pro"/>
    <s v="64-bit"/>
    <s v="Intel(R) Pentium(R) CPU G4400 @ 3.30GHz"/>
    <n v="8"/>
    <s v="57"/>
    <n v="4"/>
    <s v="Windows(R), Professional edition:_x000d__x000a_    The machine is permanently activated."/>
    <s v="Sesuai"/>
    <s v="3MTF2-44N23-VBKVY-MMMHP-9QBP4"/>
    <n v="1000"/>
    <n v="38"/>
    <n v="0.98"/>
    <s v="17"/>
    <s v="10"/>
    <s v="ONLINE"/>
    <s v="ONLINE-2024-12-23 11:40:04"/>
    <s v="2"/>
    <s v="0"/>
    <s v="ONLINE"/>
    <s v="ONLINE-2024-12-23 09:10:51"/>
    <s v="Dihitung"/>
    <s v="Dihitung"/>
    <s v="Tidak Dihitung"/>
    <n v="1000"/>
    <n v="8"/>
    <n v="38"/>
    <n v="0.98"/>
    <s v="Sesuai"/>
    <s v="OK"/>
    <n v="0.62962962962962965"/>
    <n v="1"/>
    <x v="0"/>
    <x v="1"/>
    <x v="1"/>
    <x v="1"/>
    <x v="1"/>
    <x v="1"/>
    <x v="2"/>
    <x v="1"/>
    <x v="1"/>
    <s v="OK"/>
    <s v="OK"/>
    <x v="6"/>
  </r>
  <r>
    <s v="TBLH"/>
    <s v="SEMPLAK BARAT"/>
    <s v="02"/>
    <s v="10.42.48.99"/>
    <s v="Microsoft Windows 10 Pro"/>
    <s v="64-bit"/>
    <s v="Intel(R) Pentium(R) CPU G3260 @ 3.30GHz"/>
    <n v="7"/>
    <s v="50"/>
    <n v="4"/>
    <s v="Windows(R), Professional edition:_x000d__x000a_    The machine is permanently activated."/>
    <s v="Sesuai"/>
    <s v="N66RX-777GK-7V4RJ-TDMKW-D9MW2"/>
    <n v="1000"/>
    <n v="53"/>
    <n v="0.88"/>
    <s v="13"/>
    <s v="0"/>
    <s v="ONLINE"/>
    <s v="ONLINE-2024-12-22 19:50:37"/>
    <s v="1"/>
    <s v="0"/>
    <s v="ONLINE"/>
    <s v="ONLINE-2024-12-23 12:13:20"/>
    <s v="Dihitung"/>
    <s v="Dihitung"/>
    <s v="Tidak Dihitung"/>
    <n v="1000"/>
    <n v="7"/>
    <n v="53"/>
    <n v="0.88"/>
    <s v="Sesuai"/>
    <s v="OK"/>
    <n v="1"/>
    <n v="1"/>
    <x v="0"/>
    <x v="1"/>
    <x v="1"/>
    <x v="1"/>
    <x v="1"/>
    <x v="1"/>
    <x v="2"/>
    <x v="1"/>
    <x v="1"/>
    <s v="OK"/>
    <s v="OK"/>
    <x v="7"/>
  </r>
  <r>
    <s v="FMXM"/>
    <s v="LINGKAR LALADON"/>
    <s v="02"/>
    <s v="10.42.147.35"/>
    <s v="Microsoft Windows 10 Pro"/>
    <s v="64-bit"/>
    <s v="Intel(R) Pentium(R) Gold G7400"/>
    <n v="0"/>
    <s v="38"/>
    <n v="8"/>
    <s v="Windows(R), Professional edition:_x000d__x000a_    The machine is permanently activated."/>
    <s v="Sesuai"/>
    <s v="6DGRY-FN6DF-2HWPP-WJ4V8-W44C2"/>
    <n v="1000"/>
    <n v="47"/>
    <n v="0.35"/>
    <s v="2"/>
    <s v="0"/>
    <s v="ONLINE"/>
    <s v="ONLINE-2024-12-23 08:17:15"/>
    <s v="5"/>
    <s v="0"/>
    <s v="ONLINE"/>
    <s v="ONLINE-2024-12-23 11:30:42"/>
    <s v="Dihitung"/>
    <s v="Dihitung"/>
    <s v="Dihitung"/>
    <n v="1000"/>
    <n v="0"/>
    <n v="47"/>
    <n v="0.35"/>
    <s v="Sesuai"/>
    <s v="OK"/>
    <n v="1"/>
    <n v="1"/>
    <x v="1"/>
    <x v="1"/>
    <x v="1"/>
    <x v="1"/>
    <x v="1"/>
    <x v="1"/>
    <x v="2"/>
    <x v="1"/>
    <x v="1"/>
    <s v="OK"/>
    <s v="OK"/>
    <x v="7"/>
  </r>
  <r>
    <s v="TZG5"/>
    <s v="CICURUG KEMBANG KUNING"/>
    <s v="02"/>
    <s v="10.42.24.35"/>
    <s v="Microsoft Windows 10 Pro"/>
    <s v="64-bit"/>
    <s v="Intel(R) Pentium(R) CPU G4400 @ 3.30GHz"/>
    <n v="0"/>
    <s v="63"/>
    <n v="4"/>
    <s v="Windows(R), Professional edition:_x000d__x000a_    The machine is permanently activated."/>
    <s v="Sesuai"/>
    <s v="33NR9-Y88TM-6VTWP-78YRX-QV66R"/>
    <n v="1000"/>
    <n v="36"/>
    <n v="1.03"/>
    <s v="10"/>
    <s v="0"/>
    <s v="ONLINE"/>
    <s v="ONLINE-2024-12-23 11:56:50"/>
    <s v="8"/>
    <s v="0"/>
    <s v="ONLINE"/>
    <s v="ONLINE-2024-12-23 12:12:51"/>
    <s v="Dihitung"/>
    <s v="Dihitung"/>
    <s v="Tidak Dihitung"/>
    <n v="1000"/>
    <n v="0"/>
    <n v="36"/>
    <n v="1.03"/>
    <s v="Sesuai"/>
    <s v="OK"/>
    <n v="1"/>
    <n v="1"/>
    <x v="0"/>
    <x v="1"/>
    <x v="1"/>
    <x v="1"/>
    <x v="1"/>
    <x v="1"/>
    <x v="2"/>
    <x v="1"/>
    <x v="1"/>
    <s v="OK"/>
    <s v="OK"/>
    <x v="14"/>
  </r>
  <r>
    <s v="T997"/>
    <s v="KEBON PEDES"/>
    <s v="01"/>
    <s v="10.42.62.98"/>
    <s v="Microsoft Windows 10 Pro"/>
    <s v="64-bit"/>
    <s v="Intel(R) Core(TM) i5-6500 CPU @ 3.20GHz"/>
    <n v="24"/>
    <s v="79"/>
    <n v="4"/>
    <s v="Windows(R), Professional edition:_x000d__x000a_    The machine is permanently activated."/>
    <s v="Sesuai"/>
    <s v="HWTJN-D4J32-792VD-3CT9M-6VJXC"/>
    <n v="1000"/>
    <n v="42"/>
    <n v="0.75"/>
    <s v="3"/>
    <s v="0"/>
    <s v="ONLINE"/>
    <s v="ONLINE-2024-12-23 03:24:02"/>
    <s v="7"/>
    <s v="0"/>
    <s v="ONLINE"/>
    <s v="ONLINE-2024-12-23 05:25:01"/>
    <s v="Dihitung"/>
    <s v="Dihitung"/>
    <s v="Tidak Dihitung"/>
    <n v="1000"/>
    <n v="24"/>
    <n v="42"/>
    <n v="0.75"/>
    <s v="Sesuai"/>
    <s v="OK"/>
    <n v="1"/>
    <n v="1"/>
    <x v="0"/>
    <x v="1"/>
    <x v="1"/>
    <x v="1"/>
    <x v="1"/>
    <x v="1"/>
    <x v="2"/>
    <x v="1"/>
    <x v="1"/>
    <s v="OK"/>
    <s v="OK"/>
    <x v="0"/>
  </r>
  <r>
    <s v="FGJ5"/>
    <s v="CISARUA 3"/>
    <s v="03"/>
    <s v="10.42.6.164"/>
    <s v="Microsoft Windows 10 Pro"/>
    <s v="64-bit"/>
    <s v="Intel(R) Pentium(R) Gold G7400"/>
    <n v="0"/>
    <s v="37"/>
    <n v="8"/>
    <s v="Windows(R), Professional edition:_x000d__x000a_    The machine is permanently activated."/>
    <s v="Sesuai"/>
    <s v="TTVKN-YKB72-CBXW6-KM4MJ-2GY6G"/>
    <n v="1000"/>
    <n v="40"/>
    <n v="0.45"/>
    <s v="4"/>
    <s v="0"/>
    <s v="ONLINE"/>
    <s v="ONLINE-2024-12-23 08:59:28"/>
    <s v="0"/>
    <s v="2"/>
    <s v="OFFLINE"/>
    <s v="OFFLINE-2024-12-23 06:50:55-TIDAK TERIMA RESPONSE DARI EDC"/>
    <s v="Dihitung"/>
    <s v="Dihitung"/>
    <s v="Dihitung"/>
    <n v="1000"/>
    <n v="0"/>
    <n v="40"/>
    <n v="0.45"/>
    <s v="Sesuai"/>
    <s v="OK"/>
    <n v="1"/>
    <n v="0"/>
    <x v="1"/>
    <x v="1"/>
    <x v="1"/>
    <x v="1"/>
    <x v="1"/>
    <x v="1"/>
    <x v="2"/>
    <x v="1"/>
    <x v="0"/>
    <s v="OK"/>
    <s v="NOK"/>
    <x v="11"/>
  </r>
  <r>
    <s v="TYBO"/>
    <s v="LOJI CIANJUR"/>
    <s v="01"/>
    <s v="10.42.115.98"/>
    <s v="Microsoft Windows 10 Pro"/>
    <s v="64-bit"/>
    <s v="Intel(R) Pentium(R) Gold G6400 CPU @ 4.00GHz"/>
    <n v="21"/>
    <s v="52"/>
    <n v="8"/>
    <s v="Windows(R), Professional edition:_x000d__x000a_    The machine is permanently activated."/>
    <s v="Sesuai"/>
    <s v="P48HT-73N2Q-D3WCK-2982Q-3PFC4"/>
    <n v="1000"/>
    <n v="48"/>
    <n v="1.07"/>
    <s v="0"/>
    <s v="6"/>
    <s v="OFFLINE"/>
    <s v="OFFLINE-2024-12-23 12:29:34-THE PORT COM8 DOES NOT EXIST."/>
    <s v="0"/>
    <s v="0"/>
    <s v="NOEDC"/>
    <s v="NOEDC-0000-00-00 00:00:00"/>
    <s v="Dihitung"/>
    <s v="Dihitung"/>
    <s v="Dihitung"/>
    <n v="1000"/>
    <n v="21"/>
    <n v="48"/>
    <n v="1.07"/>
    <s v="Sesuai"/>
    <s v="OK"/>
    <n v="0"/>
    <n v="0"/>
    <x v="1"/>
    <x v="1"/>
    <x v="1"/>
    <x v="1"/>
    <x v="1"/>
    <x v="1"/>
    <x v="2"/>
    <x v="0"/>
    <x v="2"/>
    <s v="NOK"/>
    <s v="NOK"/>
    <x v="11"/>
  </r>
  <r>
    <s v="TB40"/>
    <s v="REST AREA KM 10A"/>
    <s v="05"/>
    <s v="10.42.117.71"/>
    <s v="Microsoft Windows 10 Pro"/>
    <s v="64-bit"/>
    <s v="Intel(R) Pentium(R) Gold G6400 CPU @ 4.00GHz"/>
    <n v="3"/>
    <s v="20"/>
    <n v="16"/>
    <s v="Windows(R), Professional edition:_x000d__x000a_    The machine is permanently activated."/>
    <s v="Sesuai"/>
    <s v="3QRY7-PQNHF-Q93YQ-XCPBJ-9TP2T"/>
    <n v="1000"/>
    <n v="41"/>
    <n v="0.66"/>
    <s v="0"/>
    <s v="0"/>
    <s v="NOEDC"/>
    <s v="NOEDC-0000-00-00 00:00:00"/>
    <s v="0"/>
    <s v="0"/>
    <s v="NOEDC"/>
    <s v="NOEDC-0000-00-00 00:00:00"/>
    <s v="Dihitung"/>
    <s v="Dihitung"/>
    <s v="Dihitung"/>
    <n v="1000"/>
    <n v="3"/>
    <n v="41"/>
    <n v="0.66"/>
    <s v="Sesuai"/>
    <s v="OK"/>
    <n v="0"/>
    <n v="0"/>
    <x v="1"/>
    <x v="1"/>
    <x v="1"/>
    <x v="1"/>
    <x v="1"/>
    <x v="1"/>
    <x v="2"/>
    <x v="2"/>
    <x v="2"/>
    <s v="NOK"/>
    <s v="NOK"/>
    <x v="10"/>
  </r>
  <r>
    <s v="FH3B"/>
    <s v="PASAR BERSIH SENTUL"/>
    <s v="02"/>
    <s v="10.42.85.99"/>
    <s v="Microsoft Windows 10 Pro"/>
    <s v="64-bit"/>
    <s v="Intel(R) Pentium(R) Gold G6405 CPU @ 4.10GHz"/>
    <n v="8"/>
    <s v="44"/>
    <n v="8"/>
    <s v="Windows(R), Professional edition:_x000d__x000a_    The machine is permanently activated."/>
    <s v="Sesuai"/>
    <s v="KNMCW-QT4JJ-KG4PC-FCH7C-BTDW6"/>
    <n v="1000"/>
    <n v="41"/>
    <n v="0.7"/>
    <s v="36"/>
    <s v="0"/>
    <s v="ONLINE"/>
    <s v="ONLINE-2024-12-23 12:01:12"/>
    <s v="10"/>
    <s v="0"/>
    <s v="ONLINE"/>
    <s v="ONLINE-2024-12-23 10:57:05"/>
    <s v="Dihitung"/>
    <s v="Dihitung"/>
    <s v="Dihitung"/>
    <n v="1000"/>
    <n v="8"/>
    <n v="41"/>
    <n v="0.7"/>
    <s v="Sesuai"/>
    <s v="OK"/>
    <n v="1"/>
    <n v="1"/>
    <x v="1"/>
    <x v="1"/>
    <x v="1"/>
    <x v="1"/>
    <x v="1"/>
    <x v="1"/>
    <x v="2"/>
    <x v="1"/>
    <x v="1"/>
    <s v="OK"/>
    <s v="OK"/>
    <x v="2"/>
  </r>
  <r>
    <s v="F360"/>
    <s v="GUNUNG BATU"/>
    <s v="02"/>
    <s v="10.42.37.35"/>
    <s v="Microsoft Windows 10 Pro"/>
    <s v="64-bit"/>
    <s v="Intel(R) Pentium(R) CPU G4400 @ 3.30GHz"/>
    <n v="40"/>
    <s v="70"/>
    <n v="4"/>
    <s v="Windows(R), Professional edition:_x000d__x000a_    The machine is permanently activated."/>
    <s v="Sesuai"/>
    <s v="KC7TR-HNJTJ-QTQJC-J966Y-2PQPP"/>
    <n v="1000"/>
    <n v="62"/>
    <n v="1.17"/>
    <s v="8"/>
    <s v="0"/>
    <s v="ONLINE"/>
    <s v="ONLINE-2024-12-23 10:22:46"/>
    <s v="3"/>
    <s v="0"/>
    <s v="ONLINE"/>
    <s v="ONLINE-2024-12-23 12:32:53"/>
    <s v="Dihitung"/>
    <s v="Dihitung"/>
    <s v="Tidak Dihitung"/>
    <n v="1000"/>
    <n v="40"/>
    <n v="62"/>
    <n v="1.17"/>
    <s v="Sesuai"/>
    <s v="OK"/>
    <n v="1"/>
    <n v="1"/>
    <x v="0"/>
    <x v="1"/>
    <x v="1"/>
    <x v="1"/>
    <x v="1"/>
    <x v="1"/>
    <x v="2"/>
    <x v="1"/>
    <x v="1"/>
    <s v="OK"/>
    <s v="OK"/>
    <x v="0"/>
  </r>
  <r>
    <s v="TNOQ"/>
    <s v="PELABUHAN 2 KM 10"/>
    <s v="01"/>
    <s v="10.42.136.66"/>
    <s v="Microsoft Windows 10 Pro"/>
    <s v="64-bit"/>
    <s v="Intel(R) Pentium(R) CPU G4500 @ 3.50GHz"/>
    <n v="44"/>
    <s v="58"/>
    <n v="4"/>
    <s v="Windows(R), Professional edition:_x000d__x000a_    The machine is permanently activated."/>
    <s v="Sesuai"/>
    <s v="CGH63-NVD9T-F4WCJ-F93W7-X766P"/>
    <n v="1000"/>
    <n v="46"/>
    <n v="0.73"/>
    <s v="0"/>
    <s v="6"/>
    <s v="OFFLINE"/>
    <s v="OFFLINE-2024-12-16 16:03:18-THE PORT COM4 DOES NOT EXIST."/>
    <s v="5"/>
    <s v="0"/>
    <s v="ONLINE"/>
    <s v="ONLINE-2024-12-22 12:42:09"/>
    <s v="Dihitung"/>
    <s v="Dihitung"/>
    <s v="Tidak Dihitung"/>
    <n v="1000"/>
    <n v="44"/>
    <n v="46"/>
    <n v="0.73"/>
    <s v="Sesuai"/>
    <s v="OK"/>
    <n v="0"/>
    <n v="1"/>
    <x v="0"/>
    <x v="1"/>
    <x v="1"/>
    <x v="1"/>
    <x v="1"/>
    <x v="1"/>
    <x v="2"/>
    <x v="0"/>
    <x v="1"/>
    <s v="NOK"/>
    <s v="OK"/>
    <x v="12"/>
  </r>
  <r>
    <s v="TJ52"/>
    <s v="TAPOS CIAWI"/>
    <s v="01"/>
    <s v="10.42.67.194"/>
    <s v="Microsoft Windows 10 Pro"/>
    <s v="64-bit"/>
    <s v="Intel(R) Core(TM) i3-10100 CPU @ 3.60GHz"/>
    <n v="2"/>
    <s v="53"/>
    <n v="8"/>
    <s v="Windows(R), Professional edition:_x000d__x000a_    The machine is permanently activated."/>
    <s v="Sesuai"/>
    <s v="42WKN-QDPJ8-R4CCG-83BFF-CR4C2"/>
    <n v="1000"/>
    <n v="82"/>
    <n v="0.42"/>
    <s v="2"/>
    <s v="0"/>
    <s v="ONLINE"/>
    <s v="ONLINE-2024-12-23 08:19:24"/>
    <s v="3"/>
    <s v="0"/>
    <s v="ONLINE"/>
    <s v="ONLINE-2024-12-22 18:13:25"/>
    <s v="Dihitung"/>
    <s v="Dihitung"/>
    <s v="Dihitung"/>
    <n v="1000"/>
    <n v="2"/>
    <n v="82"/>
    <n v="0.42"/>
    <s v="Sesuai"/>
    <s v="OK"/>
    <n v="1"/>
    <n v="1"/>
    <x v="1"/>
    <x v="1"/>
    <x v="1"/>
    <x v="2"/>
    <x v="1"/>
    <x v="1"/>
    <x v="2"/>
    <x v="1"/>
    <x v="1"/>
    <s v="OK"/>
    <s v="OK"/>
    <x v="8"/>
  </r>
  <r>
    <s v="F34A"/>
    <s v="TEGAL LEGA"/>
    <s v="01"/>
    <s v="10.42.37.2"/>
    <s v="Microsoft Windows 10 Pro"/>
    <s v="64-bit"/>
    <s v="Intel(R) Pentium(R) Gold G6400 CPU @ 4.00GHz"/>
    <n v="22"/>
    <s v="53"/>
    <n v="8"/>
    <s v="Windows(R), Professional edition:_x000d__x000a_    The machine is permanently activated."/>
    <s v="Sesuai"/>
    <s v="WQCNC-7Y9YH-CMK9D-4DHRQ-VXM6G"/>
    <n v="1000"/>
    <n v="45"/>
    <n v="1.52"/>
    <s v="2"/>
    <s v="0"/>
    <s v="ONLINE"/>
    <s v="ONLINE-2024-12-23 12:09:19"/>
    <s v="4"/>
    <s v="0"/>
    <s v="ONLINE"/>
    <s v="ONLINE-2024-12-23 09:41:03"/>
    <s v="Dihitung"/>
    <s v="Dihitung"/>
    <s v="Dihitung"/>
    <n v="1000"/>
    <n v="22"/>
    <n v="45"/>
    <n v="1.52"/>
    <s v="Sesuai"/>
    <s v="OK"/>
    <n v="1"/>
    <n v="1"/>
    <x v="1"/>
    <x v="1"/>
    <x v="1"/>
    <x v="1"/>
    <x v="1"/>
    <x v="1"/>
    <x v="2"/>
    <x v="1"/>
    <x v="1"/>
    <s v="OK"/>
    <s v="OK"/>
    <x v="8"/>
  </r>
  <r>
    <s v="T5S3"/>
    <s v="RE MARTADINATA"/>
    <s v="02"/>
    <s v="10.42.28.131"/>
    <s v="Microsoft Windows 10 Pro"/>
    <s v="64-bit"/>
    <s v="Intel(R) Pentium(R) CPU G4400 @ 3.30GHz"/>
    <n v="1"/>
    <s v="67"/>
    <n v="4"/>
    <s v="Windows(R), Professional edition:_x000d__x000a_    The machine is permanently activated."/>
    <s v="Sesuai"/>
    <s v="H3PBN-XKX3T-W9RF2-PMYK2-BTDPP"/>
    <n v="1000"/>
    <n v="62"/>
    <n v="0.84"/>
    <s v="8"/>
    <s v="0"/>
    <s v="ONLINE"/>
    <s v="ONLINE-2024-12-23 11:10:15"/>
    <s v="13"/>
    <s v="0"/>
    <s v="ONLINE"/>
    <s v="ONLINE-2024-12-23 11:06:44"/>
    <s v="Dihitung"/>
    <s v="Dihitung"/>
    <s v="Tidak Dihitung"/>
    <n v="1000"/>
    <n v="1"/>
    <n v="62"/>
    <n v="0.84"/>
    <s v="Sesuai"/>
    <s v="OK"/>
    <n v="1"/>
    <n v="1"/>
    <x v="0"/>
    <x v="1"/>
    <x v="1"/>
    <x v="1"/>
    <x v="1"/>
    <x v="1"/>
    <x v="2"/>
    <x v="1"/>
    <x v="1"/>
    <s v="OK"/>
    <s v="OK"/>
    <x v="8"/>
  </r>
  <r>
    <s v="T0PT"/>
    <s v="CIKUKULU RAYA"/>
    <s v="02"/>
    <s v="10.42.76.35"/>
    <s v="Microsoft Windows 7 Professional "/>
    <s v="32-bit"/>
    <s v="Intel(R) Pentium(R) CPU G3240 @ 3.10GHz"/>
    <n v="15"/>
    <s v="70"/>
    <n v="4"/>
    <s v="Windows(R) 7, Professional edition:_x000d__x000a_    The machine is permanently activated."/>
    <s v="Sesuai"/>
    <s v="9GKMB-8D64R-YB9KP-V36B8-D2R3C"/>
    <n v="1000"/>
    <n v="64"/>
    <n v="2.48"/>
    <s v="4"/>
    <s v="0"/>
    <s v="ONLINE"/>
    <s v="ONLINE-2024-12-22 21:17:29"/>
    <s v="1"/>
    <s v="0"/>
    <s v="ONLINE"/>
    <s v="ONLINE-2024-12-22 19:09:03"/>
    <s v="Dihitung"/>
    <s v="Dihitung"/>
    <s v="Tidak Dihitung"/>
    <n v="1000"/>
    <n v="15"/>
    <n v="64"/>
    <n v="2.48"/>
    <s v="Sesuai"/>
    <s v="OK"/>
    <n v="1"/>
    <n v="1"/>
    <x v="0"/>
    <x v="1"/>
    <x v="1"/>
    <x v="1"/>
    <x v="1"/>
    <x v="1"/>
    <x v="2"/>
    <x v="1"/>
    <x v="1"/>
    <s v="OK"/>
    <s v="OK"/>
    <x v="4"/>
  </r>
  <r>
    <s v="TA9N"/>
    <s v="PARUNG BANTENG"/>
    <s v="02"/>
    <s v="10.42.136.195"/>
    <s v="Microsoft Windows 10 Pro"/>
    <s v="64-bit"/>
    <s v="Intel(R) Pentium(R) CPU G4400 @ 3.30GHz"/>
    <n v="14"/>
    <s v="58"/>
    <n v="4"/>
    <s v="Windows(R), Professional edition:_x000d__x000a_    The machine is permanently activated."/>
    <s v="Sesuai"/>
    <s v="N6CGH-CDFQ7-7J38B-RGFTJ-GVJXF"/>
    <n v="1000"/>
    <n v="40"/>
    <n v="1.04"/>
    <s v="13"/>
    <s v="0"/>
    <s v="ONLINE"/>
    <s v="ONLINE-2024-12-23 11:33:15"/>
    <s v="5"/>
    <s v="0"/>
    <s v="ONLINE"/>
    <s v="ONLINE-2024-12-23 11:41:18"/>
    <s v="Dihitung"/>
    <s v="Dihitung"/>
    <s v="Tidak Dihitung"/>
    <n v="1000"/>
    <n v="14"/>
    <n v="40"/>
    <n v="1.04"/>
    <s v="Sesuai"/>
    <s v="OK"/>
    <n v="1"/>
    <n v="1"/>
    <x v="0"/>
    <x v="1"/>
    <x v="1"/>
    <x v="1"/>
    <x v="1"/>
    <x v="1"/>
    <x v="2"/>
    <x v="1"/>
    <x v="1"/>
    <s v="OK"/>
    <s v="OK"/>
    <x v="8"/>
  </r>
  <r>
    <s v="FZXD"/>
    <s v="MALABAR BOGOR"/>
    <s v="02"/>
    <s v="10.42.142.195"/>
    <s v="Microsoft Windows 10 Pro"/>
    <s v="64-bit"/>
    <s v="Intel(R) Pentium(R) Gold G6400 CPU @ 4.00GHz"/>
    <n v="45"/>
    <s v="43"/>
    <n v="8"/>
    <s v="Windows(R), Professional edition:_x000d__x000a_    The machine is permanently activated."/>
    <s v="Sesuai"/>
    <s v="B366D-7VNBQ-3QDCD-M76VW-GVKCT"/>
    <n v="1000"/>
    <n v="51"/>
    <n v="1.0900000000000001"/>
    <s v="9"/>
    <s v="0"/>
    <s v="ONLINE"/>
    <s v="ONLINE-2024-12-23 11:38:13"/>
    <s v="0"/>
    <s v="0"/>
    <s v="NOEDC"/>
    <s v="NOEDC-0000-00-00 00:00:00"/>
    <s v="Dihitung"/>
    <s v="Dihitung"/>
    <s v="Dihitung"/>
    <n v="1000"/>
    <n v="45"/>
    <n v="51"/>
    <n v="1.0900000000000001"/>
    <s v="Sesuai"/>
    <s v="OK"/>
    <n v="1"/>
    <n v="0"/>
    <x v="1"/>
    <x v="1"/>
    <x v="1"/>
    <x v="1"/>
    <x v="1"/>
    <x v="1"/>
    <x v="2"/>
    <x v="1"/>
    <x v="2"/>
    <s v="OK"/>
    <s v="NOK"/>
    <x v="6"/>
  </r>
  <r>
    <s v="F4YF"/>
    <s v="F4YF - SWADAYA PAGELARANG"/>
    <s v="01"/>
    <s v="10.42.138.130"/>
    <s v="Microsoft Windows 10 Pro"/>
    <s v="64-bit"/>
    <s v="Intel(R) Pentium(R) CPU G4400 @ 3.30GHz"/>
    <n v="18"/>
    <s v="76"/>
    <n v="4"/>
    <s v="Windows(R), Professional edition:_x000d__x000a_    The machine is permanently activated."/>
    <s v="Sesuai"/>
    <s v="DN9RR-VQCC2-8CMVC-6J93X-WTYP4"/>
    <n v="1000"/>
    <n v="38"/>
    <n v="0.85"/>
    <s v="8"/>
    <s v="0"/>
    <s v="ONLINE"/>
    <s v="ONLINE-2024-12-23 11:07:52"/>
    <s v="13"/>
    <s v="0"/>
    <s v="ONLINE"/>
    <s v="ONLINE-2024-12-23 10:05:56"/>
    <s v="Dihitung"/>
    <s v="Dihitung"/>
    <s v="Tidak Dihitung"/>
    <n v="1000"/>
    <n v="18"/>
    <n v="38"/>
    <n v="0.85"/>
    <s v="Sesuai"/>
    <s v="OK"/>
    <n v="1"/>
    <n v="1"/>
    <x v="0"/>
    <x v="1"/>
    <x v="1"/>
    <x v="1"/>
    <x v="1"/>
    <x v="1"/>
    <x v="2"/>
    <x v="1"/>
    <x v="1"/>
    <s v="OK"/>
    <s v="OK"/>
    <x v="10"/>
  </r>
  <r>
    <s v="TBDI"/>
    <s v="PURNAMA TAMANSARI"/>
    <s v="01"/>
    <s v="10.42.80.226"/>
    <s v="Microsoft Windows 10 Pro"/>
    <s v="64-bit"/>
    <s v="Intel(R) Pentium(R) Gold G7400"/>
    <n v="0"/>
    <s v="47"/>
    <n v="8"/>
    <s v="Windows(R), Professional edition:_x000d__x000a_    The machine is permanently activated."/>
    <s v="Double"/>
    <s v="NOK Dll"/>
    <n v="1000"/>
    <n v="41"/>
    <n v="0.64"/>
    <s v="2"/>
    <s v="0"/>
    <s v="ONLINE"/>
    <s v="ONLINE-2024-12-23 09:59:58"/>
    <s v="4"/>
    <s v="0"/>
    <s v="ONLINE"/>
    <s v="ONLINE-2024-12-22 16:22:05"/>
    <s v="Dihitung"/>
    <s v="Dihitung"/>
    <s v="Dihitung"/>
    <n v="1000"/>
    <n v="0"/>
    <n v="41"/>
    <n v="0.64"/>
    <s v="Double"/>
    <s v="OK"/>
    <n v="1"/>
    <n v="1"/>
    <x v="1"/>
    <x v="1"/>
    <x v="1"/>
    <x v="1"/>
    <x v="1"/>
    <x v="2"/>
    <x v="2"/>
    <x v="1"/>
    <x v="1"/>
    <s v="OK"/>
    <s v="OK"/>
    <x v="5"/>
  </r>
  <r>
    <s v="FD02"/>
    <s v="MABES HANKAM"/>
    <s v="01"/>
    <s v="10.42.80.66"/>
    <s v="Microsoft Windows 10 Pro"/>
    <s v="64-bit"/>
    <s v="Intel(R) Pentium(R) Gold G6400 CPU @ 4.00GHz"/>
    <n v="7"/>
    <s v="56"/>
    <n v="8"/>
    <s v="Windows(R), Professional edition:_x000d__x000a_    The machine is permanently activated."/>
    <s v="Sesuai"/>
    <s v="PDDBT-N9YP7-37QFT-Q6FVF-X2FC4"/>
    <n v="1000"/>
    <n v="39"/>
    <n v="1.1000000000000001"/>
    <s v="1"/>
    <s v="0"/>
    <s v="ONLINE"/>
    <s v="ONLINE-2024-12-23 10:13:26"/>
    <s v="8"/>
    <s v="1"/>
    <s v="ONLINE"/>
    <s v="ONLINE-2024-12-23 10:48:19"/>
    <s v="Dihitung"/>
    <s v="Dihitung"/>
    <s v="Dihitung"/>
    <n v="1000"/>
    <n v="7"/>
    <n v="39"/>
    <n v="1.1000000000000001"/>
    <s v="Sesuai"/>
    <s v="OK"/>
    <n v="1"/>
    <n v="0.88888888888888884"/>
    <x v="1"/>
    <x v="1"/>
    <x v="1"/>
    <x v="1"/>
    <x v="1"/>
    <x v="1"/>
    <x v="2"/>
    <x v="1"/>
    <x v="1"/>
    <s v="OK"/>
    <s v="OK"/>
    <x v="10"/>
  </r>
  <r>
    <s v="TGNY"/>
    <s v="CIDAHU RAYA"/>
    <s v="01"/>
    <s v="10.42.34.194"/>
    <s v="Microsoft Windows 10 Pro"/>
    <s v="64-bit"/>
    <s v="Intel(R) Pentium(R) CPU G4400 @ 3.30GHz"/>
    <n v="14"/>
    <s v="71"/>
    <n v="4"/>
    <s v="Windows(R), Professional edition:_x000d__x000a_    The machine is permanently activated."/>
    <s v="Double"/>
    <s v="4R8JN-3YR8X-CHBRT-B26H3-PYVCP"/>
    <n v="1000"/>
    <n v="54"/>
    <n v="0.56999999999999995"/>
    <s v="2"/>
    <s v="9"/>
    <s v="ONLINE"/>
    <s v="ONLINE-2024-12-23 12:03:08"/>
    <s v="2"/>
    <s v="0"/>
    <s v="ONLINE"/>
    <s v="ONLINE-2024-12-22 19:37:07-(ACT VIRTUAL)CRC SALAH HARAP RESTART EDC"/>
    <s v="Dihitung"/>
    <s v="Dihitung"/>
    <s v="Tidak Dihitung"/>
    <n v="1000"/>
    <n v="14"/>
    <n v="54"/>
    <n v="0.56999999999999995"/>
    <s v="Double"/>
    <s v="OK"/>
    <n v="0.18181818181818182"/>
    <n v="1"/>
    <x v="0"/>
    <x v="1"/>
    <x v="1"/>
    <x v="1"/>
    <x v="1"/>
    <x v="2"/>
    <x v="2"/>
    <x v="1"/>
    <x v="1"/>
    <s v="NOK"/>
    <s v="OK"/>
    <x v="4"/>
  </r>
  <r>
    <s v="THMD"/>
    <s v="SPBU SENTUL CITY"/>
    <s v="03"/>
    <s v="10.42.117.4"/>
    <s v="Microsoft Windows 10 Pro"/>
    <s v="64-bit"/>
    <s v="Intel(R) Pentium(R) Gold G6405 CPU @ 4.10GHz"/>
    <n v="1"/>
    <s v="43"/>
    <n v="8"/>
    <s v="Windows(R), Professional edition:_x000d__x000a_    The machine is permanently activated."/>
    <s v="Sesuai"/>
    <s v="2DTDX-NMXP2-T7WJG-82D62-D6986"/>
    <n v="1000"/>
    <n v="45"/>
    <n v="0.53"/>
    <s v="4"/>
    <s v="0"/>
    <s v="ONLINE"/>
    <s v="ONLINE-2024-12-23 09:30:01"/>
    <s v="1"/>
    <s v="0"/>
    <s v="ONLINE"/>
    <s v="ONLINE-2024-12-23 10:22:05"/>
    <s v="Dihitung"/>
    <s v="Dihitung"/>
    <s v="Dihitung"/>
    <n v="1000"/>
    <n v="1"/>
    <n v="45"/>
    <n v="0.53"/>
    <s v="Sesuai"/>
    <s v="OK"/>
    <n v="1"/>
    <n v="1"/>
    <x v="1"/>
    <x v="1"/>
    <x v="1"/>
    <x v="1"/>
    <x v="1"/>
    <x v="1"/>
    <x v="2"/>
    <x v="1"/>
    <x v="1"/>
    <s v="OK"/>
    <s v="OK"/>
    <x v="2"/>
  </r>
  <r>
    <s v="THNW"/>
    <s v="CIHERANG DRAMAGA"/>
    <s v="02"/>
    <s v="10.42.26.131"/>
    <s v="Microsoft Windows 10 Pro"/>
    <s v="64-bit"/>
    <s v="Intel(R) Pentium(R) CPU G4400 @ 3.30GHz"/>
    <n v="53"/>
    <s v="56"/>
    <n v="4"/>
    <s v="Windows(R), Professional edition:_x000d__x000a_    The machine is permanently activated."/>
    <s v="Sesuai"/>
    <s v="JKP3K-N8QYM-C63MT-CPMH6-D3WXF"/>
    <n v="1000"/>
    <n v="36"/>
    <n v="1"/>
    <s v="2"/>
    <s v="0"/>
    <s v="ONLINE"/>
    <s v="ONLINE-2024-12-23 12:11:30"/>
    <s v="11"/>
    <s v="0"/>
    <s v="ONLINE"/>
    <s v="ONLINE-2024-12-22 20:21:27"/>
    <s v="Dihitung"/>
    <s v="Dihitung"/>
    <s v="Tidak Dihitung"/>
    <n v="1000"/>
    <n v="53"/>
    <n v="36"/>
    <n v="1"/>
    <s v="Sesuai"/>
    <s v="OK"/>
    <n v="1"/>
    <n v="1"/>
    <x v="0"/>
    <x v="1"/>
    <x v="1"/>
    <x v="1"/>
    <x v="1"/>
    <x v="1"/>
    <x v="2"/>
    <x v="1"/>
    <x v="1"/>
    <s v="OK"/>
    <s v="OK"/>
    <x v="7"/>
  </r>
  <r>
    <s v="F1VK"/>
    <s v="IR H JUANDA"/>
    <s v="01"/>
    <s v="10.42.34.130"/>
    <s v="Microsoft Windows 10 Pro"/>
    <s v="64-bit"/>
    <s v="Intel(R) Pentium(R) Gold G6400 CPU @ 4.00GHz"/>
    <n v="12"/>
    <s v="44"/>
    <n v="8"/>
    <s v="Windows(R), Professional edition:_x000d__x000a_    The machine is permanently activated."/>
    <s v="Sesuai"/>
    <s v="TC7N7-T8WJ6-PBGHD-643KG-H8RTG"/>
    <n v="1000"/>
    <n v="45"/>
    <n v="0.45"/>
    <s v="2"/>
    <s v="0"/>
    <s v="ONLINE"/>
    <s v="ONLINE-2024-12-23 12:10:27"/>
    <s v="2"/>
    <s v="0"/>
    <s v="ONLINE"/>
    <s v="ONLINE-2024-12-20 21:05:27"/>
    <s v="Dihitung"/>
    <s v="Dihitung"/>
    <s v="Dihitung"/>
    <n v="1000"/>
    <n v="12"/>
    <n v="45"/>
    <n v="0.45"/>
    <s v="Sesuai"/>
    <s v="OK"/>
    <n v="1"/>
    <n v="1"/>
    <x v="1"/>
    <x v="1"/>
    <x v="1"/>
    <x v="1"/>
    <x v="1"/>
    <x v="1"/>
    <x v="2"/>
    <x v="1"/>
    <x v="1"/>
    <s v="OK"/>
    <s v="OK"/>
    <x v="1"/>
  </r>
  <r>
    <s v="F783"/>
    <s v="PANDU RAYA"/>
    <s v="01"/>
    <s v="10.42.32.162"/>
    <s v="Microsoft Windows 10 Pro"/>
    <s v="64-bit"/>
    <s v="Intel(R) Pentium(R) Gold G6405 CPU @ 4.10GHz"/>
    <n v="10"/>
    <s v="46"/>
    <n v="8"/>
    <s v="Windows(R), Professional edition:_x000d__x000a_    The machine is permanently activated."/>
    <s v="Sesuai"/>
    <s v="4F29K-PNB6M-WX77H-22PDC-76DGP"/>
    <n v="1000"/>
    <n v="52"/>
    <n v="0.42"/>
    <s v="6"/>
    <s v="0"/>
    <s v="ONLINE"/>
    <s v="ONLINE-2024-12-23 11:19:06"/>
    <s v="5"/>
    <s v="0"/>
    <s v="ONLINE"/>
    <s v="ONLINE-2024-12-23 11:06:34"/>
    <s v="Dihitung"/>
    <s v="Dihitung"/>
    <s v="Dihitung"/>
    <n v="1000"/>
    <n v="10"/>
    <n v="52"/>
    <n v="0.42"/>
    <s v="Sesuai"/>
    <s v="OK"/>
    <n v="1"/>
    <n v="1"/>
    <x v="1"/>
    <x v="1"/>
    <x v="1"/>
    <x v="1"/>
    <x v="1"/>
    <x v="1"/>
    <x v="2"/>
    <x v="1"/>
    <x v="1"/>
    <s v="OK"/>
    <s v="OK"/>
    <x v="8"/>
  </r>
  <r>
    <s v="TONL"/>
    <s v="SIMPANG CIBEREUM"/>
    <s v="01"/>
    <s v="10.42.99.2"/>
    <s v="Microsoft Windows 10 Pro"/>
    <s v="64-bit"/>
    <s v="Intel(R) Pentium(R) CPU G4400 @ 3.30GHz"/>
    <n v="21"/>
    <s v="86"/>
    <n v="4"/>
    <s v="Windows(R), Professional edition:_x000d__x000a_    The machine is permanently activated."/>
    <s v="Sesuai"/>
    <s v="FWRM6-NF48M-K997D-3WMDB-CWF9F"/>
    <n v="1000"/>
    <n v="37"/>
    <n v="1.02"/>
    <s v="3"/>
    <s v="1"/>
    <s v="OFFLINE"/>
    <s v="OFFLINE-2024-12-23 12:09:40-THE DEVICE DOES NOT RECOGNIZE THE COMMAND._x000d__x000a_"/>
    <s v="1"/>
    <s v="0"/>
    <s v="ONLINE"/>
    <s v="ONLINE-2024-12-23 12:34:39"/>
    <s v="Dihitung"/>
    <s v="Dihitung"/>
    <s v="Tidak Dihitung"/>
    <n v="1000"/>
    <n v="21"/>
    <n v="37"/>
    <n v="1.02"/>
    <s v="Sesuai"/>
    <s v="OK"/>
    <n v="0.75"/>
    <n v="1"/>
    <x v="0"/>
    <x v="1"/>
    <x v="1"/>
    <x v="1"/>
    <x v="1"/>
    <x v="1"/>
    <x v="2"/>
    <x v="1"/>
    <x v="1"/>
    <s v="OK"/>
    <s v="OK"/>
    <x v="6"/>
  </r>
  <r>
    <s v="TB91"/>
    <s v="PERINTIS KEMERDEKAAN"/>
    <s v="I1"/>
    <s v="10.42.33.132"/>
    <s v="Microsoft Windows 10 Pro"/>
    <s v="64-bit"/>
    <s v="Intel(R) Core(TM) i3-3240 CPU @ 3.40GHz"/>
    <n v="39"/>
    <s v="42"/>
    <n v="8"/>
    <s v="Windows(R), Professional edition:_x000d__x000a_    The machine is permanently activated."/>
    <s v="Double"/>
    <s v="C"/>
    <n v="1000"/>
    <n v="0"/>
    <n v="3.4"/>
    <s v="0"/>
    <s v="0"/>
    <s v="NOEDC"/>
    <s v="NOEDC-0000-00-00 00:00:00"/>
    <s v="0"/>
    <s v="0"/>
    <s v="NOEDC"/>
    <s v="NOEDC-0000-00-00 00:00:00"/>
    <s v="Dihitung"/>
    <s v="Dihitung"/>
    <s v="Dihitung"/>
    <n v="1000"/>
    <n v="39"/>
    <n v="0"/>
    <n v="3.4"/>
    <s v="Double"/>
    <s v="OK"/>
    <n v="0"/>
    <n v="0"/>
    <x v="1"/>
    <x v="1"/>
    <x v="1"/>
    <x v="1"/>
    <x v="1"/>
    <x v="2"/>
    <x v="2"/>
    <x v="2"/>
    <x v="2"/>
    <s v="NOK"/>
    <s v="NOK"/>
    <x v="3"/>
  </r>
  <r>
    <s v="TUBJ"/>
    <s v="PANGERAN SOGIRI"/>
    <s v="02"/>
    <s v="10.42.38.131"/>
    <s v="Microsoft Windows 10 Pro"/>
    <s v="64-bit"/>
    <s v="Intel(R) Pentium(R) CPU G4400 @ 3.30GHz"/>
    <n v="68"/>
    <s v="68"/>
    <n v="4"/>
    <s v="Windows(R), Professional edition:_x000d__x000a_    The machine is permanently activated."/>
    <s v="Sesuai"/>
    <s v="NCDJV-8XW87-DB8M3-Y9DTD-3PFC4"/>
    <n v="1000"/>
    <n v="38"/>
    <n v="0.84"/>
    <s v="4"/>
    <s v="0"/>
    <s v="ONLINE"/>
    <s v="ONLINE-2024-12-23 10:23:46"/>
    <s v="5"/>
    <s v="0"/>
    <s v="ONLINE"/>
    <s v="ONLINE-2024-12-23 12:07:31"/>
    <s v="Dihitung"/>
    <s v="Dihitung"/>
    <s v="Tidak Dihitung"/>
    <n v="1000"/>
    <n v="68"/>
    <n v="38"/>
    <n v="0.84"/>
    <s v="Sesuai"/>
    <s v="OK"/>
    <n v="1"/>
    <n v="1"/>
    <x v="0"/>
    <x v="1"/>
    <x v="1"/>
    <x v="1"/>
    <x v="1"/>
    <x v="1"/>
    <x v="2"/>
    <x v="1"/>
    <x v="1"/>
    <s v="OK"/>
    <s v="OK"/>
    <x v="2"/>
  </r>
  <r>
    <s v="FAX6"/>
    <s v="SPBU CIGOMBONG"/>
    <s v="02"/>
    <s v="10.42.12.99"/>
    <s v="Microsoft Windows 10 Pro"/>
    <s v="64-bit"/>
    <s v="Intel(R) Pentium(R) CPU G4400 @ 3.30GHz"/>
    <n v="27"/>
    <s v="57"/>
    <n v="4"/>
    <s v="Windows(R), Professional edition:_x000d__x000a_    The machine is permanently activated."/>
    <s v="Sesuai"/>
    <s v="BK8N4-T6FBQ-PJPTT-TBB7B-HT9TP"/>
    <n v="1000"/>
    <n v="41"/>
    <n v="0.81"/>
    <s v="3"/>
    <s v="0"/>
    <s v="ONLINE"/>
    <s v="ONLINE-2024-12-23 11:22:42"/>
    <s v="12"/>
    <s v="0"/>
    <s v="ONLINE"/>
    <s v="ONLINE-2024-12-23 10:25:43-(ACT VIRTUAL)TIDAK TERIMA RESPONSE DARI HOST|ERBANK MANDIRI|72127286|000070409951609||||000307|000000|23 DEC 24|10:25:40|||0000000000000000000000||0|0|0|0|0"/>
    <s v="Dihitung"/>
    <s v="Dihitung"/>
    <s v="Tidak Dihitung"/>
    <n v="1000"/>
    <n v="27"/>
    <n v="41"/>
    <n v="0.81"/>
    <s v="Sesuai"/>
    <s v="OK"/>
    <n v="1"/>
    <n v="1"/>
    <x v="0"/>
    <x v="1"/>
    <x v="1"/>
    <x v="1"/>
    <x v="1"/>
    <x v="1"/>
    <x v="2"/>
    <x v="1"/>
    <x v="1"/>
    <s v="OK"/>
    <s v="OK"/>
    <x v="14"/>
  </r>
  <r>
    <s v="TDY0"/>
    <s v="SINDANG BARANG RAYA"/>
    <s v="01"/>
    <s v="10.42.181.162"/>
    <s v="Microsoft Windows 10 Pro"/>
    <s v="64-bit"/>
    <s v="Intel(R) Pentium(R) CPU G4500 @ 3.50GHz"/>
    <n v="6"/>
    <s v="53"/>
    <n v="8"/>
    <s v="Windows(R), Professional edition:_x000d__x000a_    The machine is permanently activated."/>
    <s v="Sesuai"/>
    <s v="D934P-NC4KX-C9PYF-V4WDF-DJ3GR"/>
    <n v="1000"/>
    <n v="47"/>
    <n v="0.91"/>
    <s v="16"/>
    <s v="0"/>
    <s v="ONLINE"/>
    <s v="ONLINE-2024-12-23 12:32:41"/>
    <s v="6"/>
    <s v="0"/>
    <s v="ONLINE"/>
    <s v="ONLINE-2024-12-22 22:00:39"/>
    <s v="Dihitung"/>
    <s v="Dihitung"/>
    <s v="Dihitung"/>
    <n v="1000"/>
    <n v="6"/>
    <n v="47"/>
    <n v="0.91"/>
    <s v="Sesuai"/>
    <s v="OK"/>
    <n v="1"/>
    <n v="1"/>
    <x v="1"/>
    <x v="1"/>
    <x v="1"/>
    <x v="1"/>
    <x v="1"/>
    <x v="1"/>
    <x v="2"/>
    <x v="1"/>
    <x v="1"/>
    <s v="OK"/>
    <s v="OK"/>
    <x v="5"/>
  </r>
  <r>
    <s v="T8Q8"/>
    <s v="CARINGIN"/>
    <s v="01"/>
    <s v="10.42.68.162"/>
    <s v="Microsoft Windows 10 Pro"/>
    <s v="64-bit"/>
    <s v="Intel(R) Pentium(R) Gold G7400"/>
    <n v="16"/>
    <s v="46"/>
    <n v="8"/>
    <s v="Windows(R), Professional edition:_x000d__x000a_    The machine is permanently activated."/>
    <s v="Sesuai"/>
    <s v="38FV2-RNJGW-X66DH-BM8T6-FVWGG"/>
    <n v="1000"/>
    <n v="34"/>
    <n v="0.56999999999999995"/>
    <s v="2"/>
    <s v="0"/>
    <s v="ONLINE"/>
    <s v="ONLINE-2024-12-23 09:58:22"/>
    <s v="2"/>
    <s v="0"/>
    <s v="ONLINE"/>
    <s v="ONLINE-2024-12-23 10:46:33"/>
    <s v="Dihitung"/>
    <s v="Dihitung"/>
    <s v="Dihitung"/>
    <n v="1000"/>
    <n v="16"/>
    <n v="34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14"/>
  </r>
  <r>
    <s v="TY3Y"/>
    <s v="CIHELEUT NO. 21"/>
    <s v="02"/>
    <s v="10.42.54.3"/>
    <s v="Microsoft Windows 10 Pro"/>
    <s v="64-bit"/>
    <s v="Intel(R) Pentium(R) CPU G4400 @ 3.30GHz"/>
    <n v="2"/>
    <s v="65"/>
    <n v="4"/>
    <s v="Windows(R), Professional edition:_x000d__x000a_    The machine is permanently activated."/>
    <s v="Sesuai"/>
    <s v="NJGP9-8G3J8-4J8BP-6YHKW-XW3PP"/>
    <n v="1000"/>
    <n v="62"/>
    <n v="1.53"/>
    <s v="0"/>
    <s v="0"/>
    <s v="NOEDC"/>
    <s v="NOEDC-0000-00-00 00:00:00"/>
    <s v="17"/>
    <s v="1"/>
    <s v="ONLINE"/>
    <s v="ONLINE-2024-12-23 11:46:26"/>
    <s v="Dihitung"/>
    <s v="Dihitung"/>
    <s v="Tidak Dihitung"/>
    <n v="1000"/>
    <n v="2"/>
    <n v="62"/>
    <n v="1.53"/>
    <s v="Sesuai"/>
    <s v="OK"/>
    <n v="0"/>
    <n v="0.94444444444444442"/>
    <x v="0"/>
    <x v="1"/>
    <x v="1"/>
    <x v="1"/>
    <x v="1"/>
    <x v="1"/>
    <x v="2"/>
    <x v="2"/>
    <x v="1"/>
    <s v="NOK"/>
    <s v="OK"/>
    <x v="8"/>
  </r>
  <r>
    <s v="T9QB"/>
    <s v="RAYA SUKABUMI KM 23"/>
    <s v="01"/>
    <s v="10.42.29.98"/>
    <s v="Microsoft Windows 10 Pro"/>
    <s v="64-bit"/>
    <s v="Intel(R) Pentium(R) CPU G4500 @ 3.50GHz"/>
    <n v="48"/>
    <s v="74"/>
    <n v="4"/>
    <s v="Windows(R), Professional edition:_x000d__x000a_    The machine is permanently activated."/>
    <s v="Sesuai"/>
    <s v="VJN3R-3WKF9-69JYW-42RV9-4JRC2"/>
    <n v="1000"/>
    <n v="55"/>
    <n v="1.06"/>
    <s v="2"/>
    <s v="0"/>
    <s v="ONLINE"/>
    <s v="ONLINE-2024-12-22 09:38:41"/>
    <s v="15"/>
    <s v="2"/>
    <s v="OFFLINE"/>
    <s v="OFFLINE-2024-12-22 22:05:18-RESPONSE DARI EDC BLANK"/>
    <s v="Dihitung"/>
    <s v="Dihitung"/>
    <s v="Tidak Dihitung"/>
    <n v="1000"/>
    <n v="48"/>
    <n v="55"/>
    <n v="1.06"/>
    <s v="Sesuai"/>
    <s v="OK"/>
    <n v="1"/>
    <n v="0.88235294117647056"/>
    <x v="0"/>
    <x v="1"/>
    <x v="1"/>
    <x v="1"/>
    <x v="1"/>
    <x v="1"/>
    <x v="2"/>
    <x v="1"/>
    <x v="1"/>
    <s v="OK"/>
    <s v="OK"/>
    <x v="14"/>
  </r>
  <r>
    <s v="TVCQ"/>
    <s v="CIPAYUNG 2"/>
    <s v="04"/>
    <s v="10.42.113.37"/>
    <s v="Microsoft Windows 10 Pro"/>
    <s v="64-bit"/>
    <s v="Intel(R) Pentium(R) CPU G4400 @ 3.30GHz"/>
    <n v="21"/>
    <s v="67"/>
    <n v="4"/>
    <s v="Windows(R), Professional edition:_x000d__x000a_    The machine is permanently activated."/>
    <s v="Sesuai"/>
    <s v="WT3BN-CWW36-8FTJQ-KC323-JTYP4"/>
    <n v="1000"/>
    <n v="42"/>
    <n v="1.1100000000000001"/>
    <s v="10"/>
    <s v="0"/>
    <s v="ONLINE"/>
    <s v="ONLINE-2024-12-22 21:12:13"/>
    <s v="2"/>
    <s v="0"/>
    <s v="ONLINE"/>
    <s v="ONLINE-2024-12-23 08:31:02"/>
    <s v="Dihitung"/>
    <s v="Dihitung"/>
    <s v="Tidak Dihitung"/>
    <n v="1000"/>
    <n v="21"/>
    <n v="42"/>
    <n v="1.1100000000000001"/>
    <s v="Sesuai"/>
    <s v="OK"/>
    <n v="1"/>
    <n v="1"/>
    <x v="0"/>
    <x v="1"/>
    <x v="1"/>
    <x v="1"/>
    <x v="1"/>
    <x v="1"/>
    <x v="2"/>
    <x v="1"/>
    <x v="1"/>
    <s v="OK"/>
    <s v="OK"/>
    <x v="10"/>
  </r>
  <r>
    <s v="TOA1"/>
    <s v="TAJUR"/>
    <s v="01"/>
    <s v="10.42.181.34"/>
    <s v="Microsoft Windows 10 Pro"/>
    <s v="64-bit"/>
    <s v="Intel(R) Pentium(R) CPU G4400 @ 3.30GHz"/>
    <n v="30"/>
    <s v="81"/>
    <n v="4"/>
    <s v="Windows(R), Professional edition:_x000d__x000a_    The machine is permanently activated."/>
    <s v="Sesuai"/>
    <s v="TP466-KKN3F-48QVC-44HWT-GMVCP"/>
    <n v="1000"/>
    <n v="38"/>
    <n v="1.26"/>
    <s v="2"/>
    <s v="0"/>
    <s v="ONLINE"/>
    <s v="ONLINE-2024-12-23 09:17:29"/>
    <s v="5"/>
    <s v="0"/>
    <s v="ONLINE"/>
    <s v="ONLINE-2024-12-23 11:33:56"/>
    <s v="Dihitung"/>
    <s v="Dihitung"/>
    <s v="Tidak Dihitung"/>
    <n v="1000"/>
    <n v="30"/>
    <n v="38"/>
    <n v="1.26"/>
    <s v="Sesuai"/>
    <s v="OK"/>
    <n v="1"/>
    <n v="1"/>
    <x v="0"/>
    <x v="1"/>
    <x v="1"/>
    <x v="1"/>
    <x v="1"/>
    <x v="1"/>
    <x v="2"/>
    <x v="1"/>
    <x v="1"/>
    <s v="OK"/>
    <s v="OK"/>
    <x v="8"/>
  </r>
  <r>
    <s v="TO9Q"/>
    <s v="BUKIT ASRI CIOMAS"/>
    <s v="02"/>
    <s v="10.42.93.35"/>
    <s v="Microsoft Windows 10 Pro"/>
    <s v="64-bit"/>
    <s v="Intel(R) Pentium(R) CPU G4400 @ 3.30GHz"/>
    <n v="7"/>
    <s v="63"/>
    <n v="4"/>
    <s v="Windows(R), Professional edition:_x000d__x000a_    The machine is permanently activated."/>
    <s v="Sesuai"/>
    <s v="N2QY4-4QWW9-9WHPW-QHHW9-7XMP4"/>
    <n v="1000"/>
    <n v="39"/>
    <n v="0.97"/>
    <s v="8"/>
    <s v="0"/>
    <s v="ONLINE"/>
    <s v="ONLINE-2024-12-23 10:42:38"/>
    <s v="5"/>
    <s v="1"/>
    <s v="ONLINE"/>
    <s v="ONLINE-2024-12-23 12:03:09"/>
    <s v="Dihitung"/>
    <s v="Dihitung"/>
    <s v="Tidak Dihitung"/>
    <n v="1000"/>
    <n v="7"/>
    <n v="39"/>
    <n v="0.97"/>
    <s v="Sesuai"/>
    <s v="OK"/>
    <n v="1"/>
    <n v="0.83333333333333337"/>
    <x v="0"/>
    <x v="1"/>
    <x v="1"/>
    <x v="1"/>
    <x v="1"/>
    <x v="1"/>
    <x v="2"/>
    <x v="1"/>
    <x v="1"/>
    <s v="OK"/>
    <s v="OK"/>
    <x v="5"/>
  </r>
  <r>
    <s v="TM3R"/>
    <s v="CIPETIR KADUDAMPIT"/>
    <s v="02"/>
    <s v="10.42.136.227"/>
    <s v="Microsoft Windows 10 Pro"/>
    <s v="64-bit"/>
    <s v="Intel(R) Pentium(R) CPU G4400 @ 3.30GHz"/>
    <n v="17"/>
    <s v="55"/>
    <n v="4"/>
    <s v="Windows(R), Professional edition:_x000d__x000a_    The machine is permanently activated."/>
    <s v="Sesuai"/>
    <s v="J7XG7-WN9TT-CWVHP-2M2JC-TMT6P"/>
    <n v="1000"/>
    <n v="42"/>
    <n v="0.71"/>
    <s v="2"/>
    <s v="0"/>
    <s v="ONLINE"/>
    <s v="ONLINE-2024-12-22 12:32:52"/>
    <s v="1"/>
    <s v="0"/>
    <s v="ONLINE"/>
    <s v="ONLINE-2024-12-22 21:39:01"/>
    <s v="Dihitung"/>
    <s v="Dihitung"/>
    <s v="Tidak Dihitung"/>
    <n v="1000"/>
    <n v="17"/>
    <n v="42"/>
    <n v="0.71"/>
    <s v="Sesuai"/>
    <s v="OK"/>
    <n v="1"/>
    <n v="1"/>
    <x v="0"/>
    <x v="1"/>
    <x v="1"/>
    <x v="1"/>
    <x v="1"/>
    <x v="1"/>
    <x v="2"/>
    <x v="1"/>
    <x v="1"/>
    <s v="OK"/>
    <s v="OK"/>
    <x v="12"/>
  </r>
  <r>
    <s v="FLB1"/>
    <s v="JAMPANG TENGAH"/>
    <s v="01"/>
    <s v="10.42.36.130"/>
    <s v="Microsoft Windows 10 Pro"/>
    <s v="64-bit"/>
    <s v="Intel(R) Pentium(R) CPU G3250 @ 3.20GHz"/>
    <n v="17"/>
    <s v="54"/>
    <n v="4"/>
    <s v="Windows(R), Professional edition:_x000d__x000a_    The machine is permanently activated."/>
    <s v="Sesuai"/>
    <s v="HJ2TN-KRBJW-YW24J-98MVW-K2FJ2"/>
    <n v="1000"/>
    <n v="48"/>
    <n v="0.83"/>
    <s v="0"/>
    <s v="3"/>
    <s v="OFFLINE"/>
    <s v="OFFLINE-2024-12-09 15:55:00-THE PORT COM7 DOES NOT EXIST."/>
    <s v="6"/>
    <s v="0"/>
    <s v="ONLINE"/>
    <s v="ONLINE-2024-12-22 20:16:08"/>
    <s v="Dihitung"/>
    <s v="Dihitung"/>
    <s v="Tidak Dihitung"/>
    <n v="1000"/>
    <n v="17"/>
    <n v="48"/>
    <n v="0.83"/>
    <s v="Sesuai"/>
    <s v="OK"/>
    <n v="0"/>
    <n v="1"/>
    <x v="0"/>
    <x v="1"/>
    <x v="1"/>
    <x v="1"/>
    <x v="1"/>
    <x v="1"/>
    <x v="2"/>
    <x v="0"/>
    <x v="1"/>
    <s v="NOK"/>
    <s v="OK"/>
    <x v="9"/>
  </r>
  <r>
    <s v="TXBB"/>
    <s v="CINANGNENG"/>
    <s v="02"/>
    <s v="10.42.42.67"/>
    <s v="Microsoft Windows 10 Pro"/>
    <s v="64-bit"/>
    <s v="Intel(R) Pentium(R) CPU G4400 @ 3.30GHz"/>
    <n v="45"/>
    <s v="68"/>
    <n v="4"/>
    <s v="Windows(R), Professional edition:_x000d__x000a_    The machine is permanently activated."/>
    <s v="Sesuai"/>
    <s v="DRGN2-FJFKR-3JMFT-DMGTV-YY49F"/>
    <n v="1000"/>
    <n v="46"/>
    <n v="0.93"/>
    <s v="20"/>
    <s v="0"/>
    <s v="ONLINE"/>
    <s v="ONLINE-2024-12-22 21:53:18"/>
    <s v="8"/>
    <s v="1"/>
    <s v="ONLINE"/>
    <s v="ONLINE-2024-12-22 22:02:25"/>
    <s v="Dihitung"/>
    <s v="Dihitung"/>
    <s v="Tidak Dihitung"/>
    <n v="1000"/>
    <n v="45"/>
    <n v="46"/>
    <n v="0.93"/>
    <s v="Sesuai"/>
    <s v="OK"/>
    <n v="1"/>
    <n v="0.88888888888888884"/>
    <x v="0"/>
    <x v="1"/>
    <x v="1"/>
    <x v="1"/>
    <x v="1"/>
    <x v="1"/>
    <x v="2"/>
    <x v="1"/>
    <x v="1"/>
    <s v="OK"/>
    <s v="OK"/>
    <x v="7"/>
  </r>
  <r>
    <s v="T20H"/>
    <s v="HANJAWAR"/>
    <s v="01"/>
    <s v="10.42.11.195"/>
    <s v="Microsoft Windows 10 Pro"/>
    <s v="64-bit"/>
    <s v="Intel(R) Pentium(R) Gold G6405 CPU @ 4.10GHz"/>
    <n v="13"/>
    <s v="41"/>
    <n v="8"/>
    <s v="Windows(R), Professional edition:_x000d__x000a_    The machine is permanently activated."/>
    <s v="Sesuai"/>
    <s v="6KNPJ-9BBRC-G4PFC-BM94T-FVWGG"/>
    <n v="1000"/>
    <n v="45"/>
    <n v="0.57999999999999996"/>
    <s v="12"/>
    <s v="0"/>
    <s v="ONLINE"/>
    <s v="ONLINE-2024-12-23 11:51:23"/>
    <s v="9"/>
    <s v="0"/>
    <s v="ONLINE"/>
    <s v="ONLINE-2024-12-23 12:32:08"/>
    <s v="Dihitung"/>
    <s v="Dihitung"/>
    <s v="Dihitung"/>
    <n v="1000"/>
    <n v="13"/>
    <n v="45"/>
    <n v="0.57999999999999996"/>
    <s v="Sesuai"/>
    <s v="OK"/>
    <n v="1"/>
    <n v="1"/>
    <x v="1"/>
    <x v="1"/>
    <x v="1"/>
    <x v="1"/>
    <x v="1"/>
    <x v="1"/>
    <x v="2"/>
    <x v="1"/>
    <x v="1"/>
    <s v="OK"/>
    <s v="OK"/>
    <x v="11"/>
  </r>
  <r>
    <s v="FYA8"/>
    <s v="CIPETIR CIANJUR"/>
    <s v="02"/>
    <s v="10.42.143.3"/>
    <s v="Microsoft Windows 10 Pro"/>
    <s v="64-bit"/>
    <s v="Intel(R) Pentium(R) Gold G6400 CPU @ 4.00GHz"/>
    <n v="30"/>
    <s v="38"/>
    <n v="8"/>
    <s v="Windows(R), Professional edition:_x000d__x000a_    The machine is permanently activated."/>
    <s v="Sesuai"/>
    <s v="T3V4R-VNB6M-W3M9P-RFQ8F-3DB6G:Q2NMW-W6HYB-GVJXD-QQHFJ-MTDGR"/>
    <n v="1000"/>
    <n v="47"/>
    <n v="0.79"/>
    <s v="4"/>
    <s v="0"/>
    <s v="ONLINE"/>
    <s v="ONLINE-2024-12-22 14:34:33"/>
    <s v="0"/>
    <s v="2"/>
    <s v="OFFLINE"/>
    <s v="OFFLINE-2024-12-22 15:50:21-TIDAK TERIMA RESPONSE DARI EDC"/>
    <s v="Dihitung"/>
    <s v="Dihitung"/>
    <s v="Dihitung"/>
    <n v="1000"/>
    <n v="30"/>
    <n v="47"/>
    <n v="0.79"/>
    <s v="Sesuai"/>
    <s v="OK"/>
    <n v="1"/>
    <n v="0"/>
    <x v="1"/>
    <x v="1"/>
    <x v="1"/>
    <x v="1"/>
    <x v="1"/>
    <x v="1"/>
    <x v="2"/>
    <x v="1"/>
    <x v="0"/>
    <s v="OK"/>
    <s v="NOK"/>
    <x v="13"/>
  </r>
  <r>
    <s v="T8VM"/>
    <s v="GUNUNG PANCAR"/>
    <s v="02"/>
    <s v="10.42.73.35"/>
    <s v="Microsoft Windows 10 Pro"/>
    <s v="64-bit"/>
    <s v="Intel(R) Pentium(R) Gold G6405 CPU @ 4.10GHz"/>
    <n v="1"/>
    <s v="30"/>
    <n v="8"/>
    <s v="Windows(R), Professional edition:_x000d__x000a_    The machine is permanently activated."/>
    <s v="Sesuai"/>
    <s v="6BVKY-NR9PD-PKB4Y-YVB7M-FGDW6"/>
    <n v="1000"/>
    <n v="38"/>
    <n v="0.52"/>
    <s v="2"/>
    <s v="26"/>
    <s v="OFFLINE"/>
    <s v="OFFLINE-2024-12-22 11:24:29-[ERROR] TIDAK DAPAT RESPONSE DARI EDC"/>
    <s v="0"/>
    <s v="1"/>
    <s v="OFFLINE"/>
    <s v="OFFLINE-2024-12-23 10:02:17-TIDAK TERIMA RESPONSE DARI EDC"/>
    <s v="Dihitung"/>
    <s v="Dihitung"/>
    <s v="Dihitung"/>
    <n v="1000"/>
    <n v="1"/>
    <n v="38"/>
    <n v="0.52"/>
    <s v="Sesuai"/>
    <s v="OK"/>
    <n v="7.1428571428571425E-2"/>
    <n v="0"/>
    <x v="1"/>
    <x v="1"/>
    <x v="1"/>
    <x v="1"/>
    <x v="1"/>
    <x v="1"/>
    <x v="2"/>
    <x v="0"/>
    <x v="0"/>
    <s v="NOK"/>
    <s v="NOK"/>
    <x v="2"/>
  </r>
  <r>
    <s v="FLM8"/>
    <s v="ROYAL KABANDUNGAN"/>
    <s v="02"/>
    <s v="10.42.146.163"/>
    <s v="Microsoft Windows 10 Pro"/>
    <s v="64-bit"/>
    <s v="Intel(R) Pentium(R) Gold G6405 CPU @ 4.10GHz"/>
    <n v="33"/>
    <s v="37"/>
    <n v="8"/>
    <s v="Windows(R), Professional edition:_x000d__x000a_    The machine is permanently activated."/>
    <s v="Sesuai"/>
    <s v="NXF8Q-923C2-X66K7-X7WDF-W8GPT:C:\IDMCommandListeners\OS_KeyDLL.dll"/>
    <n v="1000"/>
    <n v="0"/>
    <n v="0.66"/>
    <s v="2"/>
    <s v="3"/>
    <s v="ONLINE"/>
    <s v="ONLINE-2024-12-22 09:45:21"/>
    <s v="1"/>
    <s v="0"/>
    <s v="ONLINE"/>
    <s v="ONLINE-2024-12-22 19:35:32"/>
    <s v="Dihitung"/>
    <s v="Dihitung"/>
    <s v="Dihitung"/>
    <n v="1000"/>
    <n v="33"/>
    <n v="0"/>
    <n v="0.66"/>
    <s v="Sesuai"/>
    <s v="OK"/>
    <n v="0.4"/>
    <n v="1"/>
    <x v="1"/>
    <x v="1"/>
    <x v="1"/>
    <x v="1"/>
    <x v="1"/>
    <x v="1"/>
    <x v="2"/>
    <x v="1"/>
    <x v="1"/>
    <s v="NOK"/>
    <s v="OK"/>
    <x v="3"/>
  </r>
  <r>
    <s v="TRH8"/>
    <s v="SURYA KENCANA NO.187"/>
    <s v="02"/>
    <s v="10.42.55.227"/>
    <s v="Microsoft Windows 10 Pro"/>
    <s v="64-bit"/>
    <s v="Intel(R) Pentium(R) CPU G3260 @ 3.30GHz"/>
    <n v="27"/>
    <s v="59"/>
    <n v="4"/>
    <s v="Windows(R), Professional edition:_x000d__x000a_    The machine is permanently activated."/>
    <s v="Sesuai"/>
    <s v="N22XX-34P4M-8JJ6R-YTH36-HFTGC"/>
    <n v="1000"/>
    <n v="51"/>
    <n v="1.1100000000000001"/>
    <s v="4"/>
    <s v="0"/>
    <s v="ONLINE"/>
    <s v="ONLINE-2024-12-23 11:31:24"/>
    <s v="7"/>
    <s v="0"/>
    <s v="ONLINE"/>
    <s v="ONLINE-2024-12-23 12:31:49"/>
    <s v="Dihitung"/>
    <s v="Dihitung"/>
    <s v="Tidak Dihitung"/>
    <n v="1000"/>
    <n v="27"/>
    <n v="51"/>
    <n v="1.1100000000000001"/>
    <s v="Sesuai"/>
    <s v="OK"/>
    <n v="1"/>
    <n v="1"/>
    <x v="0"/>
    <x v="1"/>
    <x v="1"/>
    <x v="1"/>
    <x v="1"/>
    <x v="1"/>
    <x v="2"/>
    <x v="1"/>
    <x v="1"/>
    <s v="OK"/>
    <s v="OK"/>
    <x v="6"/>
  </r>
  <r>
    <s v="T8PP"/>
    <s v="PAKUWON PARUNG KUDA"/>
    <s v="01"/>
    <s v="10.42.38.66"/>
    <s v="Microsoft Windows 10 Pro"/>
    <s v="64-bit"/>
    <s v="Intel(R) Pentium(R) CPU G3250 @ 3.20GHz"/>
    <n v="5"/>
    <s v="45"/>
    <n v="8"/>
    <s v="Windows(R), Professional edition:_x000d__x000a_    The machine is permanently activated."/>
    <s v="Sesuai"/>
    <s v="7CPNY-MQJ63-DM7QM-YCM7H-7QWXF"/>
    <n v="1000"/>
    <n v="48"/>
    <n v="0.98"/>
    <s v="4"/>
    <s v="0"/>
    <s v="ONLINE"/>
    <s v="ONLINE-2024-12-23 07:29:03"/>
    <s v="4"/>
    <s v="0"/>
    <s v="ONLINE"/>
    <s v="ONLINE-2024-12-22 20:46:45"/>
    <s v="Dihitung"/>
    <s v="Dihitung"/>
    <s v="Dihitung"/>
    <n v="1000"/>
    <n v="5"/>
    <n v="48"/>
    <n v="0.98"/>
    <s v="Sesuai"/>
    <s v="OK"/>
    <n v="1"/>
    <n v="1"/>
    <x v="1"/>
    <x v="1"/>
    <x v="1"/>
    <x v="1"/>
    <x v="1"/>
    <x v="1"/>
    <x v="2"/>
    <x v="1"/>
    <x v="1"/>
    <s v="OK"/>
    <s v="OK"/>
    <x v="4"/>
  </r>
  <r>
    <s v="TSW4"/>
    <s v="CIOMAS PERMAI"/>
    <s v="01"/>
    <s v="10.42.106.162"/>
    <s v="Microsoft Windows 10 Pro"/>
    <s v="64-bit"/>
    <s v="Intel(R) Pentium(R) CPU G4400 @ 3.30GHz"/>
    <n v="10"/>
    <s v="73"/>
    <n v="4"/>
    <s v="Windows(R), Professional edition:_x000d__x000a_    The machine is permanently activated."/>
    <s v="Sesuai"/>
    <s v="R4HFT-PNPF8-W762M-C78BR-K4R9F"/>
    <n v="1000"/>
    <n v="37"/>
    <n v="1.54"/>
    <s v="2"/>
    <s v="0"/>
    <s v="ONLINE"/>
    <s v="ONLINE-2024-12-23 09:21:51"/>
    <s v="5"/>
    <s v="0"/>
    <s v="ONLINE"/>
    <s v="ONLINE-2024-12-22 12:45:22-(ACT VIRTUAL)TIDAK TERIMA RESPONSE DARI HOST|ERBANK MANDIRI|72101043|000070407387399||||000186|000000|22 DEC 24|12:45:18|||0000000000000000000000||0|0|0|0|0"/>
    <s v="Dihitung"/>
    <s v="Dihitung"/>
    <s v="Tidak Dihitung"/>
    <n v="1000"/>
    <n v="10"/>
    <n v="37"/>
    <n v="1.54"/>
    <s v="Sesuai"/>
    <s v="OK"/>
    <n v="1"/>
    <n v="1"/>
    <x v="0"/>
    <x v="1"/>
    <x v="1"/>
    <x v="1"/>
    <x v="1"/>
    <x v="1"/>
    <x v="2"/>
    <x v="1"/>
    <x v="1"/>
    <s v="OK"/>
    <s v="OK"/>
    <x v="5"/>
  </r>
  <r>
    <s v="TNJ0"/>
    <s v="RANCABUNGUR BARU"/>
    <s v="02"/>
    <s v="10.42.90.163"/>
    <s v="Microsoft Windows 10 Pro"/>
    <s v="64-bit"/>
    <s v="Intel(R) Pentium(R) Gold G6405 CPU @ 4.10GHz"/>
    <n v="1"/>
    <s v="46"/>
    <n v="8"/>
    <s v="Windows(R), Professional edition:_x000d__x000a_    The machine is permanently activated."/>
    <s v="Sesuai"/>
    <s v="M9FB7-NQVV2-JYC7Y-B4PMG-683W6"/>
    <n v="1000"/>
    <n v="40"/>
    <n v="0"/>
    <s v="4"/>
    <s v="0"/>
    <s v="ONLINE"/>
    <s v="ONLINE-2024-12-23 10:52:51"/>
    <s v="3"/>
    <s v="4"/>
    <s v="OFFLINE"/>
    <s v="OFFLINE-2024-12-22 20:08:33-RESPONSE DARI EDC BLANK"/>
    <s v="Dihitung"/>
    <s v="Dihitung"/>
    <s v="Dihitung"/>
    <n v="1000"/>
    <n v="1"/>
    <n v="40"/>
    <n v="0"/>
    <s v="Sesuai"/>
    <s v="OK"/>
    <n v="1"/>
    <n v="0.42857142857142855"/>
    <x v="1"/>
    <x v="1"/>
    <x v="1"/>
    <x v="1"/>
    <x v="1"/>
    <x v="1"/>
    <x v="2"/>
    <x v="1"/>
    <x v="0"/>
    <s v="OK"/>
    <s v="NOK"/>
    <x v="7"/>
  </r>
  <r>
    <s v="TD2D"/>
    <s v="MULYAHARJA"/>
    <s v="01"/>
    <s v="10.42.42.98"/>
    <s v="Microsoft Windows 10 Pro"/>
    <s v="64-bit"/>
    <s v="Intel(R) Pentium(R) CPU G4400 @ 3.30GHz"/>
    <n v="26"/>
    <s v="85"/>
    <n v="4"/>
    <s v="Windows(R), Professional edition:_x000d__x000a_    The machine is permanently activated."/>
    <s v="Sesuai"/>
    <s v="8R37N-RKPYB-7Y7PF-924VP-CKCKF"/>
    <n v="1000"/>
    <n v="34"/>
    <n v="0.89"/>
    <s v="2"/>
    <s v="0"/>
    <s v="ONLINE"/>
    <s v="ONLINE-2024-12-23 12:27:47"/>
    <s v="7"/>
    <s v="0"/>
    <s v="ONLINE"/>
    <s v="ONLINE-2024-12-22 18:45:41"/>
    <s v="Dihitung"/>
    <s v="Dihitung"/>
    <s v="Tidak Dihitung"/>
    <n v="1000"/>
    <n v="26"/>
    <n v="34"/>
    <n v="0.89"/>
    <s v="Sesuai"/>
    <s v="OK"/>
    <n v="1"/>
    <n v="1"/>
    <x v="0"/>
    <x v="1"/>
    <x v="1"/>
    <x v="1"/>
    <x v="1"/>
    <x v="1"/>
    <x v="2"/>
    <x v="1"/>
    <x v="1"/>
    <s v="OK"/>
    <s v="OK"/>
    <x v="6"/>
  </r>
  <r>
    <s v="TPE1"/>
    <s v="PASIR MUNCANG"/>
    <s v="02"/>
    <s v="10.42.30.35"/>
    <s v="Microsoft Windows 10 Pro"/>
    <s v="64-bit"/>
    <s v="Intel(R) Pentium(R) CPU G4500 @ 3.50GHz"/>
    <n v="2"/>
    <s v="60"/>
    <n v="4"/>
    <s v="Windows(R), Professional edition:_x000d__x000a_    The machine is permanently activated."/>
    <s v="Sesuai"/>
    <s v="R2DNY-34TX8-MG3B9-KMXMJ-GVJXC"/>
    <n v="1000"/>
    <n v="45"/>
    <n v="1.07"/>
    <s v="6"/>
    <s v="0"/>
    <s v="ONLINE"/>
    <s v="ONLINE-2024-12-23 11:17:01"/>
    <s v="5"/>
    <s v="0"/>
    <s v="ONLINE"/>
    <s v="ONLINE-2024-12-23 11:31:06"/>
    <s v="Dihitung"/>
    <s v="Dihitung"/>
    <s v="Tidak Dihitung"/>
    <n v="1000"/>
    <n v="2"/>
    <n v="45"/>
    <n v="1.07"/>
    <s v="Sesuai"/>
    <s v="OK"/>
    <n v="1"/>
    <n v="1"/>
    <x v="0"/>
    <x v="1"/>
    <x v="1"/>
    <x v="1"/>
    <x v="1"/>
    <x v="1"/>
    <x v="2"/>
    <x v="1"/>
    <x v="1"/>
    <s v="OK"/>
    <s v="OK"/>
    <x v="14"/>
  </r>
  <r>
    <s v="TOZ7"/>
    <s v="CIJAYANTI"/>
    <s v="01"/>
    <s v="10.42.98.66"/>
    <s v="Microsoft Windows 10 Pro"/>
    <s v="64-bit"/>
    <s v="Intel(R) Pentium(R) CPU G4500 @ 3.50GHz"/>
    <n v="20"/>
    <s v="76"/>
    <n v="4"/>
    <s v="Windows(R), Professional edition:_x000d__x000a_    The machine is permanently activated."/>
    <s v="Sesuai"/>
    <s v="NRCHX-28PH6-K2FFG-RV4JB-K766P:N8DMM-726P9-GF4GY-6M6HQ-7T9TR"/>
    <n v="1000"/>
    <n v="49"/>
    <n v="1"/>
    <s v="3"/>
    <s v="0"/>
    <s v="ONLINE"/>
    <s v="ONLINE-2024-12-23 10:48:24"/>
    <s v="2"/>
    <s v="0"/>
    <s v="ONLINE"/>
    <s v="ONLINE-2024-12-23 11:29:46"/>
    <s v="Dihitung"/>
    <s v="Dihitung"/>
    <s v="Tidak Dihitung"/>
    <n v="1000"/>
    <n v="20"/>
    <n v="49"/>
    <n v="1"/>
    <s v="Sesuai"/>
    <s v="OK"/>
    <n v="1"/>
    <n v="1"/>
    <x v="0"/>
    <x v="1"/>
    <x v="1"/>
    <x v="1"/>
    <x v="1"/>
    <x v="1"/>
    <x v="2"/>
    <x v="1"/>
    <x v="1"/>
    <s v="OK"/>
    <s v="OK"/>
    <x v="2"/>
  </r>
  <r>
    <s v="T1DJ"/>
    <s v="CIBANTENG 2"/>
    <s v="01"/>
    <s v="10.42.36.194"/>
    <s v="Microsoft Windows 10 Pro"/>
    <s v="64-bit"/>
    <s v="Intel(R) Pentium(R) CPU G4400 @ 3.30GHz"/>
    <n v="3"/>
    <s v="70"/>
    <n v="4"/>
    <s v="Windows(R), Professional edition:_x000d__x000a_    The machine is permanently activated."/>
    <s v="Sesuai"/>
    <s v="3XKQ8-NVRQD-YKDJC-BQ9KY-HT9TR"/>
    <n v="1000"/>
    <n v="40"/>
    <n v="1.37"/>
    <s v="20"/>
    <s v="0"/>
    <s v="ONLINE"/>
    <s v="ONLINE-2024-12-22 21:04:10"/>
    <s v="5"/>
    <s v="0"/>
    <s v="ONLINE"/>
    <s v="ONLINE-2024-12-22 21:14:05"/>
    <s v="Dihitung"/>
    <s v="Dihitung"/>
    <s v="Tidak Dihitung"/>
    <n v="1000"/>
    <n v="3"/>
    <n v="40"/>
    <n v="1.37"/>
    <s v="Sesuai"/>
    <s v="OK"/>
    <n v="1"/>
    <n v="1"/>
    <x v="0"/>
    <x v="1"/>
    <x v="1"/>
    <x v="1"/>
    <x v="1"/>
    <x v="1"/>
    <x v="2"/>
    <x v="1"/>
    <x v="1"/>
    <s v="OK"/>
    <s v="OK"/>
    <x v="7"/>
  </r>
  <r>
    <s v="T3EN"/>
    <s v="SPBU CILENDEK"/>
    <s v="01"/>
    <s v="10.42.17.226"/>
    <s v="Microsoft Windows 10 Pro"/>
    <s v="64-bit"/>
    <s v="Intel(R) Pentium(R) CPU G4400 @ 3.30GHz"/>
    <n v="20"/>
    <s v="77"/>
    <n v="4"/>
    <s v="Windows(R), Professional edition:_x000d__x000a_    The machine is permanently activated."/>
    <s v="Sesuai"/>
    <s v="NMWDM-BWB3B-2KGT8-4XPQB-G3BP4"/>
    <n v="1000"/>
    <n v="42"/>
    <n v="1.1100000000000001"/>
    <s v="2"/>
    <s v="0"/>
    <s v="ONLINE"/>
    <s v="ONLINE-2024-12-23 10:51:58"/>
    <s v="7"/>
    <s v="0"/>
    <s v="ONLINE"/>
    <s v="ONLINE-2024-12-23 11:01:42"/>
    <s v="Dihitung"/>
    <s v="Dihitung"/>
    <s v="Tidak Dihitung"/>
    <n v="1000"/>
    <n v="20"/>
    <n v="42"/>
    <n v="1.1100000000000001"/>
    <s v="Sesuai"/>
    <s v="OK"/>
    <n v="1"/>
    <n v="1"/>
    <x v="0"/>
    <x v="1"/>
    <x v="1"/>
    <x v="1"/>
    <x v="1"/>
    <x v="1"/>
    <x v="2"/>
    <x v="1"/>
    <x v="1"/>
    <s v="OK"/>
    <s v="OK"/>
    <x v="0"/>
  </r>
  <r>
    <s v="T3I4"/>
    <s v="KEDUNG HALANG NO 60"/>
    <s v="01"/>
    <s v="10.42.27.34"/>
    <s v="Microsoft Windows 10 Pro"/>
    <s v="64-bit"/>
    <s v="Intel(R) Pentium(R) CPU G4400 @ 3.30GHz"/>
    <n v="38"/>
    <s v="86"/>
    <n v="4"/>
    <s v="Windows(R), Professional edition:_x000d__x000a_    The machine is permanently activated."/>
    <s v="Sesuai"/>
    <s v="NF7H9-B7MGR-RGRYW-P6BTW-RX8XF"/>
    <n v="1000"/>
    <n v="46"/>
    <n v="0.92"/>
    <s v="6"/>
    <s v="0"/>
    <s v="ONLINE"/>
    <s v="ONLINE-2024-12-23 10:26:54"/>
    <s v="4"/>
    <s v="0"/>
    <s v="ONLINE"/>
    <s v="ONLINE-2024-12-23 10:29:58"/>
    <s v="Dihitung"/>
    <s v="Dihitung"/>
    <s v="Tidak Dihitung"/>
    <n v="1000"/>
    <n v="38"/>
    <n v="46"/>
    <n v="0.92"/>
    <s v="Sesuai"/>
    <s v="OK"/>
    <n v="1"/>
    <n v="1"/>
    <x v="0"/>
    <x v="1"/>
    <x v="1"/>
    <x v="1"/>
    <x v="1"/>
    <x v="1"/>
    <x v="2"/>
    <x v="1"/>
    <x v="1"/>
    <s v="OK"/>
    <s v="OK"/>
    <x v="2"/>
  </r>
  <r>
    <s v="TMB7"/>
    <s v="TERMINAL NAGRAK"/>
    <s v="01"/>
    <s v="10.42.16.66"/>
    <s v="Microsoft Windows 10 Pro"/>
    <s v="64-bit"/>
    <s v="Intel(R) Pentium(R) CPU G4400 @ 3.30GHz"/>
    <n v="11"/>
    <s v="66"/>
    <n v="4"/>
    <s v="Windows(R), Professional edition:_x000d__x000a_    The machine is permanently activated."/>
    <s v="Sesuai"/>
    <s v="74MW7-NFTP4-C2VDM-XMCHH-M4G6P"/>
    <n v="1000"/>
    <n v="40"/>
    <n v="0.71"/>
    <s v="1"/>
    <s v="0"/>
    <s v="ONLINE"/>
    <s v="ONLINE-2024-12-22 11:42:54"/>
    <s v="2"/>
    <s v="0"/>
    <s v="ONLINE"/>
    <s v="ONLINE-2024-12-23 10:45:13"/>
    <s v="Dihitung"/>
    <s v="Dihitung"/>
    <s v="Tidak Dihitung"/>
    <n v="1000"/>
    <n v="11"/>
    <n v="40"/>
    <n v="0.71"/>
    <s v="Sesuai"/>
    <s v="OK"/>
    <n v="1"/>
    <n v="1"/>
    <x v="0"/>
    <x v="1"/>
    <x v="1"/>
    <x v="1"/>
    <x v="1"/>
    <x v="1"/>
    <x v="2"/>
    <x v="1"/>
    <x v="1"/>
    <s v="OK"/>
    <s v="OK"/>
    <x v="4"/>
  </r>
  <r>
    <s v="TVAM"/>
    <s v="GIRIJAYA"/>
    <s v="02"/>
    <s v="10.42.107.67"/>
    <s v="Microsoft Windows 10 Pro"/>
    <s v="64-bit"/>
    <s v="Intel(R) Pentium(R) CPU G4400 @ 3.30GHz"/>
    <n v="39"/>
    <s v="59"/>
    <n v="4"/>
    <s v="Windows(R), Professional edition:_x000d__x000a_    The machine is permanently activated."/>
    <s v="Sesuai"/>
    <s v="BDKY3-C9NH6-M4YTY-X87FK-P3724"/>
    <n v="1000"/>
    <n v="46"/>
    <n v="1.03"/>
    <s v="2"/>
    <s v="0"/>
    <s v="ONLINE"/>
    <s v="ONLINE-2024-12-23 09:22:39"/>
    <s v="1"/>
    <s v="0"/>
    <s v="ONLINE"/>
    <s v="ONLINE-2024-12-23 11:50:50"/>
    <s v="Dihitung"/>
    <s v="Dihitung"/>
    <s v="Tidak Dihitung"/>
    <n v="1000"/>
    <n v="39"/>
    <n v="46"/>
    <n v="1.03"/>
    <s v="Sesuai"/>
    <s v="OK"/>
    <n v="1"/>
    <n v="1"/>
    <x v="0"/>
    <x v="1"/>
    <x v="1"/>
    <x v="1"/>
    <x v="1"/>
    <x v="1"/>
    <x v="2"/>
    <x v="1"/>
    <x v="1"/>
    <s v="OK"/>
    <s v="OK"/>
    <x v="14"/>
  </r>
  <r>
    <s v="TBDL"/>
    <s v="KRAMAT CIPAYUNG"/>
    <s v="01"/>
    <s v="10.42.81.66"/>
    <s v="Microsoft Windows 10 Pro"/>
    <s v="64-bit"/>
    <s v="Intel(R) Pentium(R) Gold G6400 CPU @ 4.00GHz"/>
    <n v="36"/>
    <s v="56"/>
    <n v="8"/>
    <s v="Windows(R), Professional edition:_x000d__x000a_    The machine is permanently activated."/>
    <s v="Sesuai"/>
    <s v="TG6KM-6KNVJ-BBWV6-KDRWK-6CQGR"/>
    <n v="1000"/>
    <n v="44"/>
    <n v="1.34"/>
    <s v="0"/>
    <s v="3"/>
    <s v="OFFLINE"/>
    <s v="OFFLINE-2024-12-23 09:01:17-THE PORT COM3 DOES NOT EXIST."/>
    <s v="4"/>
    <s v="0"/>
    <s v="ONLINE"/>
    <s v="ONLINE-2024-12-23 09:57:32-(ACT VIRTUAL)TIDAK TERIMA RESPONSE DARI HOST|ERBANK MANDIRI|72100553|000070407338309||||000075|000000|23 DEC 24|09:57:10|||0000000000000000000000||0|0|0|0|0"/>
    <s v="Dihitung"/>
    <s v="Dihitung"/>
    <s v="Dihitung"/>
    <n v="1000"/>
    <n v="36"/>
    <n v="44"/>
    <n v="1.34"/>
    <s v="Sesuai"/>
    <s v="OK"/>
    <n v="0"/>
    <n v="1"/>
    <x v="1"/>
    <x v="1"/>
    <x v="1"/>
    <x v="1"/>
    <x v="1"/>
    <x v="1"/>
    <x v="2"/>
    <x v="0"/>
    <x v="1"/>
    <s v="NOK"/>
    <s v="OK"/>
    <x v="10"/>
  </r>
  <r>
    <s v="TB6O"/>
    <s v="RANGGA MEKAR"/>
    <s v="01"/>
    <s v="10.42.134.66"/>
    <s v="Microsoft Windows 10 Pro"/>
    <s v="64-bit"/>
    <s v="Intel(R) Pentium(R) CPU G4400 @ 3.30GHz"/>
    <n v="7"/>
    <s v="74"/>
    <n v="4"/>
    <s v="Windows(R), Professional edition:_x000d__x000a_    The machine is permanently activated."/>
    <s v="Sesuai"/>
    <s v="68G6N-7PCG3-32RVY-XWBDH-2R4C4"/>
    <n v="1000"/>
    <n v="42"/>
    <n v="1.42"/>
    <s v="8"/>
    <s v="3"/>
    <s v="ONLINE"/>
    <s v="ONLINE-2024-12-23 11:51:54"/>
    <s v="0"/>
    <s v="0"/>
    <s v="NOEDC"/>
    <s v="NOEDC-0000-00-00 00:00:00"/>
    <s v="Dihitung"/>
    <s v="Dihitung"/>
    <s v="Tidak Dihitung"/>
    <n v="1000"/>
    <n v="7"/>
    <n v="42"/>
    <n v="1.42"/>
    <s v="Sesuai"/>
    <s v="OK"/>
    <n v="0.72727272727272729"/>
    <n v="0"/>
    <x v="0"/>
    <x v="1"/>
    <x v="1"/>
    <x v="1"/>
    <x v="1"/>
    <x v="1"/>
    <x v="2"/>
    <x v="1"/>
    <x v="2"/>
    <s v="OK"/>
    <s v="NOK"/>
    <x v="6"/>
  </r>
  <r>
    <s v="TO2H"/>
    <s v="PAHLAWAN 10"/>
    <s v="01"/>
    <s v="10.42.137.226"/>
    <s v="Microsoft Windows 10 Pro"/>
    <s v="64-bit"/>
    <s v="Intel(R) Pentium(R) CPU G4400 @ 3.30GHz"/>
    <n v="4"/>
    <s v="81"/>
    <n v="4"/>
    <s v="Windows(R), Professional edition:_x000d__x000a_    The machine is permanently activated."/>
    <s v="Sesuai"/>
    <s v="2RRNY-FPVT8-PM8YF-WJQQV-3J3PP"/>
    <n v="1000"/>
    <n v="36"/>
    <n v="1.03"/>
    <s v="2"/>
    <s v="0"/>
    <s v="ONLINE"/>
    <s v="ONLINE-2024-12-23 10:53:05"/>
    <s v="8"/>
    <s v="0"/>
    <s v="ONLINE"/>
    <s v="ONLINE-2024-12-23 12:34:19"/>
    <s v="Dihitung"/>
    <s v="Dihitung"/>
    <s v="Tidak Dihitung"/>
    <n v="1000"/>
    <n v="4"/>
    <n v="36"/>
    <n v="1.03"/>
    <s v="Sesuai"/>
    <s v="OK"/>
    <n v="1"/>
    <n v="1"/>
    <x v="0"/>
    <x v="1"/>
    <x v="1"/>
    <x v="1"/>
    <x v="1"/>
    <x v="1"/>
    <x v="2"/>
    <x v="1"/>
    <x v="1"/>
    <s v="OK"/>
    <s v="OK"/>
    <x v="6"/>
  </r>
  <r>
    <s v="TBLH"/>
    <s v="SEMPLAK BARAT"/>
    <s v="01"/>
    <s v="10.42.48.98"/>
    <s v="Microsoft Windows 10 Pro"/>
    <s v="64-bit"/>
    <s v="Intel(R) Pentium(R) CPU G3260 @ 3.30GHz"/>
    <n v="83"/>
    <s v="52"/>
    <n v="8"/>
    <s v="Windows(R), Professional edition:_x000d__x000a_    The machine is permanently activated."/>
    <s v="Sesuai"/>
    <s v="HKBMX-NCWWF-69QDB-RMPC3-4GDPP"/>
    <n v="1000"/>
    <n v="57"/>
    <n v="1.63"/>
    <s v="28"/>
    <s v="0"/>
    <s v="ONLINE"/>
    <s v="ONLINE-2024-12-22 21:21:37"/>
    <s v="4"/>
    <s v="0"/>
    <s v="ONLINE"/>
    <s v="ONLINE-2024-12-23 10:52:42"/>
    <s v="Dihitung"/>
    <s v="Dihitung"/>
    <s v="Dihitung"/>
    <n v="1000"/>
    <n v="83"/>
    <n v="57"/>
    <n v="1.63"/>
    <s v="Sesuai"/>
    <s v="OK"/>
    <n v="1"/>
    <n v="1"/>
    <x v="1"/>
    <x v="1"/>
    <x v="2"/>
    <x v="1"/>
    <x v="1"/>
    <x v="1"/>
    <x v="2"/>
    <x v="1"/>
    <x v="1"/>
    <s v="OK"/>
    <s v="OK"/>
    <x v="7"/>
  </r>
  <r>
    <s v="TXCC"/>
    <s v="VILLA BOGOR INDAH BLOK E"/>
    <s v="01"/>
    <s v="10.42.26.162"/>
    <s v="Microsoft Windows 10 Pro"/>
    <s v="64-bit"/>
    <s v="Intel(R) Pentium(R) CPU G4400 @ 3.30GHz"/>
    <n v="33"/>
    <s v="72"/>
    <n v="4"/>
    <s v="Windows(R), Professional edition:_x000d__x000a_    The machine is permanently activated."/>
    <s v="Sesuai"/>
    <s v="H4NF9-PVGFF-4MD76-8VJKH-GCQPP"/>
    <n v="1000"/>
    <n v="34"/>
    <n v="1.1299999999999999"/>
    <s v="6"/>
    <s v="0"/>
    <s v="ONLINE"/>
    <s v="ONLINE-2024-12-23 11:26:17"/>
    <s v="9"/>
    <s v="0"/>
    <s v="ONLINE"/>
    <s v="ONLINE-2024-12-23 10:03:12"/>
    <s v="Dihitung"/>
    <s v="Dihitung"/>
    <s v="Tidak Dihitung"/>
    <n v="1000"/>
    <n v="33"/>
    <n v="34"/>
    <n v="1.1299999999999999"/>
    <s v="Sesuai"/>
    <s v="OK"/>
    <n v="1"/>
    <n v="1"/>
    <x v="0"/>
    <x v="1"/>
    <x v="1"/>
    <x v="1"/>
    <x v="1"/>
    <x v="1"/>
    <x v="2"/>
    <x v="1"/>
    <x v="1"/>
    <s v="OK"/>
    <s v="OK"/>
    <x v="0"/>
  </r>
  <r>
    <s v="FX5B"/>
    <s v="PARUNG KUDA"/>
    <s v="02"/>
    <s v="10.42.19.35"/>
    <s v="Microsoft Windows 10 Pro"/>
    <s v="64-bit"/>
    <s v="Intel(R) Pentium(R) CPU G4400 @ 3.30GHz"/>
    <n v="47"/>
    <s v="37"/>
    <n v="8"/>
    <s v="Windows(R), Professional edition:_x000d__x000a_    The machine is permanently activated."/>
    <s v="Sesuai"/>
    <s v="2688K-TGNDY-28GR4-HYJKP-XTPKC"/>
    <n v="1000"/>
    <n v="36"/>
    <n v="1.02"/>
    <s v="12"/>
    <s v="0"/>
    <s v="ONLINE"/>
    <s v="ONLINE-2024-12-23 11:53:37"/>
    <s v="6"/>
    <s v="0"/>
    <s v="ONLINE"/>
    <s v="ONLINE-2024-12-23 12:28:52"/>
    <s v="Dihitung"/>
    <s v="Dihitung"/>
    <s v="Dihitung"/>
    <n v="1000"/>
    <n v="47"/>
    <n v="36"/>
    <n v="1.02"/>
    <s v="Sesuai"/>
    <s v="OK"/>
    <n v="1"/>
    <n v="1"/>
    <x v="1"/>
    <x v="1"/>
    <x v="1"/>
    <x v="1"/>
    <x v="1"/>
    <x v="1"/>
    <x v="2"/>
    <x v="1"/>
    <x v="1"/>
    <s v="OK"/>
    <s v="OK"/>
    <x v="4"/>
  </r>
  <r>
    <s v="FXEK"/>
    <s v="ADNAWIJAYA NO. 9/005"/>
    <s v="02"/>
    <s v="10.42.22.131"/>
    <s v="Microsoft Windows 10 Pro"/>
    <s v="64-bit"/>
    <s v="Intel(R) Pentium(R) CPU G4400 @ 3.30GHz"/>
    <n v="8"/>
    <s v="67"/>
    <n v="4"/>
    <s v="Windows(R), Professional edition:_x000d__x000a_    The machine is permanently activated."/>
    <s v="Sesuai"/>
    <s v="VBD9W-HN4HR-B79BB-MYBTR-GXXTR"/>
    <n v="1000"/>
    <n v="36"/>
    <n v="1.52"/>
    <s v="5"/>
    <s v="0"/>
    <s v="ONLINE"/>
    <s v="ONLINE-2024-12-23 07:35:57"/>
    <s v="4"/>
    <s v="0"/>
    <s v="ONLINE"/>
    <s v="ONLINE-2024-12-23 11:15:10"/>
    <s v="Dihitung"/>
    <s v="Dihitung"/>
    <s v="Tidak Dihitung"/>
    <n v="1000"/>
    <n v="8"/>
    <n v="36"/>
    <n v="1.52"/>
    <s v="Sesuai"/>
    <s v="OK"/>
    <n v="1"/>
    <n v="1"/>
    <x v="0"/>
    <x v="1"/>
    <x v="1"/>
    <x v="1"/>
    <x v="1"/>
    <x v="1"/>
    <x v="2"/>
    <x v="1"/>
    <x v="1"/>
    <s v="OK"/>
    <s v="OK"/>
    <x v="8"/>
  </r>
  <r>
    <s v="TWRY"/>
    <s v="PALASARI CIJERUK 2"/>
    <s v="01"/>
    <s v="10.42.46.66"/>
    <s v="Microsoft Windows 10 Pro"/>
    <s v="64-bit"/>
    <s v="Intel(R) Pentium(R) Gold G7400"/>
    <n v="12"/>
    <s v="53"/>
    <n v="8"/>
    <s v="Windows(R), Professional edition:_x000d__x000a_    The machine is permanently activated."/>
    <s v="Sesuai"/>
    <s v="T968R-HNQKF-32WXJ-6K8MG-RRHJ6"/>
    <n v="1000"/>
    <n v="39"/>
    <n v="0.49"/>
    <s v="4"/>
    <s v="0"/>
    <s v="ONLINE"/>
    <s v="ONLINE-2024-12-23 11:27:11"/>
    <s v="7"/>
    <s v="0"/>
    <s v="ONLINE"/>
    <s v="ONLINE-2024-12-22 14:10:21"/>
    <s v="Dihitung"/>
    <s v="Dihitung"/>
    <s v="Dihitung"/>
    <n v="1000"/>
    <n v="12"/>
    <n v="39"/>
    <n v="0.49"/>
    <s v="Sesuai"/>
    <s v="OK"/>
    <n v="1"/>
    <n v="1"/>
    <x v="1"/>
    <x v="1"/>
    <x v="1"/>
    <x v="1"/>
    <x v="1"/>
    <x v="1"/>
    <x v="2"/>
    <x v="1"/>
    <x v="1"/>
    <s v="OK"/>
    <s v="OK"/>
    <x v="6"/>
  </r>
  <r>
    <s v="F57A"/>
    <s v="PURABAYA"/>
    <s v="01"/>
    <s v="10.42.66.66"/>
    <s v="Microsoft Windows 10 Pro"/>
    <s v="64-bit"/>
    <s v="Intel(R) Pentium(R) Gold G6405 CPU @ 4.10GHz"/>
    <n v="6"/>
    <s v="47"/>
    <n v="8"/>
    <s v="Windows(R), Professional edition:_x000d__x000a_    The machine is permanently activated."/>
    <s v="Sesuai"/>
    <s v="GWW62-BNDT8-V8R4K-F2DW6-C9X86"/>
    <n v="1000"/>
    <n v="47"/>
    <n v="0.63"/>
    <s v="2"/>
    <s v="0"/>
    <s v="ONLINE"/>
    <s v="ONLINE-2024-12-23 08:27:53"/>
    <s v="1"/>
    <s v="0"/>
    <s v="ONLINE"/>
    <s v="ONLINE-2024-12-23 10:42:29"/>
    <s v="Dihitung"/>
    <s v="Dihitung"/>
    <s v="Dihitung"/>
    <n v="1000"/>
    <n v="6"/>
    <n v="47"/>
    <n v="0.63"/>
    <s v="Sesuai"/>
    <s v="OK"/>
    <n v="1"/>
    <n v="1"/>
    <x v="1"/>
    <x v="1"/>
    <x v="1"/>
    <x v="1"/>
    <x v="1"/>
    <x v="1"/>
    <x v="2"/>
    <x v="1"/>
    <x v="1"/>
    <s v="OK"/>
    <s v="OK"/>
    <x v="12"/>
  </r>
  <r>
    <s v="TGGW"/>
    <s v="BINAMARGA 5"/>
    <s v="01"/>
    <s v="10.42.107.162"/>
    <s v="Microsoft Windows 10 Pro"/>
    <s v="64-bit"/>
    <s v="Intel(R) Pentium(R) Gold G6400 CPU @ 4.00GHz"/>
    <n v="0"/>
    <s v="45"/>
    <n v="8"/>
    <s v="Windows(R), Professional edition:_x000d__x000a_    The machine is permanently activated."/>
    <s v="Sesuai"/>
    <s v="GFJQT-N6QHD-XMJ6Q-MFWKM-92FTG"/>
    <n v="1000"/>
    <n v="39"/>
    <n v="0.85"/>
    <s v="2"/>
    <s v="2"/>
    <s v="OFFLINE"/>
    <s v="OFFLINE-2024-12-23 06:21:10-THE PORT COM7 DOES NOT EXIST."/>
    <s v="19"/>
    <s v="0"/>
    <s v="ONLINE"/>
    <s v="ONLINE-2024-12-22 14:02:12"/>
    <s v="Dihitung"/>
    <s v="Dihitung"/>
    <s v="Dihitung"/>
    <n v="1000"/>
    <n v="0"/>
    <n v="39"/>
    <n v="0.85"/>
    <s v="Sesuai"/>
    <s v="OK"/>
    <n v="0.5"/>
    <n v="1"/>
    <x v="1"/>
    <x v="1"/>
    <x v="1"/>
    <x v="1"/>
    <x v="1"/>
    <x v="1"/>
    <x v="2"/>
    <x v="1"/>
    <x v="1"/>
    <s v="OK"/>
    <s v="OK"/>
    <x v="10"/>
  </r>
  <r>
    <s v="F5NL"/>
    <s v="BAMBU APUS 2"/>
    <s v="02"/>
    <s v="10.42.52.67"/>
    <s v="Microsoft Windows 10 Pro"/>
    <s v="64-bit"/>
    <s v="Intel(R) Pentium(R) CPU G4400 @ 3.30GHz"/>
    <n v="13"/>
    <s v="56"/>
    <n v="4"/>
    <s v="Windows(R), Professional edition:_x000d__x000a_    The machine is permanently activated."/>
    <s v="Sesuai"/>
    <s v="NRCHX-28PH6-K2FFG-RV4JB-K766P"/>
    <n v="1000"/>
    <n v="35"/>
    <n v="0.9"/>
    <s v="20"/>
    <s v="1"/>
    <s v="ONLINE"/>
    <s v="ONLINE-2024-12-23 11:24:14"/>
    <s v="17"/>
    <s v="1"/>
    <s v="ONLINE"/>
    <s v="ONLINE-2024-12-23 11:38:56"/>
    <s v="Dihitung"/>
    <s v="Dihitung"/>
    <s v="Tidak Dihitung"/>
    <n v="1000"/>
    <n v="13"/>
    <n v="35"/>
    <n v="0.9"/>
    <s v="Sesuai"/>
    <s v="OK"/>
    <n v="0.95238095238095233"/>
    <n v="0.94444444444444442"/>
    <x v="0"/>
    <x v="1"/>
    <x v="1"/>
    <x v="1"/>
    <x v="1"/>
    <x v="1"/>
    <x v="2"/>
    <x v="1"/>
    <x v="1"/>
    <s v="OK"/>
    <s v="OK"/>
    <x v="10"/>
  </r>
  <r>
    <s v="TJT7"/>
    <s v="SINDANG BARANG NO 74"/>
    <s v="01"/>
    <s v="10.42.105.66"/>
    <s v="Microsoft Windows 10 Pro"/>
    <s v="64-bit"/>
    <s v="Intel(R) Pentium(R) Gold G6405 CPU @ 4.10GHz"/>
    <n v="0"/>
    <s v="51"/>
    <n v="8"/>
    <s v="Windows(R), Professional edition:_x000d__x000a_    The machine is permanently activated."/>
    <s v="Sesuai"/>
    <s v="3NCP9-6GJWG-XMWMK-BD9X8-QDB6G"/>
    <n v="1000"/>
    <n v="36"/>
    <n v="0.92"/>
    <s v="6"/>
    <s v="0"/>
    <s v="ONLINE"/>
    <s v="ONLINE-2024-12-22 20:33:03"/>
    <s v="0"/>
    <s v="13"/>
    <s v="OFFLINE"/>
    <s v="OFFLINE-2024-12-23 12:14:43-TIDAK TERIMA RESPONSE DARI EDC"/>
    <s v="Dihitung"/>
    <s v="Dihitung"/>
    <s v="Dihitung"/>
    <n v="1000"/>
    <n v="0"/>
    <n v="36"/>
    <n v="0.92"/>
    <s v="Sesuai"/>
    <s v="OK"/>
    <n v="1"/>
    <n v="0"/>
    <x v="1"/>
    <x v="1"/>
    <x v="1"/>
    <x v="1"/>
    <x v="1"/>
    <x v="1"/>
    <x v="2"/>
    <x v="1"/>
    <x v="0"/>
    <s v="OK"/>
    <s v="NOK"/>
    <x v="5"/>
  </r>
  <r>
    <s v="TN98"/>
    <s v="SPBU RANCABUNGUR"/>
    <s v="01"/>
    <s v="10.42.89.130"/>
    <s v="Microsoft Windows 10 Pro"/>
    <s v="64-bit"/>
    <s v="Intel(R) Pentium(R) Gold G6400 CPU @ 4.00GHz"/>
    <n v="5"/>
    <s v="49"/>
    <n v="8"/>
    <s v="Windows(R), Professional edition:_x000d__x000a_    The machine is permanently activated."/>
    <s v="Sesuai"/>
    <s v="GNW67-QY8H6-88TPR-J4G7T-238GG"/>
    <n v="1000"/>
    <n v="48"/>
    <n v="1.0900000000000001"/>
    <s v="4"/>
    <s v="1"/>
    <s v="OFFLINE"/>
    <s v="OFFLINE-2024-12-23 10:47:44-THE DEVICE DOES NOT RECOGNIZE THE COMMAND._x000d__x000a_"/>
    <s v="11"/>
    <s v="0"/>
    <s v="ONLINE"/>
    <s v="ONLINE-2024-12-23 10:50:05"/>
    <s v="Dihitung"/>
    <s v="Dihitung"/>
    <s v="Dihitung"/>
    <n v="1000"/>
    <n v="5"/>
    <n v="48"/>
    <n v="1.0900000000000001"/>
    <s v="Sesuai"/>
    <s v="OK"/>
    <n v="0.8"/>
    <n v="1"/>
    <x v="1"/>
    <x v="1"/>
    <x v="1"/>
    <x v="1"/>
    <x v="1"/>
    <x v="1"/>
    <x v="2"/>
    <x v="1"/>
    <x v="1"/>
    <s v="OK"/>
    <s v="OK"/>
    <x v="7"/>
  </r>
  <r>
    <s v="TJPQ"/>
    <s v="TAJUR SINDANGSARI"/>
    <s v="01"/>
    <s v="10.42.95.34"/>
    <s v="Microsoft Windows 10 Pro"/>
    <s v="64-bit"/>
    <s v="Intel(R) Pentium(R) CPU G4400 @ 3.30GHz"/>
    <n v="20"/>
    <s v="49"/>
    <n v="8"/>
    <s v="Windows(R), Professional edition:_x000d__x000a_    The machine is permanently activated."/>
    <s v="Sesuai"/>
    <s v="HH2ND-WBKPT-42RCJ-4TW63-49CTC"/>
    <n v="1000"/>
    <n v="48"/>
    <n v="0"/>
    <s v="14"/>
    <s v="0"/>
    <s v="ONLINE"/>
    <s v="ONLINE-2024-12-23 11:22:02"/>
    <s v="7"/>
    <s v="0"/>
    <s v="ONLINE"/>
    <s v="ONLINE-2024-12-23 11:07:48"/>
    <s v="Dihitung"/>
    <s v="Dihitung"/>
    <s v="Dihitung"/>
    <n v="1000"/>
    <n v="20"/>
    <n v="48"/>
    <n v="0"/>
    <s v="Sesuai"/>
    <s v="OK"/>
    <n v="1"/>
    <n v="1"/>
    <x v="1"/>
    <x v="1"/>
    <x v="1"/>
    <x v="1"/>
    <x v="1"/>
    <x v="1"/>
    <x v="2"/>
    <x v="1"/>
    <x v="1"/>
    <s v="OK"/>
    <s v="OK"/>
    <x v="8"/>
  </r>
  <r>
    <s v="TXF9"/>
    <s v="RANCAMAYA 2"/>
    <s v="01"/>
    <s v="10.42.137.34"/>
    <s v="Microsoft Windows 10 Pro"/>
    <s v="64-bit"/>
    <s v="Intel(R) Pentium(R) CPU G4400 @ 3.30GHz"/>
    <n v="67"/>
    <s v="75"/>
    <n v="4"/>
    <s v="Windows(R), Professional edition:_x000d__x000a_    The machine is permanently activated."/>
    <s v="Sesuai"/>
    <s v="HHCH6-N6GQW-TKJBH-YY3H9-BKMP2"/>
    <n v="1000"/>
    <n v="39"/>
    <n v="0.85"/>
    <s v="2"/>
    <s v="0"/>
    <s v="ONLINE"/>
    <s v="ONLINE-2024-12-23 09:40:37"/>
    <s v="0"/>
    <s v="3"/>
    <s v="OFFLINE"/>
    <s v="OFFLINE-2024-12-22 19:21:11-RESPONSE DARI EDC BLANK"/>
    <s v="Dihitung"/>
    <s v="Dihitung"/>
    <s v="Tidak Dihitung"/>
    <n v="1000"/>
    <n v="67"/>
    <n v="39"/>
    <n v="0.85"/>
    <s v="Sesuai"/>
    <s v="OK"/>
    <n v="1"/>
    <n v="0"/>
    <x v="0"/>
    <x v="1"/>
    <x v="1"/>
    <x v="1"/>
    <x v="1"/>
    <x v="1"/>
    <x v="2"/>
    <x v="1"/>
    <x v="0"/>
    <s v="OK"/>
    <s v="NOK"/>
    <x v="6"/>
  </r>
  <r>
    <s v="FZXD"/>
    <s v="MALABAR BOGOR"/>
    <s v="01"/>
    <s v="10.42.142.194"/>
    <s v="Microsoft Windows 10 Pro"/>
    <s v="64-bit"/>
    <s v="Intel(R) Pentium(R) Gold G6400 CPU @ 4.00GHz"/>
    <n v="39"/>
    <s v="52"/>
    <n v="8"/>
    <s v="Windows(R), Professional edition:_x000d__x000a_    The machine is permanently activated."/>
    <s v="Sesuai"/>
    <s v="B3WCN-3CYD9-YPBGK-HMD9D-FM6PT"/>
    <n v="1000"/>
    <n v="54"/>
    <n v="1.51"/>
    <s v="17"/>
    <s v="0"/>
    <s v="ONLINE"/>
    <s v="ONLINE-2024-12-23 10:52:11"/>
    <s v="0"/>
    <s v="0"/>
    <s v="NOEDC"/>
    <s v="NOEDC-0000-00-00 00:00:00"/>
    <s v="Dihitung"/>
    <s v="Dihitung"/>
    <s v="Dihitung"/>
    <n v="1000"/>
    <n v="39"/>
    <n v="54"/>
    <n v="1.51"/>
    <s v="Sesuai"/>
    <s v="OK"/>
    <n v="1"/>
    <n v="0"/>
    <x v="1"/>
    <x v="1"/>
    <x v="1"/>
    <x v="1"/>
    <x v="1"/>
    <x v="1"/>
    <x v="2"/>
    <x v="1"/>
    <x v="2"/>
    <s v="OK"/>
    <s v="NOK"/>
    <x v="6"/>
  </r>
  <r>
    <s v="TY3Y"/>
    <s v="CIHELEUT NO. 21"/>
    <s v="01"/>
    <s v="10.42.54.2"/>
    <s v="Microsoft Windows 10 Pro"/>
    <s v="64-bit"/>
    <s v="Intel(R) Pentium(R) CPU G4400 @ 3.30GHz"/>
    <n v="11"/>
    <s v="72"/>
    <n v="4"/>
    <s v="Windows(R), Professional edition:_x000d__x000a_    The machine is permanently activated."/>
    <s v="Sesuai"/>
    <s v="FGD3N-8CC2G-R26HT-KPBQ4-F6YP4"/>
    <n v="1000"/>
    <n v="59"/>
    <n v="1.03"/>
    <s v="0"/>
    <s v="0"/>
    <s v="NOEDC"/>
    <s v="NOEDC-0000-00-00 00:00:00"/>
    <s v="4"/>
    <s v="0"/>
    <s v="ONLINE"/>
    <s v="ONLINE-2024-12-23 10:42:07"/>
    <s v="Dihitung"/>
    <s v="Dihitung"/>
    <s v="Tidak Dihitung"/>
    <n v="1000"/>
    <n v="11"/>
    <n v="59"/>
    <n v="1.03"/>
    <s v="Sesuai"/>
    <s v="OK"/>
    <n v="0"/>
    <n v="1"/>
    <x v="0"/>
    <x v="1"/>
    <x v="1"/>
    <x v="1"/>
    <x v="1"/>
    <x v="1"/>
    <x v="2"/>
    <x v="2"/>
    <x v="1"/>
    <s v="NOK"/>
    <s v="OK"/>
    <x v="8"/>
  </r>
  <r>
    <s v="FFJL"/>
    <s v="SUKARESMI"/>
    <s v="02"/>
    <s v="10.42.69.131"/>
    <s v="Microsoft Windows 10 Pro"/>
    <s v="64-bit"/>
    <s v="Intel(R) Pentium(R) CPU G4400 @ 3.30GHz"/>
    <n v="3"/>
    <s v="60"/>
    <n v="4"/>
    <s v="Windows(R), Professional edition:_x000d__x000a_    The machine is permanently activated."/>
    <s v="Sesuai"/>
    <s v="8DN9Y-WM26J-R96GX-F9GHW-2GYP2"/>
    <n v="1000"/>
    <n v="55"/>
    <n v="0.74"/>
    <s v="4"/>
    <s v="0"/>
    <s v="ONLINE"/>
    <s v="ONLINE-2024-12-23 10:38:48"/>
    <s v="3"/>
    <s v="0"/>
    <s v="ONLINE"/>
    <s v="ONLINE-2024-12-23 10:40:46"/>
    <s v="Dihitung"/>
    <s v="Dihitung"/>
    <s v="Tidak Dihitung"/>
    <n v="1000"/>
    <n v="3"/>
    <n v="55"/>
    <n v="0.74"/>
    <s v="Sesuai"/>
    <s v="OK"/>
    <n v="1"/>
    <n v="1"/>
    <x v="0"/>
    <x v="1"/>
    <x v="1"/>
    <x v="1"/>
    <x v="1"/>
    <x v="1"/>
    <x v="2"/>
    <x v="1"/>
    <x v="1"/>
    <s v="OK"/>
    <s v="OK"/>
    <x v="11"/>
  </r>
  <r>
    <s v="TVCQ"/>
    <s v="CIPAYUNG 2"/>
    <s v="02"/>
    <s v="10.42.113.36"/>
    <s v="Microsoft Windows 10 Pro"/>
    <s v="64-bit"/>
    <s v="Intel(R) Pentium(R) CPU G4400 @ 3.30GHz"/>
    <n v="19"/>
    <s v="64"/>
    <n v="4"/>
    <s v="Windows(R), Professional edition:_x000d__x000a_    The machine is permanently activated."/>
    <s v="Sesuai"/>
    <s v="3W4NJ-RH3DF-PQ2F4-P7VQ8-9TPKF"/>
    <n v="1000"/>
    <n v="43"/>
    <n v="1.18"/>
    <s v="25"/>
    <s v="0"/>
    <s v="ONLINE"/>
    <s v="ONLINE-2024-12-23 12:34:36"/>
    <s v="27"/>
    <s v="0"/>
    <s v="ONLINE"/>
    <s v="ONLINE-2024-12-23 12:21:51"/>
    <s v="Dihitung"/>
    <s v="Dihitung"/>
    <s v="Tidak Dihitung"/>
    <n v="1000"/>
    <n v="19"/>
    <n v="43"/>
    <n v="1.18"/>
    <s v="Sesuai"/>
    <s v="OK"/>
    <n v="1"/>
    <n v="1"/>
    <x v="0"/>
    <x v="1"/>
    <x v="1"/>
    <x v="1"/>
    <x v="1"/>
    <x v="1"/>
    <x v="2"/>
    <x v="1"/>
    <x v="1"/>
    <s v="OK"/>
    <s v="OK"/>
    <x v="10"/>
  </r>
  <r>
    <s v="FTI3"/>
    <s v="CIKIDANG RAYA"/>
    <s v="02"/>
    <s v="10.42.99.163"/>
    <s v="Microsoft Windows 10 Pro"/>
    <s v="64-bit"/>
    <s v="Intel(R) Pentium(R) Gold G6405 CPU @ 4.10GHz"/>
    <n v="11"/>
    <s v="42"/>
    <n v="8"/>
    <s v="Windows(R), Professional edition:_x000d__x000a_    The machine is permanently activated."/>
    <s v="Sesuai"/>
    <s v="CKQDN-B9RBG-QCJKK-9BB3X-C7KCT"/>
    <n v="1000"/>
    <n v="45"/>
    <n v="0.64"/>
    <s v="4"/>
    <s v="0"/>
    <s v="ONLINE"/>
    <s v="ONLINE-2024-12-23 10:22:39"/>
    <s v="0"/>
    <s v="5"/>
    <s v="OFFLINE"/>
    <s v="OFFLINE-2024-12-22 16:15:33-TIDAK TERIMA RESPONSE DARI EDC"/>
    <s v="Dihitung"/>
    <s v="Dihitung"/>
    <s v="Dihitung"/>
    <n v="1000"/>
    <n v="11"/>
    <n v="45"/>
    <n v="0.64"/>
    <s v="Sesuai"/>
    <s v="OK"/>
    <n v="1"/>
    <n v="0"/>
    <x v="1"/>
    <x v="1"/>
    <x v="1"/>
    <x v="1"/>
    <x v="1"/>
    <x v="1"/>
    <x v="2"/>
    <x v="1"/>
    <x v="0"/>
    <s v="OK"/>
    <s v="NOK"/>
    <x v="4"/>
  </r>
  <r>
    <s v="TH2T"/>
    <s v="TAJUR 5"/>
    <s v="01"/>
    <s v="10.42.82.194"/>
    <s v="Microsoft Windows 10 Pro"/>
    <s v="64-bit"/>
    <s v="12th Gen Intel(R) Core(TM) i5-12400"/>
    <n v="1"/>
    <s v="31"/>
    <n v="16"/>
    <s v="Windows(R), Professional edition:_x000d__x000a_    The machine is permanently activated."/>
    <s v="Sesuai"/>
    <s v="DYWBN-Y2MDC-RYHRK-7YKM6-YG986"/>
    <n v="1000"/>
    <n v="45"/>
    <n v="0.3"/>
    <s v="42"/>
    <s v="0"/>
    <s v="ONLINE"/>
    <s v="ONLINE-2024-12-23 11:18:31"/>
    <s v="15"/>
    <s v="3"/>
    <s v="ONLINE"/>
    <s v="ONLINE-2024-12-23 10:48:22"/>
    <s v="Dihitung"/>
    <s v="Dihitung"/>
    <s v="Dihitung"/>
    <n v="1000"/>
    <n v="1"/>
    <n v="45"/>
    <n v="0.3"/>
    <s v="Sesuai"/>
    <s v="OK"/>
    <n v="1"/>
    <n v="0.83333333333333337"/>
    <x v="1"/>
    <x v="1"/>
    <x v="1"/>
    <x v="1"/>
    <x v="1"/>
    <x v="1"/>
    <x v="2"/>
    <x v="1"/>
    <x v="1"/>
    <s v="OK"/>
    <s v="OK"/>
    <x v="8"/>
  </r>
  <r>
    <s v="FG6E"/>
    <s v="RAYA CIMAHPAR"/>
    <s v="02"/>
    <s v="10.42.16.3"/>
    <s v="Microsoft Windows 10 Pro"/>
    <s v="64-bit"/>
    <s v="Intel(R) Pentium(R) CPU G4400 @ 3.30GHz"/>
    <n v="30"/>
    <s v="66"/>
    <n v="4"/>
    <s v="Windows(R), Professional edition:_x000d__x000a_    The machine is permanently activated."/>
    <s v="Sesuai"/>
    <s v="Q4TK8-H6N28-FPYJM-83W8Y-BBH24"/>
    <n v="1000"/>
    <n v="42"/>
    <n v="1.29"/>
    <s v="12"/>
    <s v="3"/>
    <s v="ONLINE"/>
    <s v="ONLINE-2024-12-23 11:51:35"/>
    <s v="5"/>
    <s v="0"/>
    <s v="ONLINE"/>
    <s v="ONLINE-2024-12-23 11:53:30"/>
    <s v="Dihitung"/>
    <s v="Dihitung"/>
    <s v="Tidak Dihitung"/>
    <n v="1000"/>
    <n v="30"/>
    <n v="42"/>
    <n v="1.29"/>
    <s v="Sesuai"/>
    <s v="OK"/>
    <n v="0.8"/>
    <n v="1"/>
    <x v="0"/>
    <x v="1"/>
    <x v="1"/>
    <x v="1"/>
    <x v="1"/>
    <x v="1"/>
    <x v="2"/>
    <x v="1"/>
    <x v="1"/>
    <s v="OK"/>
    <s v="OK"/>
    <x v="2"/>
  </r>
  <r>
    <s v="FA5G"/>
    <s v="KAPTEN YUSUF"/>
    <s v="02"/>
    <s v="10.42.65.99"/>
    <s v="Microsoft Windows 10 Pro"/>
    <s v="64-bit"/>
    <s v="Intel(R) Pentium(R) Gold G6405 CPU @ 4.10GHz"/>
    <n v="4"/>
    <s v="41"/>
    <n v="8"/>
    <s v="Windows(R), Professional edition:_x000d__x000a_    The machine is permanently activated."/>
    <s v="Sesuai"/>
    <s v="3FDP4-VQNRK-8BDHY-PFJVD-63B6G"/>
    <n v="1000"/>
    <n v="40"/>
    <n v="0.65"/>
    <s v="2"/>
    <s v="0"/>
    <s v="ONLINE"/>
    <s v="ONLINE-2024-12-23 09:46:57"/>
    <s v="7"/>
    <s v="0"/>
    <s v="ONLINE"/>
    <s v="ONLINE-2024-12-22 18:30:07"/>
    <s v="Dihitung"/>
    <s v="Dihitung"/>
    <s v="Dihitung"/>
    <n v="1000"/>
    <n v="4"/>
    <n v="40"/>
    <n v="0.65"/>
    <s v="Sesuai"/>
    <s v="OK"/>
    <n v="1"/>
    <n v="1"/>
    <x v="1"/>
    <x v="1"/>
    <x v="1"/>
    <x v="1"/>
    <x v="1"/>
    <x v="1"/>
    <x v="2"/>
    <x v="1"/>
    <x v="1"/>
    <s v="OK"/>
    <s v="OK"/>
    <x v="5"/>
  </r>
  <r>
    <s v="FGJ5"/>
    <s v="CISARUA 3"/>
    <s v="02"/>
    <s v="10.42.6.163"/>
    <s v="Microsoft Windows 10 Pro"/>
    <s v="64-bit"/>
    <s v="Intel(R) Pentium(R) Gold G7400"/>
    <n v="8"/>
    <s v="40"/>
    <n v="8"/>
    <s v="Windows(R), Professional edition:_x000d__x000a_    The machine is permanently activated."/>
    <s v="Sesuai"/>
    <s v="H6KNC-6XF8H-DX6HJ-K6JGR-GXX86"/>
    <n v="1000"/>
    <n v="44"/>
    <n v="0.41"/>
    <s v="6"/>
    <s v="0"/>
    <s v="ONLINE"/>
    <s v="ONLINE-2024-12-23 09:42:03"/>
    <s v="18"/>
    <s v="0"/>
    <s v="ONLINE"/>
    <s v="ONLINE-2024-12-22 19:45:43"/>
    <s v="Dihitung"/>
    <s v="Dihitung"/>
    <s v="Dihitung"/>
    <n v="1000"/>
    <n v="8"/>
    <n v="44"/>
    <n v="0.41"/>
    <s v="Sesuai"/>
    <s v="OK"/>
    <n v="1"/>
    <n v="1"/>
    <x v="1"/>
    <x v="1"/>
    <x v="1"/>
    <x v="1"/>
    <x v="1"/>
    <x v="1"/>
    <x v="2"/>
    <x v="1"/>
    <x v="1"/>
    <s v="OK"/>
    <s v="OK"/>
    <x v="11"/>
  </r>
  <r>
    <s v="TR26"/>
    <s v="PLAZA NIAGA"/>
    <s v="01"/>
    <s v="10.42.81.226"/>
    <s v="Microsoft Windows 10 Pro"/>
    <s v="64-bit"/>
    <s v="Intel(R) Core(TM) i5-4460  CPU @ 3.20GHz"/>
    <n v="3"/>
    <s v="58"/>
    <n v="8"/>
    <s v="Windows(R), Professional edition:_x000d__x000a_    The machine is permanently activated."/>
    <s v="Sesuai"/>
    <s v="FQ8NP-9MXX6-7XRQ4-MWDB3-KKXTR"/>
    <n v="1000"/>
    <n v="62"/>
    <n v="0.86"/>
    <s v="21"/>
    <s v="0"/>
    <s v="ONLINE"/>
    <s v="ONLINE-2024-12-23 12:34:20"/>
    <s v="22"/>
    <s v="0"/>
    <s v="ONLINE"/>
    <s v="ONLINE-2024-12-23 10:26:40-(ACT VIRTUAL)TIDAK TERIMA RESPONSE DARI HOST|ERBANK MANDIRI|72135468|000070410588956||||000069|000000|23 DEC 24|10:26:20|||0000000000000000000000||0|0|0|0|0"/>
    <s v="Dihitung"/>
    <s v="Dihitung"/>
    <s v="Dihitung"/>
    <n v="1000"/>
    <n v="3"/>
    <n v="62"/>
    <n v="0.86"/>
    <s v="Sesuai"/>
    <s v="OK"/>
    <n v="1"/>
    <n v="1"/>
    <x v="1"/>
    <x v="1"/>
    <x v="1"/>
    <x v="1"/>
    <x v="1"/>
    <x v="1"/>
    <x v="2"/>
    <x v="1"/>
    <x v="1"/>
    <s v="OK"/>
    <s v="OK"/>
    <x v="2"/>
  </r>
  <r>
    <s v="FMKI"/>
    <s v="PANDU RAYA 2"/>
    <s v="01"/>
    <s v="10.42.91.98"/>
    <s v="Microsoft Windows 10 Pro"/>
    <s v="64-bit"/>
    <s v="Intel(R) Pentium(R) Gold G6400 CPU @ 4.00GHz"/>
    <n v="57"/>
    <s v="59"/>
    <n v="8"/>
    <s v="Windows(R), Professional edition:_x000d__x000a_    The machine is permanently activated."/>
    <s v="Sesuai"/>
    <s v="NFG9D-FFB7B-YCTTQ-CPDBC-GQ8GG"/>
    <n v="1000"/>
    <n v="59"/>
    <n v="1.85"/>
    <s v="2"/>
    <s v="0"/>
    <s v="ONLINE"/>
    <s v="ONLINE-2024-12-23 07:09:48"/>
    <s v="2"/>
    <s v="0"/>
    <s v="ONLINE"/>
    <s v="ONLINE-2024-12-23 11:25:52"/>
    <s v="Dihitung"/>
    <s v="Dihitung"/>
    <s v="Dihitung"/>
    <n v="1000"/>
    <n v="57"/>
    <n v="59"/>
    <n v="1.85"/>
    <s v="Sesuai"/>
    <s v="OK"/>
    <n v="1"/>
    <n v="1"/>
    <x v="1"/>
    <x v="1"/>
    <x v="1"/>
    <x v="1"/>
    <x v="1"/>
    <x v="1"/>
    <x v="2"/>
    <x v="1"/>
    <x v="1"/>
    <s v="OK"/>
    <s v="OK"/>
    <x v="8"/>
  </r>
  <r>
    <s v="TNFZ"/>
    <s v="SINDANG BARANG PILAR"/>
    <s v="01"/>
    <s v="10.42.47.226"/>
    <s v="Microsoft Windows 10 Pro"/>
    <s v="64-bit"/>
    <s v="Intel(R) Pentium(R) CPU G4400 @ 3.30GHz"/>
    <n v="41"/>
    <s v="70"/>
    <n v="4"/>
    <s v="Windows(R), Professional edition:_x000d__x000a_    The machine is permanently activated."/>
    <s v="Sesuai"/>
    <s v="XNG9J-T6BBG-H7PYV-HGVHH-XD782"/>
    <n v="1000"/>
    <n v="38"/>
    <n v="1.06"/>
    <s v="11"/>
    <s v="0"/>
    <s v="ONLINE"/>
    <s v="ONLINE-2024-12-23 12:00:24"/>
    <s v="2"/>
    <s v="0"/>
    <s v="ONLINE"/>
    <s v="ONLINE-2024-12-23 06:59:24"/>
    <s v="Dihitung"/>
    <s v="Dihitung"/>
    <s v="Tidak Dihitung"/>
    <n v="1000"/>
    <n v="41"/>
    <n v="38"/>
    <n v="1.06"/>
    <s v="Sesuai"/>
    <s v="OK"/>
    <n v="1"/>
    <n v="1"/>
    <x v="0"/>
    <x v="1"/>
    <x v="1"/>
    <x v="1"/>
    <x v="1"/>
    <x v="1"/>
    <x v="2"/>
    <x v="1"/>
    <x v="1"/>
    <s v="OK"/>
    <s v="OK"/>
    <x v="7"/>
  </r>
  <r>
    <s v="FXVS"/>
    <s v="PINTU 2 TMII"/>
    <s v="01"/>
    <s v="10.42.38.34"/>
    <s v="Microsoft Windows 10 Pro"/>
    <s v="64-bit"/>
    <s v="Intel(R) Pentium(R) CPU G4500 @ 3.50GHz"/>
    <n v="49"/>
    <s v="77"/>
    <n v="4"/>
    <s v="Windows(R), Professional edition:_x000d__x000a_    The machine is permanently activated."/>
    <s v="Sesuai"/>
    <s v="NMRFX-HPDVX-CGG44-FG9BD-H222T"/>
    <n v="1000"/>
    <n v="56"/>
    <n v="1.23"/>
    <s v="12"/>
    <s v="0"/>
    <s v="ONLINE"/>
    <s v="ONLINE-2024-12-23 11:47:17"/>
    <s v="8"/>
    <s v="0"/>
    <s v="ONLINE"/>
    <s v="ONLINE-2024-12-23 10:43:51"/>
    <s v="Dihitung"/>
    <s v="Dihitung"/>
    <s v="Tidak Dihitung"/>
    <n v="1000"/>
    <n v="49"/>
    <n v="56"/>
    <n v="1.23"/>
    <s v="Sesuai"/>
    <s v="OK"/>
    <n v="1"/>
    <n v="1"/>
    <x v="0"/>
    <x v="1"/>
    <x v="1"/>
    <x v="1"/>
    <x v="1"/>
    <x v="1"/>
    <x v="2"/>
    <x v="1"/>
    <x v="1"/>
    <s v="OK"/>
    <s v="OK"/>
    <x v="10"/>
  </r>
  <r>
    <s v="TUZM"/>
    <s v="SENTUL SELATAN 2"/>
    <s v="02"/>
    <s v="10.42.74.163"/>
    <s v="Microsoft Windows 10 Pro"/>
    <s v="64-bit"/>
    <s v="Intel(R) Pentium(R) Gold G6400 CPU @ 4.00GHz"/>
    <n v="0"/>
    <s v="37"/>
    <n v="8"/>
    <s v="Windows(R), Professional edition:_x000d__x000a_    The machine is permanently activated."/>
    <s v="Sesuai"/>
    <s v="TW27N-YKD26-GKRGT-6K4TM-VQXCT"/>
    <n v="1000"/>
    <n v="46"/>
    <n v="0.78"/>
    <s v="3"/>
    <s v="1"/>
    <s v="ONLINE"/>
    <s v="ONLINE-2024-12-23 11:06:28"/>
    <s v="2"/>
    <s v="0"/>
    <s v="ONLINE"/>
    <s v="ONLINE-2024-12-23 10:46:25"/>
    <s v="Dihitung"/>
    <s v="Dihitung"/>
    <s v="Dihitung"/>
    <n v="1000"/>
    <n v="0"/>
    <n v="46"/>
    <n v="0.78"/>
    <s v="Sesuai"/>
    <s v="OK"/>
    <n v="0.75"/>
    <n v="1"/>
    <x v="1"/>
    <x v="1"/>
    <x v="1"/>
    <x v="1"/>
    <x v="1"/>
    <x v="1"/>
    <x v="2"/>
    <x v="1"/>
    <x v="1"/>
    <s v="OK"/>
    <s v="OK"/>
    <x v="2"/>
  </r>
  <r>
    <s v="FN8P"/>
    <s v="ADNAWIJAYA"/>
    <s v="01"/>
    <s v="10.42.64.2"/>
    <s v="Microsoft Windows 10 Pro"/>
    <s v="64-bit"/>
    <s v="Intel(R) Pentium(R) Gold G6400 CPU @ 4.00GHz"/>
    <n v="2"/>
    <s v="58"/>
    <n v="8"/>
    <s v="Windows(R), Professional edition:_x000d__x000a_    The machine is permanently activated."/>
    <s v="Sesuai"/>
    <s v="JW7PC-KHN2F-HH77T-84CTK-H6DW6"/>
    <n v="1000"/>
    <n v="43"/>
    <n v="1.93"/>
    <s v="6"/>
    <s v="0"/>
    <s v="ONLINE"/>
    <s v="ONLINE-2024-12-23 11:32:27"/>
    <s v="17"/>
    <s v="0"/>
    <s v="ONLINE"/>
    <s v="ONLINE-2024-12-23 12:35:49"/>
    <s v="Dihitung"/>
    <s v="Dihitung"/>
    <s v="Dihitung"/>
    <n v="1000"/>
    <n v="2"/>
    <n v="43"/>
    <n v="1.93"/>
    <s v="Sesuai"/>
    <s v="OK"/>
    <n v="1"/>
    <n v="1"/>
    <x v="1"/>
    <x v="1"/>
    <x v="1"/>
    <x v="1"/>
    <x v="1"/>
    <x v="1"/>
    <x v="2"/>
    <x v="1"/>
    <x v="1"/>
    <s v="OK"/>
    <s v="OK"/>
    <x v="8"/>
  </r>
  <r>
    <s v="F2GZ"/>
    <s v="SUKAHARJA WARUNG KIARA"/>
    <s v="02"/>
    <s v="10.42.20.131"/>
    <s v="Microsoft Windows 10 Pro"/>
    <s v="64-bit"/>
    <s v="Intel(R) Pentium(R) Gold G6405 CPU @ 4.10GHz"/>
    <n v="0"/>
    <s v="35"/>
    <n v="8"/>
    <s v="Windows(R), Professional edition:_x000d__x000a_    The machine is permanently activated."/>
    <s v="Sesuai"/>
    <s v="W9ND9-6M69V-8GTP6-7FV3F-HQXCT"/>
    <n v="1000"/>
    <n v="45"/>
    <n v="0.56000000000000005"/>
    <s v="10"/>
    <s v="0"/>
    <s v="ONLINE"/>
    <s v="ONLINE-2024-12-22 16:45:23"/>
    <s v="2"/>
    <s v="0"/>
    <s v="ONLINE"/>
    <s v="ONLINE-2024-12-23 11:02:15"/>
    <s v="Dihitung"/>
    <s v="Dihitung"/>
    <s v="Dihitung"/>
    <n v="1000"/>
    <n v="0"/>
    <n v="45"/>
    <n v="0.56000000000000005"/>
    <s v="Sesuai"/>
    <s v="OK"/>
    <n v="1"/>
    <n v="1"/>
    <x v="1"/>
    <x v="1"/>
    <x v="1"/>
    <x v="1"/>
    <x v="1"/>
    <x v="1"/>
    <x v="2"/>
    <x v="1"/>
    <x v="1"/>
    <s v="OK"/>
    <s v="OK"/>
    <x v="3"/>
  </r>
  <r>
    <s v="TJSS"/>
    <s v="BABAKAN DRAMAGA"/>
    <s v="01"/>
    <s v="10.42.39.34"/>
    <s v="Microsoft Windows 10 Pro"/>
    <s v="64-bit"/>
    <s v="Intel(R) Pentium(R) CPU G4500 @ 3.50GHz"/>
    <n v="56"/>
    <s v="76"/>
    <n v="4"/>
    <s v="Windows(R), Professional edition:_x000d__x000a_    The machine is permanently activated."/>
    <s v="Sesuai"/>
    <s v="7JDNQ-8QMKK-PMWTQ-64J9H-GCQGP"/>
    <n v="1000"/>
    <n v="54"/>
    <n v="1.1299999999999999"/>
    <s v="4"/>
    <s v="0"/>
    <s v="ONLINE"/>
    <s v="ONLINE-2024-12-23 11:09:05"/>
    <s v="1"/>
    <s v="0"/>
    <s v="ONLINE"/>
    <s v="ONLINE-2024-12-23 08:15:15"/>
    <s v="Dihitung"/>
    <s v="Dihitung"/>
    <s v="Tidak Dihitung"/>
    <n v="1000"/>
    <n v="56"/>
    <n v="54"/>
    <n v="1.1299999999999999"/>
    <s v="Sesuai"/>
    <s v="OK"/>
    <n v="1"/>
    <n v="1"/>
    <x v="0"/>
    <x v="1"/>
    <x v="1"/>
    <x v="1"/>
    <x v="1"/>
    <x v="1"/>
    <x v="2"/>
    <x v="1"/>
    <x v="1"/>
    <s v="OK"/>
    <s v="OK"/>
    <x v="7"/>
  </r>
  <r>
    <s v="F06Q"/>
    <s v="GEMPOL"/>
    <s v="01"/>
    <s v="10.42.48.194"/>
    <s v="Microsoft Windows 10 Pro"/>
    <s v="64-bit"/>
    <s v="Intel(R) Core(TM) i5-4460  CPU @ 3.20GHz"/>
    <n v="0"/>
    <s v="31"/>
    <n v="16"/>
    <s v="Windows(R), Professional edition:_x000d__x000a_    The machine is permanently activated."/>
    <s v="Sesuai"/>
    <s v="8FC4N-J2P9C-Q3XR8-7BMBC-9QBP4"/>
    <n v="1000"/>
    <n v="50"/>
    <n v="0.75"/>
    <s v="11"/>
    <s v="0"/>
    <s v="ONLINE"/>
    <s v="ONLINE-2024-12-23 11:25:26"/>
    <s v="12"/>
    <s v="0"/>
    <s v="ONLINE"/>
    <s v="ONLINE-2024-12-23 10:44:55"/>
    <s v="Dihitung"/>
    <s v="Dihitung"/>
    <s v="Dihitung"/>
    <n v="1000"/>
    <n v="0"/>
    <n v="50"/>
    <n v="0.75"/>
    <s v="Sesuai"/>
    <s v="OK"/>
    <n v="1"/>
    <n v="1"/>
    <x v="1"/>
    <x v="1"/>
    <x v="1"/>
    <x v="1"/>
    <x v="1"/>
    <x v="1"/>
    <x v="2"/>
    <x v="1"/>
    <x v="1"/>
    <s v="OK"/>
    <s v="OK"/>
    <x v="10"/>
  </r>
  <r>
    <s v="TG73"/>
    <s v="PUNCAK BOULEVARD"/>
    <s v="01"/>
    <s v="10.42.26.66"/>
    <s v="Microsoft Windows 10 Pro"/>
    <s v="64-bit"/>
    <s v="Intel(R) Pentium(R) Gold G6405 CPU @ 4.10GHz"/>
    <n v="28"/>
    <s v="51"/>
    <n v="8"/>
    <s v="Windows(R), Professional edition:_x000d__x000a_    The machine is permanently activated."/>
    <s v="Sesuai"/>
    <s v="T2CN9-H2PK6-FCWG4-6DPFM-WHWGG"/>
    <n v="1000"/>
    <n v="0"/>
    <n v="0.52"/>
    <s v="8"/>
    <s v="0"/>
    <s v="ONLINE"/>
    <s v="ONLINE-2024-12-23 11:16:47"/>
    <s v="1"/>
    <s v="1"/>
    <s v="OFFLINE"/>
    <s v="OFFLINE-2024-12-23 10:20:03-RESPONSE DARI EDC BLANK"/>
    <s v="Dihitung"/>
    <s v="Dihitung"/>
    <s v="Dihitung"/>
    <n v="1000"/>
    <n v="28"/>
    <n v="0"/>
    <n v="0.52"/>
    <s v="Sesuai"/>
    <s v="OK"/>
    <n v="1"/>
    <n v="0.5"/>
    <x v="1"/>
    <x v="1"/>
    <x v="1"/>
    <x v="1"/>
    <x v="1"/>
    <x v="1"/>
    <x v="2"/>
    <x v="1"/>
    <x v="1"/>
    <s v="OK"/>
    <s v="OK"/>
    <x v="11"/>
  </r>
  <r>
    <s v="TDQ8"/>
    <s v="SPBU DR. SEMERU"/>
    <s v="01"/>
    <s v="10.42.28.226"/>
    <s v="Microsoft Windows 10 Pro"/>
    <s v="64-bit"/>
    <s v="Intel(R) Pentium(R) CPU G4400 @ 3.30GHz"/>
    <n v="23"/>
    <s v="79"/>
    <n v="4"/>
    <s v="Windows(R), Professional edition:_x000d__x000a_    The machine is permanently activated."/>
    <s v="Sesuai"/>
    <s v="CVJCD-NKQVV-JT6B3-YK8XX-V22TC"/>
    <n v="1000"/>
    <n v="37"/>
    <n v="1.04"/>
    <s v="4"/>
    <s v="0"/>
    <s v="ONLINE"/>
    <s v="ONLINE-2024-12-23 11:03:41"/>
    <s v="3"/>
    <s v="0"/>
    <s v="ONLINE"/>
    <s v="ONLINE-2024-12-23 10:12:53"/>
    <s v="Dihitung"/>
    <s v="Dihitung"/>
    <s v="Tidak Dihitung"/>
    <n v="1000"/>
    <n v="23"/>
    <n v="37"/>
    <n v="1.04"/>
    <s v="Sesuai"/>
    <s v="OK"/>
    <n v="1"/>
    <n v="1"/>
    <x v="0"/>
    <x v="1"/>
    <x v="1"/>
    <x v="1"/>
    <x v="1"/>
    <x v="1"/>
    <x v="2"/>
    <x v="1"/>
    <x v="1"/>
    <s v="OK"/>
    <s v="OK"/>
    <x v="5"/>
  </r>
  <r>
    <s v="FI44"/>
    <s v="GARDENIA HILLS"/>
    <s v="02"/>
    <s v="10.42.66.3"/>
    <s v="Microsoft Windows 10 Pro"/>
    <s v="64-bit"/>
    <s v="Intel(R) Pentium(R) Gold G6405 CPU @ 4.10GHz"/>
    <n v="63"/>
    <s v="55"/>
    <n v="8"/>
    <s v="Windows(R), Professional edition:_x000d__x000a_    The machine is permanently activated."/>
    <s v="Sesuai"/>
    <s v="N3B4J-DX8YJ-VYVQC-DJGGY-K77J6"/>
    <n v="1000"/>
    <n v="53"/>
    <n v="1.96"/>
    <s v="32"/>
    <s v="0"/>
    <s v="ONLINE"/>
    <s v="ONLINE-2024-12-23 11:28:25"/>
    <s v="5"/>
    <s v="0"/>
    <s v="ONLINE"/>
    <s v="ONLINE-2024-12-23 11:38:41"/>
    <s v="Dihitung"/>
    <s v="Dihitung"/>
    <s v="Dihitung"/>
    <n v="1000"/>
    <n v="63"/>
    <n v="53"/>
    <n v="1.96"/>
    <s v="Sesuai"/>
    <s v="OK"/>
    <n v="1"/>
    <n v="1"/>
    <x v="1"/>
    <x v="1"/>
    <x v="1"/>
    <x v="1"/>
    <x v="1"/>
    <x v="1"/>
    <x v="2"/>
    <x v="1"/>
    <x v="1"/>
    <s v="OK"/>
    <s v="OK"/>
    <x v="5"/>
  </r>
  <r>
    <s v="FH5P"/>
    <s v="TAMAN PAJAJARAN"/>
    <s v="01"/>
    <s v="10.42.104.98"/>
    <s v="Microsoft Windows 10 Pro"/>
    <s v="64-bit"/>
    <s v="Intel(R) Pentium(R) Gold G6405 CPU @ 4.10GHz"/>
    <n v="8"/>
    <s v="44"/>
    <n v="8"/>
    <s v="Windows(R), Professional edition:_x000d__x000a_    The machine is permanently activated."/>
    <s v="Sesuai"/>
    <s v="9NH72-Q2G2X-BYG6G-74J49-66P2T"/>
    <n v="1000"/>
    <n v="45"/>
    <n v="1.3"/>
    <s v="31"/>
    <s v="0"/>
    <s v="ONLINE"/>
    <s v="ONLINE-2024-12-23 12:22:19"/>
    <s v="8"/>
    <s v="0"/>
    <s v="ONLINE"/>
    <s v="ONLINE-2024-12-23 10:04:57"/>
    <s v="Dihitung"/>
    <s v="Dihitung"/>
    <s v="Dihitung"/>
    <n v="1000"/>
    <n v="8"/>
    <n v="45"/>
    <n v="1.3"/>
    <s v="Sesuai"/>
    <s v="OK"/>
    <n v="1"/>
    <n v="1"/>
    <x v="1"/>
    <x v="1"/>
    <x v="1"/>
    <x v="1"/>
    <x v="1"/>
    <x v="1"/>
    <x v="2"/>
    <x v="1"/>
    <x v="1"/>
    <s v="OK"/>
    <s v="OK"/>
    <x v="8"/>
  </r>
  <r>
    <s v="TLB8"/>
    <s v="TANAH BARU POMAD"/>
    <s v="02"/>
    <s v="10.42.39.3"/>
    <s v="Microsoft Windows 10 Pro"/>
    <s v="64-bit"/>
    <s v="Intel(R) Pentium(R) CPU G4400 @ 3.30GHz"/>
    <n v="5"/>
    <s v="68"/>
    <n v="4"/>
    <s v="Windows(R), Professional edition:_x000d__x000a_    The machine is permanently activated."/>
    <s v="Sesuai"/>
    <s v="D6KNC-MJW8K-CM9W2-D4J3R-PPQGR"/>
    <n v="1000"/>
    <n v="78"/>
    <n v="1.1399999999999999"/>
    <s v="8"/>
    <s v="0"/>
    <s v="ONLINE"/>
    <s v="ONLINE-2024-12-23 10:16:43"/>
    <s v="12"/>
    <s v="0"/>
    <s v="ONLINE"/>
    <s v="ONLINE-2024-12-23 12:01:32"/>
    <s v="Dihitung"/>
    <s v="Dihitung"/>
    <s v="Tidak Dihitung"/>
    <n v="1000"/>
    <n v="5"/>
    <n v="78"/>
    <n v="1.1399999999999999"/>
    <s v="Sesuai"/>
    <s v="OK"/>
    <n v="1"/>
    <n v="1"/>
    <x v="0"/>
    <x v="1"/>
    <x v="1"/>
    <x v="1"/>
    <x v="1"/>
    <x v="1"/>
    <x v="2"/>
    <x v="1"/>
    <x v="1"/>
    <s v="OK"/>
    <s v="OK"/>
    <x v="2"/>
  </r>
  <r>
    <s v="TRHC"/>
    <s v="CARINGIN KULON"/>
    <s v="02"/>
    <s v="10.42.107.99"/>
    <s v="Microsoft Windows 10 Pro"/>
    <s v="64-bit"/>
    <s v="Intel(R) Pentium(R) CPU G4400 @ 3.30GHz"/>
    <n v="17"/>
    <s v="67"/>
    <n v="4"/>
    <s v="Windows(R), Professional edition:_x000d__x000a_    The machine is permanently activated."/>
    <s v="Sesuai"/>
    <s v="NGJWV-FTFHT-3BGTH-BYQWM-XBT6R"/>
    <n v="1000"/>
    <n v="41"/>
    <n v="1.2"/>
    <s v="18"/>
    <s v="0"/>
    <s v="ONLINE"/>
    <s v="ONLINE-2024-12-23 11:48:02"/>
    <s v="9"/>
    <s v="0"/>
    <s v="ONLINE"/>
    <s v="ONLINE-2024-12-22 20:25:11"/>
    <s v="Dihitung"/>
    <s v="Dihitung"/>
    <s v="Tidak Dihitung"/>
    <n v="1000"/>
    <n v="17"/>
    <n v="41"/>
    <n v="1.2"/>
    <s v="Sesuai"/>
    <s v="OK"/>
    <n v="1"/>
    <n v="1"/>
    <x v="0"/>
    <x v="1"/>
    <x v="1"/>
    <x v="1"/>
    <x v="1"/>
    <x v="1"/>
    <x v="2"/>
    <x v="1"/>
    <x v="1"/>
    <s v="OK"/>
    <s v="OK"/>
    <x v="4"/>
  </r>
  <r>
    <s v="TGNY"/>
    <s v="CIDAHU RAYA"/>
    <s v="02"/>
    <s v="10.42.34.195"/>
    <s v="Microsoft Windows 10 Pro"/>
    <s v="64-bit"/>
    <s v="Intel(R) Pentium(R) CPU G3250 @ 3.20GHz"/>
    <n v="23"/>
    <s v="48"/>
    <n v="4"/>
    <s v="Windows(R), Professional edition:_x000d__x000a_    The machine is permanently activated."/>
    <s v="Sesuai"/>
    <s v="4R8JN-3YR8X-CHBRT-B26H3-PYVCP:DYM4Q-QN3JX-8KXTX-7WMHR-BY6GC"/>
    <n v="1000"/>
    <n v="43"/>
    <n v="1.66"/>
    <s v="20"/>
    <s v="0"/>
    <s v="ONLINE"/>
    <s v="ONLINE-2024-12-22 14:50:19"/>
    <s v="2"/>
    <s v="1"/>
    <s v="ONLINE"/>
    <s v="ONLINE-2024-12-22 18:21:12-(ACT VIRTUAL)CRC SALAH HARAP RESTART EDC"/>
    <s v="Dihitung"/>
    <s v="Dihitung"/>
    <s v="Tidak Dihitung"/>
    <n v="1000"/>
    <n v="23"/>
    <n v="43"/>
    <n v="1.66"/>
    <s v="Sesuai"/>
    <s v="OK"/>
    <n v="1"/>
    <n v="0.66666666666666663"/>
    <x v="0"/>
    <x v="1"/>
    <x v="1"/>
    <x v="1"/>
    <x v="1"/>
    <x v="1"/>
    <x v="2"/>
    <x v="1"/>
    <x v="1"/>
    <s v="OK"/>
    <s v="OK"/>
    <x v="4"/>
  </r>
  <r>
    <s v="TAXB"/>
    <s v="KEBON PEDES"/>
    <s v="01"/>
    <s v="10.42.84.194"/>
    <s v="Microsoft Windows 10 Pro"/>
    <s v="64-bit"/>
    <s v="Intel(R) Pentium(R) Gold G7400"/>
    <n v="0"/>
    <s v="48"/>
    <n v="8"/>
    <s v="Windows(R), Professional edition:_x000d__x000a_    The machine is permanently activated."/>
    <s v="Sesuai"/>
    <s v="NJ6YG-X94CY-PHM9F-4M34C-DDB6G"/>
    <n v="1000"/>
    <n v="44"/>
    <n v="0.55000000000000004"/>
    <s v="2"/>
    <s v="0"/>
    <s v="ONLINE"/>
    <s v="ONLINE-2024-12-23 10:15:38"/>
    <s v="1"/>
    <s v="0"/>
    <s v="ONLINE"/>
    <s v="ONLINE-2024-12-23 09:23:27"/>
    <s v="Dihitung"/>
    <s v="Dihitung"/>
    <s v="Dihitung"/>
    <n v="1000"/>
    <n v="0"/>
    <n v="44"/>
    <n v="0.55000000000000004"/>
    <s v="Sesuai"/>
    <s v="OK"/>
    <n v="1"/>
    <n v="1"/>
    <x v="1"/>
    <x v="1"/>
    <x v="1"/>
    <x v="1"/>
    <x v="1"/>
    <x v="1"/>
    <x v="2"/>
    <x v="1"/>
    <x v="1"/>
    <s v="OK"/>
    <s v="OK"/>
    <x v="12"/>
  </r>
  <r>
    <s v="TVTU"/>
    <s v="CIBADAK"/>
    <s v="01"/>
    <s v="10.42.20.98"/>
    <s v="Microsoft Windows 10 Pro"/>
    <s v="64-bit"/>
    <s v="Intel(R) Pentium(R) Gold G7400"/>
    <n v="29"/>
    <s v="48"/>
    <n v="8"/>
    <s v="Windows(R), Professional edition:_x000d__x000a_    The machine is permanently activated."/>
    <s v="Sesuai"/>
    <s v="68T2X-N6CC7-B6C79-X3DYK-7XM6G"/>
    <n v="1000"/>
    <n v="37"/>
    <n v="0.52"/>
    <s v="4"/>
    <s v="0"/>
    <s v="ONLINE"/>
    <s v="ONLINE-2024-12-23 10:35:13"/>
    <s v="7"/>
    <s v="0"/>
    <s v="ONLINE"/>
    <s v="ONLINE-2024-12-23 11:16:49"/>
    <s v="Dihitung"/>
    <s v="Dihitung"/>
    <s v="Dihitung"/>
    <n v="1000"/>
    <n v="29"/>
    <n v="37"/>
    <n v="0.52"/>
    <s v="Sesuai"/>
    <s v="OK"/>
    <n v="1"/>
    <n v="1"/>
    <x v="1"/>
    <x v="1"/>
    <x v="1"/>
    <x v="1"/>
    <x v="1"/>
    <x v="1"/>
    <x v="2"/>
    <x v="1"/>
    <x v="1"/>
    <s v="OK"/>
    <s v="OK"/>
    <x v="3"/>
  </r>
  <r>
    <s v="TO26"/>
    <s v="CIDAHU KM 2"/>
    <s v="01"/>
    <s v="10.42.104.194"/>
    <s v="Microsoft Windows 10 Pro"/>
    <s v="64-bit"/>
    <s v="Intel(R) Pentium(R) CPU G3260 @ 3.30GHz"/>
    <n v="8"/>
    <s v="46"/>
    <n v="8"/>
    <s v="Windows(R), Professional edition:_x000d__x000a_    The machine is permanently activated."/>
    <s v="Sesuai"/>
    <s v="KFGW4-NP88R-76XGJ-D24J6-683PP"/>
    <n v="1000"/>
    <n v="44"/>
    <n v="2.06"/>
    <s v="11"/>
    <s v="0"/>
    <s v="ONLINE"/>
    <s v="ONLINE-2024-12-23 11:59:31"/>
    <s v="2"/>
    <s v="0"/>
    <s v="ONLINE"/>
    <s v="ONLINE-2024-12-23 10:52:30"/>
    <s v="Dihitung"/>
    <s v="Dihitung"/>
    <s v="Dihitung"/>
    <n v="1000"/>
    <n v="8"/>
    <n v="44"/>
    <n v="2.06"/>
    <s v="Sesuai"/>
    <s v="OK"/>
    <n v="1"/>
    <n v="1"/>
    <x v="1"/>
    <x v="1"/>
    <x v="1"/>
    <x v="1"/>
    <x v="1"/>
    <x v="1"/>
    <x v="2"/>
    <x v="1"/>
    <x v="1"/>
    <s v="OK"/>
    <s v="OK"/>
    <x v="4"/>
  </r>
  <r>
    <s v="T8SC"/>
    <s v="PAGELARAN"/>
    <s v="01"/>
    <s v="10.42.10.66"/>
    <s v="Microsoft Windows 10 Pro"/>
    <s v="64-bit"/>
    <s v="Intel(R) Pentium(R) Gold G7400"/>
    <n v="13"/>
    <s v="43"/>
    <n v="8"/>
    <s v="Windows(R), Professional edition:_x000d__x000a_    The machine is permanently activated."/>
    <s v="Double"/>
    <s v="NOK Dll"/>
    <n v="1000"/>
    <n v="40"/>
    <n v="0.55000000000000004"/>
    <s v="2"/>
    <s v="0"/>
    <s v="ONLINE"/>
    <s v="ONLINE-2024-12-23 11:59:53"/>
    <s v="2"/>
    <s v="0"/>
    <s v="ONLINE"/>
    <s v="ONLINE-2024-12-23 12:01:07"/>
    <s v="Dihitung"/>
    <s v="Dihitung"/>
    <s v="Dihitung"/>
    <n v="1000"/>
    <n v="13"/>
    <n v="40"/>
    <n v="0.55000000000000004"/>
    <s v="Double"/>
    <s v="OK"/>
    <n v="1"/>
    <n v="1"/>
    <x v="1"/>
    <x v="1"/>
    <x v="1"/>
    <x v="1"/>
    <x v="1"/>
    <x v="2"/>
    <x v="2"/>
    <x v="1"/>
    <x v="1"/>
    <s v="OK"/>
    <s v="OK"/>
    <x v="5"/>
  </r>
  <r>
    <s v="TJ45"/>
    <s v="PEREMPATAN BOJONG"/>
    <s v="01"/>
    <s v="10.42.114.130"/>
    <s v="Microsoft Windows 10 Pro"/>
    <s v="64-bit"/>
    <s v="Intel(R) Core(TM) i3-10100 CPU @ 3.60GHz"/>
    <n v="13"/>
    <s v="52"/>
    <n v="8"/>
    <s v="Windows(R), Professional edition:_x000d__x000a_    The machine is permanently activated."/>
    <s v="Sesuai"/>
    <s v="WNXXJ-6QMB7-9DFTW-63HQJ-78RC2"/>
    <n v="1000"/>
    <n v="100"/>
    <n v="0.39"/>
    <s v="7"/>
    <s v="0"/>
    <s v="ONLINE"/>
    <s v="ONLINE-2024-11-15 10:47:30"/>
    <s v="0"/>
    <s v="0"/>
    <s v="NOEDC"/>
    <s v="NOEDC-0000-00-00 00:00:00"/>
    <s v="Dihitung"/>
    <s v="Dihitung"/>
    <s v="Dihitung"/>
    <n v="1000"/>
    <n v="13"/>
    <n v="100"/>
    <n v="0.39"/>
    <s v="Sesuai"/>
    <s v="OK"/>
    <n v="1"/>
    <n v="0"/>
    <x v="1"/>
    <x v="1"/>
    <x v="1"/>
    <x v="2"/>
    <x v="1"/>
    <x v="1"/>
    <x v="2"/>
    <x v="1"/>
    <x v="2"/>
    <s v="OK"/>
    <s v="NOK"/>
    <x v="13"/>
  </r>
  <r>
    <s v="T6ZE"/>
    <s v="SPBU TUGU"/>
    <s v="01"/>
    <s v="10.42.52.131"/>
    <s v="Microsoft Windows 10 Pro"/>
    <s v="64-bit"/>
    <s v="Intel(R) Pentium(R) CPU G4400 @ 3.30GHz"/>
    <n v="19"/>
    <s v="68"/>
    <n v="4"/>
    <s v="Windows(R), Professional edition:_x000d__x000a_    The machine is permanently activated."/>
    <s v="Sesuai"/>
    <s v="PGR4N-QGT8Q-X72PM-WC8YY-K766R"/>
    <n v="1000"/>
    <n v="40"/>
    <n v="1.26"/>
    <s v="24"/>
    <s v="0"/>
    <s v="ONLINE"/>
    <s v="ONLINE-2024-12-23 12:34:39"/>
    <s v="12"/>
    <s v="0"/>
    <s v="ONLINE"/>
    <s v="ONLINE-2024-12-23 12:15:32"/>
    <s v="Dihitung"/>
    <s v="Dihitung"/>
    <s v="Tidak Dihitung"/>
    <n v="1000"/>
    <n v="19"/>
    <n v="40"/>
    <n v="1.26"/>
    <s v="Sesuai"/>
    <s v="OK"/>
    <n v="1"/>
    <n v="1"/>
    <x v="0"/>
    <x v="1"/>
    <x v="1"/>
    <x v="1"/>
    <x v="1"/>
    <x v="1"/>
    <x v="2"/>
    <x v="1"/>
    <x v="1"/>
    <s v="OK"/>
    <s v="OK"/>
    <x v="11"/>
  </r>
  <r>
    <s v="TJ52"/>
    <s v="TAPOS CIAWI"/>
    <s v="02"/>
    <s v="10.42.67.195"/>
    <s v="Microsoft Windows 10 Pro"/>
    <s v="64-bit"/>
    <s v="Intel(R) Pentium(R) CPU G4500 @ 3.50GHz"/>
    <n v="1"/>
    <s v="58"/>
    <n v="4"/>
    <s v="Windows(R), Professional edition:_x000d__x000a_    The machine is permanently activated."/>
    <s v="Sesuai"/>
    <s v="N2F8K-B4T4H-8XWMF-4V8WC-D69TP:42WKN-QDPJ8-R4CCG-83BFF-CR4C2"/>
    <n v="1000"/>
    <n v="44"/>
    <n v="0.9"/>
    <s v="2"/>
    <s v="0"/>
    <s v="ONLINE"/>
    <s v="ONLINE-2024-12-23 09:27:08"/>
    <s v="10"/>
    <s v="0"/>
    <s v="ONLINE"/>
    <s v="ONLINE-2024-12-22 13:31:09"/>
    <s v="Dihitung"/>
    <s v="Dihitung"/>
    <s v="Tidak Dihitung"/>
    <n v="1000"/>
    <n v="1"/>
    <n v="44"/>
    <n v="0.9"/>
    <s v="Sesuai"/>
    <s v="OK"/>
    <n v="1"/>
    <n v="1"/>
    <x v="0"/>
    <x v="1"/>
    <x v="1"/>
    <x v="1"/>
    <x v="1"/>
    <x v="1"/>
    <x v="2"/>
    <x v="1"/>
    <x v="1"/>
    <s v="OK"/>
    <s v="OK"/>
    <x v="8"/>
  </r>
  <r>
    <s v="FQ09"/>
    <s v="CIDAHU"/>
    <s v="01"/>
    <s v="10.42.20.194"/>
    <s v="Microsoft Windows 10 Pro"/>
    <s v="64-bit"/>
    <s v="Intel(R) Pentium(R) CPU G4400 @ 3.30GHz"/>
    <n v="22"/>
    <s v="72"/>
    <n v="4"/>
    <s v="Windows(R), Professional edition:_x000d__x000a_    The machine is permanently activated."/>
    <s v="Sesuai"/>
    <s v="RGKB2-GN4J2-PBHMR-XKP4C-DDBP2"/>
    <n v="1000"/>
    <n v="44"/>
    <n v="0.57999999999999996"/>
    <s v="4"/>
    <s v="0"/>
    <s v="ONLINE"/>
    <s v="ONLINE-2024-12-23 12:07:04"/>
    <s v="5"/>
    <s v="0"/>
    <s v="ONLINE"/>
    <s v="ONLINE-2024-12-21 22:29:34"/>
    <s v="Dihitung"/>
    <s v="Dihitung"/>
    <s v="Tidak Dihitung"/>
    <n v="1000"/>
    <n v="22"/>
    <n v="44"/>
    <n v="0.57999999999999996"/>
    <s v="Sesuai"/>
    <s v="OK"/>
    <n v="1"/>
    <n v="1"/>
    <x v="0"/>
    <x v="1"/>
    <x v="1"/>
    <x v="1"/>
    <x v="1"/>
    <x v="1"/>
    <x v="2"/>
    <x v="1"/>
    <x v="1"/>
    <s v="OK"/>
    <s v="OK"/>
    <x v="4"/>
  </r>
  <r>
    <s v="TZ2R"/>
    <s v="AMBAR BOGOR REGENCY"/>
    <s v="02"/>
    <s v="10.42.85.163"/>
    <s v="Microsoft Windows 10 Pro"/>
    <s v="64-bit"/>
    <s v="Intel(R) Pentium(R) CPU G4400 @ 3.30GHz"/>
    <n v="34"/>
    <s v="67"/>
    <n v="4"/>
    <s v="Windows(R), Professional edition:_x000d__x000a_    The machine is permanently activated."/>
    <s v="Sesuai"/>
    <s v="GNHJM-8P27M-F6WQP-P6V6F-QGPKF"/>
    <n v="1000"/>
    <n v="52"/>
    <n v="1.04"/>
    <s v="6"/>
    <s v="0"/>
    <s v="ONLINE"/>
    <s v="ONLINE-2024-12-23 12:11:07"/>
    <s v="7"/>
    <s v="0"/>
    <s v="ONLINE"/>
    <s v="ONLINE-2024-12-23 07:54:12-(ACT VIRTUAL)TIDAK TERIMA RESPONSE DARI HOST|ERBANK BRI|10156361|000001987165055|||||000159|000000|23 DEC 24|07:54:10|||0|0|0"/>
    <s v="Dihitung"/>
    <s v="Dihitung"/>
    <s v="Tidak Dihitung"/>
    <n v="1000"/>
    <n v="34"/>
    <n v="52"/>
    <n v="1.04"/>
    <s v="Sesuai"/>
    <s v="OK"/>
    <n v="1"/>
    <n v="1"/>
    <x v="0"/>
    <x v="1"/>
    <x v="1"/>
    <x v="1"/>
    <x v="1"/>
    <x v="1"/>
    <x v="2"/>
    <x v="1"/>
    <x v="1"/>
    <s v="OK"/>
    <s v="OK"/>
    <x v="2"/>
  </r>
  <r>
    <s v="TUBJ"/>
    <s v="PANGERAN SOGIRI"/>
    <s v="01"/>
    <s v="10.42.38.130"/>
    <s v="Microsoft Windows 10 Pro"/>
    <s v="64-bit"/>
    <s v="Intel(R) Pentium(R) CPU G4500 @ 3.50GHz"/>
    <n v="28"/>
    <s v="44"/>
    <n v="8"/>
    <s v="Windows(R), Professional edition:_x000d__x000a_    The machine is permanently activated."/>
    <s v="Sesuai"/>
    <s v="CJ6VN-FJMRR-XQWBR-3YXJ2-2DKTP"/>
    <n v="1000"/>
    <n v="52"/>
    <n v="0.63"/>
    <s v="14"/>
    <s v="0"/>
    <s v="ONLINE"/>
    <s v="ONLINE-2024-12-22 21:31:58"/>
    <s v="3"/>
    <s v="0"/>
    <s v="ONLINE"/>
    <s v="ONLINE-2024-12-23 11:39:38"/>
    <s v="Dihitung"/>
    <s v="Dihitung"/>
    <s v="Dihitung"/>
    <n v="1000"/>
    <n v="28"/>
    <n v="52"/>
    <n v="0.63"/>
    <s v="Sesuai"/>
    <s v="OK"/>
    <n v="1"/>
    <n v="1"/>
    <x v="1"/>
    <x v="1"/>
    <x v="1"/>
    <x v="1"/>
    <x v="1"/>
    <x v="1"/>
    <x v="2"/>
    <x v="1"/>
    <x v="1"/>
    <s v="OK"/>
    <s v="OK"/>
    <x v="2"/>
  </r>
  <r>
    <s v="TB40"/>
    <s v="REST AREA KM 10A"/>
    <s v="08"/>
    <s v="10.42.117.74"/>
    <s v="Microsoft Windows 10 Pro"/>
    <s v="64-bit"/>
    <s v="Intel(R) Pentium(R) Gold G6400 CPU @ 4.00GHz"/>
    <n v="31"/>
    <s v="39"/>
    <n v="8"/>
    <s v="Windows(R), Professional edition:_x000d__x000a_    The machine is permanently activated."/>
    <s v="Sesuai"/>
    <s v="NVV3W-VVVKG-Y9V7J-DXPPX-H6DW6"/>
    <n v="1000"/>
    <n v="52"/>
    <n v="1.27"/>
    <s v="2"/>
    <s v="0"/>
    <s v="ONLINE"/>
    <s v="ONLINE-2024-12-23 11:21:10"/>
    <s v="1"/>
    <s v="0"/>
    <s v="ONLINE"/>
    <s v="ONLINE-2024-12-23 11:38:31-(ACT VIRTUAL)TIDAK TERIMA RESPONSE DARI HOST|ERBANK MANDIRI|72106120|000070407894120||||000072|000000|23 DEC 24|11:41:04|||0|0|0"/>
    <s v="Dihitung"/>
    <s v="Dihitung"/>
    <s v="Dihitung"/>
    <n v="1000"/>
    <n v="31"/>
    <n v="52"/>
    <n v="1.27"/>
    <s v="Sesuai"/>
    <s v="OK"/>
    <n v="1"/>
    <n v="1"/>
    <x v="1"/>
    <x v="1"/>
    <x v="1"/>
    <x v="1"/>
    <x v="1"/>
    <x v="1"/>
    <x v="2"/>
    <x v="1"/>
    <x v="1"/>
    <s v="OK"/>
    <s v="OK"/>
    <x v="10"/>
  </r>
  <r>
    <s v="TAR1"/>
    <s v="RING ROAD CIBOLANG 2"/>
    <s v="01"/>
    <s v="10.42.15.130"/>
    <s v="Microsoft Windows 10 Pro"/>
    <s v="64-bit"/>
    <s v="Intel(R) Pentium(R) CPU G4400 @ 3.30GHz"/>
    <n v="69"/>
    <s v="50"/>
    <n v="8"/>
    <s v="Windows(R), Professional edition:_x000d__x000a_    The machine is permanently activated."/>
    <s v="Sesuai"/>
    <s v="48FNM-MP4P9-BHH7B-QV8R4-PPQGR"/>
    <n v="1000"/>
    <n v="43"/>
    <n v="0.94"/>
    <s v="2"/>
    <s v="0"/>
    <s v="ONLINE"/>
    <s v="ONLINE-2024-12-23 07:38:11"/>
    <s v="14"/>
    <s v="0"/>
    <s v="ONLINE"/>
    <s v="ONLINE-2024-12-23 12:25:46"/>
    <s v="Dihitung"/>
    <s v="Dihitung"/>
    <s v="Dihitung"/>
    <n v="1000"/>
    <n v="69"/>
    <n v="43"/>
    <n v="0.94"/>
    <s v="Sesuai"/>
    <s v="OK"/>
    <n v="1"/>
    <n v="1"/>
    <x v="1"/>
    <x v="1"/>
    <x v="1"/>
    <x v="1"/>
    <x v="1"/>
    <x v="1"/>
    <x v="2"/>
    <x v="1"/>
    <x v="1"/>
    <s v="OK"/>
    <s v="OK"/>
    <x v="4"/>
  </r>
  <r>
    <s v="TW2L"/>
    <s v="TELAGA CARINGIN"/>
    <s v="01"/>
    <s v="10.42.71.2"/>
    <s v="Microsoft Windows 10 Pro"/>
    <s v="64-bit"/>
    <s v="Intel(R) Pentium(R) CPU G4400 @ 3.30GHz"/>
    <n v="36"/>
    <s v="49"/>
    <n v="8"/>
    <s v="Windows(R), Professional edition:_x000d__x000a_    The machine is permanently activated."/>
    <s v="Sesuai"/>
    <s v="BH7NX-X6MH3-Q3DWQ-GCRVJ-F3KTR"/>
    <n v="1000"/>
    <n v="0"/>
    <n v="0.78"/>
    <s v="14"/>
    <s v="0"/>
    <s v="ONLINE"/>
    <s v="ONLINE-2024-12-22 19:13:48"/>
    <s v="1"/>
    <s v="0"/>
    <s v="ONLINE"/>
    <s v="ONLINE-2024-12-18 19:37:15"/>
    <s v="Dihitung"/>
    <s v="Dihitung"/>
    <s v="Dihitung"/>
    <n v="1000"/>
    <n v="36"/>
    <n v="0"/>
    <n v="0.78"/>
    <s v="Sesuai"/>
    <s v="OK"/>
    <n v="1"/>
    <n v="1"/>
    <x v="1"/>
    <x v="1"/>
    <x v="1"/>
    <x v="1"/>
    <x v="1"/>
    <x v="1"/>
    <x v="2"/>
    <x v="1"/>
    <x v="1"/>
    <s v="OK"/>
    <s v="OK"/>
    <x v="4"/>
  </r>
  <r>
    <s v="TS0B"/>
    <s v="EXIT TOL SENTUL"/>
    <s v="01"/>
    <s v="10.42.58.130"/>
    <s v="Microsoft Windows 10 Pro"/>
    <s v="64-bit"/>
    <s v="Intel(R) Pentium(R) CPU G4400 @ 3.30GHz"/>
    <n v="0"/>
    <s v="71"/>
    <n v="4"/>
    <s v="Windows(R), Professional edition:_x000d__x000a_    The machine is permanently activated."/>
    <s v="Sesuai"/>
    <s v="C43NX-JWK9K-BR3BX-HK4X8-4VV24"/>
    <n v="1000"/>
    <n v="36"/>
    <n v="1.01"/>
    <s v="6"/>
    <s v="0"/>
    <s v="ONLINE"/>
    <s v="ONLINE-2024-12-23 11:56:35-(ACT VIRTUAL)CRC SALAH HARAP RESTART EDC"/>
    <s v="6"/>
    <s v="1"/>
    <s v="ONLINE"/>
    <s v="ONLINE-2024-12-23 12:19:36"/>
    <s v="Dihitung"/>
    <s v="Dihitung"/>
    <s v="Tidak Dihitung"/>
    <n v="1000"/>
    <n v="0"/>
    <n v="36"/>
    <n v="1.01"/>
    <s v="Sesuai"/>
    <s v="OK"/>
    <n v="1"/>
    <n v="0.8571428571428571"/>
    <x v="0"/>
    <x v="1"/>
    <x v="1"/>
    <x v="1"/>
    <x v="1"/>
    <x v="1"/>
    <x v="2"/>
    <x v="1"/>
    <x v="1"/>
    <s v="OK"/>
    <s v="OK"/>
    <x v="10"/>
  </r>
  <r>
    <s v="TG1J"/>
    <s v="SILIWANGI NO 60C"/>
    <s v="01"/>
    <s v="10.42.48.130"/>
    <s v="Microsoft Windows 10 Pro"/>
    <s v="64-bit"/>
    <s v="Intel(R) Pentium(R) CPU G4400 @ 3.30GHz"/>
    <n v="41"/>
    <s v="74"/>
    <n v="4"/>
    <s v="Windows(R), Professional edition:_x000d__x000a_    The machine is permanently activated."/>
    <s v="Sesuai"/>
    <s v="DDJN8-7QPMV-9C2QJ-X26PB-XBT6R"/>
    <n v="1000"/>
    <n v="62"/>
    <n v="1.42"/>
    <s v="12"/>
    <s v="0"/>
    <s v="ONLINE"/>
    <s v="ONLINE-2024-12-23 10:04:41"/>
    <s v="2"/>
    <s v="0"/>
    <s v="ONLINE"/>
    <s v="ONLINE-2024-12-23 08:37:48"/>
    <s v="Dihitung"/>
    <s v="Dihitung"/>
    <s v="Tidak Dihitung"/>
    <n v="1000"/>
    <n v="41"/>
    <n v="62"/>
    <n v="1.42"/>
    <s v="Sesuai"/>
    <s v="OK"/>
    <n v="1"/>
    <n v="1"/>
    <x v="0"/>
    <x v="1"/>
    <x v="1"/>
    <x v="1"/>
    <x v="1"/>
    <x v="1"/>
    <x v="2"/>
    <x v="1"/>
    <x v="1"/>
    <s v="OK"/>
    <s v="OK"/>
    <x v="6"/>
  </r>
  <r>
    <s v="TK8S"/>
    <s v="CIGOMBONG"/>
    <s v="02"/>
    <s v="10.42.97.195"/>
    <s v="Microsoft Windows 10 Pro"/>
    <s v="64-bit"/>
    <s v="Intel(R) Pentium(R) Gold G6405 CPU @ 4.10GHz"/>
    <n v="15"/>
    <s v="39"/>
    <n v="8"/>
    <s v="Windows(R), Professional edition:_x000d__x000a_    The machine is permanently activated."/>
    <s v="Sesuai"/>
    <s v="DNR7G-H2Y8X-7G6XR-MM7K9-C7JXF"/>
    <n v="1000"/>
    <n v="40"/>
    <n v="0.6"/>
    <s v="5"/>
    <s v="0"/>
    <s v="ONLINE"/>
    <s v="ONLINE-2024-12-22 11:43:10"/>
    <s v="27"/>
    <s v="0"/>
    <s v="ONLINE"/>
    <s v="ONLINE-2024-12-22 16:51:08"/>
    <s v="Dihitung"/>
    <s v="Dihitung"/>
    <s v="Dihitung"/>
    <n v="1000"/>
    <n v="15"/>
    <n v="40"/>
    <n v="0.6"/>
    <s v="Sesuai"/>
    <s v="OK"/>
    <n v="1"/>
    <n v="1"/>
    <x v="1"/>
    <x v="1"/>
    <x v="1"/>
    <x v="1"/>
    <x v="1"/>
    <x v="1"/>
    <x v="2"/>
    <x v="1"/>
    <x v="1"/>
    <s v="OK"/>
    <s v="OK"/>
    <x v="14"/>
  </r>
  <r>
    <s v="TB0G"/>
    <s v="SUKAMEKAR SUKARAJA"/>
    <s v="01"/>
    <s v="10.42.47.162"/>
    <s v="Microsoft Windows 10 Pro"/>
    <s v="64-bit"/>
    <s v="Intel(R) Pentium(R) Gold G7400"/>
    <n v="0"/>
    <s v="48"/>
    <n v="8"/>
    <s v="Windows(R), Professional edition:_x000d__x000a_    The machine is permanently activated."/>
    <s v="Sesuai"/>
    <s v="V4CNX-Q72JF-XWV27-YQYRG-TJGPT"/>
    <n v="1000"/>
    <n v="35"/>
    <n v="0.49"/>
    <s v="4"/>
    <s v="0"/>
    <s v="ONLINE"/>
    <s v="ONLINE-2024-12-23 10:59:55"/>
    <s v="1"/>
    <s v="0"/>
    <s v="ONLINE"/>
    <s v="ONLINE-2024-12-22 14:46:22"/>
    <s v="Dihitung"/>
    <s v="Dihitung"/>
    <s v="Dihitung"/>
    <n v="1000"/>
    <n v="0"/>
    <n v="35"/>
    <n v="0.49"/>
    <s v="Sesuai"/>
    <s v="OK"/>
    <n v="1"/>
    <n v="1"/>
    <x v="1"/>
    <x v="1"/>
    <x v="1"/>
    <x v="1"/>
    <x v="1"/>
    <x v="1"/>
    <x v="2"/>
    <x v="1"/>
    <x v="1"/>
    <s v="OK"/>
    <s v="OK"/>
    <x v="12"/>
  </r>
  <r>
    <s v="FISO"/>
    <s v="ABDULLAH BIN NUH"/>
    <s v="01"/>
    <s v="10.42.14.98"/>
    <s v="Microsoft Windows 10 Pro"/>
    <s v="64-bit"/>
    <s v="Intel(R) Pentium(R) Gold G6405 CPU @ 4.10GHz"/>
    <n v="10"/>
    <s v="45"/>
    <n v="8"/>
    <s v="Windows(R), Professional edition:_x000d__x000a_    The machine is permanently activated."/>
    <s v="Sesuai"/>
    <s v="HN8QB-9B9KY-QBJRR-Q8G6D-XHKCT"/>
    <n v="1000"/>
    <n v="45"/>
    <n v="0.46"/>
    <s v="6"/>
    <s v="0"/>
    <s v="ONLINE"/>
    <s v="ONLINE-2024-12-23 12:36:30"/>
    <s v="0"/>
    <s v="4"/>
    <s v="OFFLINE"/>
    <s v="OFFLINE-2024-12-20 21:24:45-TIDAK TERIMA RESPONSE DARI EDC"/>
    <s v="Dihitung"/>
    <s v="Dihitung"/>
    <s v="Dihitung"/>
    <n v="1000"/>
    <n v="10"/>
    <n v="45"/>
    <n v="0.46"/>
    <s v="Sesuai"/>
    <s v="OK"/>
    <n v="1"/>
    <n v="0"/>
    <x v="1"/>
    <x v="1"/>
    <x v="1"/>
    <x v="1"/>
    <x v="1"/>
    <x v="1"/>
    <x v="2"/>
    <x v="1"/>
    <x v="0"/>
    <s v="OK"/>
    <s v="NOK"/>
    <x v="1"/>
  </r>
  <r>
    <s v="THBK"/>
    <s v="ARYA SURYALAGA"/>
    <s v="01"/>
    <s v="10.42.98.130"/>
    <s v="Microsoft Windows 10 Pro"/>
    <s v="64-bit"/>
    <s v="Intel(R) Pentium(R) Gold G6400 CPU @ 4.00GHz"/>
    <n v="0"/>
    <s v="48"/>
    <n v="8"/>
    <s v="Windows(R), Professional edition:_x000d__x000a_    The machine is permanently activated."/>
    <s v="Sesuai"/>
    <s v="RMTGN-J38JT-X8WBV-2TGR3-WQK86"/>
    <n v="1000"/>
    <n v="46"/>
    <n v="0.65"/>
    <s v="2"/>
    <s v="0"/>
    <s v="ONLINE"/>
    <s v="ONLINE-2024-12-23 08:56:06"/>
    <s v="1"/>
    <s v="0"/>
    <s v="ONLINE"/>
    <s v="ONLINE-2024-12-23 07:24:55-(ACT VIRTUAL)TIDAK TERIMA RESPONSE DARI HOST|ERBANK |72122676|000070409542239|||||000056|000000|23 DEC 24|07:24:48|||0"/>
    <s v="Dihitung"/>
    <s v="Dihitung"/>
    <s v="Dihitung"/>
    <n v="1000"/>
    <n v="0"/>
    <n v="46"/>
    <n v="0.65"/>
    <s v="Sesuai"/>
    <s v="OK"/>
    <n v="1"/>
    <n v="1"/>
    <x v="1"/>
    <x v="1"/>
    <x v="1"/>
    <x v="1"/>
    <x v="1"/>
    <x v="1"/>
    <x v="2"/>
    <x v="1"/>
    <x v="1"/>
    <s v="OK"/>
    <s v="OK"/>
    <x v="5"/>
  </r>
  <r>
    <s v="TU4J"/>
    <s v="MUTIARA LIDO"/>
    <s v="04"/>
    <s v="10.42.74.5"/>
    <s v="Microsoft Windows 10 Pro"/>
    <s v="64-bit"/>
    <s v="Intel(R) Pentium(R) Gold G6400 CPU @ 4.00GHz"/>
    <n v="5"/>
    <s v="68"/>
    <n v="4"/>
    <s v="Windows(R), Professional edition:_x000d__x000a_    The machine is permanently activated."/>
    <s v="Double"/>
    <s v="NOK Dll"/>
    <n v="1000"/>
    <n v="0"/>
    <n v="0"/>
    <s v="2"/>
    <s v="0"/>
    <s v="ONLINE"/>
    <s v="ONLINE-2024-12-22 17:15:12"/>
    <s v="1"/>
    <s v="0"/>
    <s v="ONLINE"/>
    <s v="ONLINE-2024-12-16 14:02:03"/>
    <s v="Dihitung"/>
    <s v="Dihitung"/>
    <s v="Tidak Dihitung"/>
    <n v="1000"/>
    <n v="5"/>
    <n v="0"/>
    <n v="0"/>
    <s v="Double"/>
    <s v="OK"/>
    <n v="1"/>
    <n v="1"/>
    <x v="0"/>
    <x v="1"/>
    <x v="1"/>
    <x v="1"/>
    <x v="1"/>
    <x v="2"/>
    <x v="2"/>
    <x v="1"/>
    <x v="1"/>
    <s v="OK"/>
    <s v="OK"/>
    <x v="14"/>
  </r>
  <r>
    <s v="TY2U"/>
    <s v="SUKAMULYA"/>
    <s v="01"/>
    <s v="10.42.104.130"/>
    <s v="Microsoft Windows 10 Pro"/>
    <s v="64-bit"/>
    <s v="Intel(R) Core(TM) i3-10100 CPU @ 3.60GHz"/>
    <n v="0"/>
    <s v="50"/>
    <n v="8"/>
    <s v="Windows(R), Professional edition:_x000d__x000a_    The machine is permanently activated."/>
    <s v="Sesuai"/>
    <s v="T6QPN-3WBF8-4MGTH-6J677-B7V22"/>
    <n v="1000"/>
    <n v="36"/>
    <n v="0.4"/>
    <s v="2"/>
    <s v="0"/>
    <s v="ONLINE"/>
    <s v="ONLINE-2024-12-22 17:06:20"/>
    <s v="12"/>
    <s v="0"/>
    <s v="ONLINE"/>
    <s v="ONLINE-2024-12-22 20:39:37"/>
    <s v="Dihitung"/>
    <s v="Dihitung"/>
    <s v="Dihitung"/>
    <n v="1000"/>
    <n v="0"/>
    <n v="36"/>
    <n v="0.4"/>
    <s v="Sesuai"/>
    <s v="OK"/>
    <n v="1"/>
    <n v="1"/>
    <x v="1"/>
    <x v="1"/>
    <x v="1"/>
    <x v="1"/>
    <x v="1"/>
    <x v="1"/>
    <x v="2"/>
    <x v="1"/>
    <x v="1"/>
    <s v="OK"/>
    <s v="OK"/>
    <x v="3"/>
  </r>
  <r>
    <s v="FH5P"/>
    <s v="TAMAN PAJAJARAN"/>
    <s v="02"/>
    <s v="10.42.104.99"/>
    <s v="Microsoft Windows 10 Pro"/>
    <s v="64-bit"/>
    <s v="Intel(R) Pentium(R) CPU G4400 @ 3.30GHz"/>
    <n v="79"/>
    <s v="61"/>
    <n v="4"/>
    <s v="Windows(R), Professional edition:_x000d__x000a_    The machine is permanently activated."/>
    <s v="Sesuai"/>
    <s v="KTXJN-P6JB4-JQ73K-X6TDG-4M6GC:VGKHC-WNKD2-H46TJ-8PKK4-8B49F"/>
    <n v="1000"/>
    <n v="49"/>
    <n v="3.12"/>
    <s v="2"/>
    <s v="0"/>
    <s v="ONLINE"/>
    <s v="ONLINE-2024-12-23 10:47:14"/>
    <s v="3"/>
    <s v="0"/>
    <s v="ONLINE"/>
    <s v="ONLINE-2024-12-23 09:38:03"/>
    <s v="Dihitung"/>
    <s v="Dihitung"/>
    <s v="Tidak Dihitung"/>
    <n v="1000"/>
    <n v="79"/>
    <n v="49"/>
    <n v="3.12"/>
    <s v="Sesuai"/>
    <s v="OK"/>
    <n v="1"/>
    <n v="1"/>
    <x v="0"/>
    <x v="1"/>
    <x v="1"/>
    <x v="1"/>
    <x v="1"/>
    <x v="1"/>
    <x v="2"/>
    <x v="1"/>
    <x v="1"/>
    <s v="OK"/>
    <s v="OK"/>
    <x v="8"/>
  </r>
  <r>
    <s v="T19J"/>
    <s v="CIJERUK"/>
    <s v="02"/>
    <s v="10.42.27.131"/>
    <s v="Microsoft Windows 10 Pro"/>
    <s v="64-bit"/>
    <s v="Intel(R) Pentium(R) Gold G6405 CPU @ 4.10GHz"/>
    <n v="7"/>
    <s v="37"/>
    <n v="8"/>
    <s v="Windows(R), Professional edition:_x000d__x000a_    The machine is permanently activated."/>
    <s v="Sesuai"/>
    <s v="YNW66-7R97G-X9MPV-GJCHV-X77J6"/>
    <n v="1000"/>
    <n v="38"/>
    <n v="0.56999999999999995"/>
    <s v="6"/>
    <s v="0"/>
    <s v="ONLINE"/>
    <s v="ONLINE-2024-12-23 12:16:12"/>
    <s v="2"/>
    <s v="0"/>
    <s v="ONLINE"/>
    <s v="ONLINE-2024-12-23 07:36:11"/>
    <s v="Dihitung"/>
    <s v="Dihitung"/>
    <s v="Dihitung"/>
    <n v="1000"/>
    <n v="7"/>
    <n v="38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6"/>
  </r>
  <r>
    <s v="TWIU"/>
    <s v="RANJI KEBON PEDES"/>
    <s v="01"/>
    <s v="10.42.33.226"/>
    <s v="Microsoft Windows 10 Pro"/>
    <s v="64-bit"/>
    <s v="Intel(R) Pentium(R) CPU G4400 @ 3.30GHz"/>
    <n v="85"/>
    <s v="73"/>
    <n v="4"/>
    <s v="Windows(R), Professional edition:_x000d__x000a_    The machine is permanently activated."/>
    <s v="Sesuai"/>
    <s v="YKBJ6-N9R8R-KMW37-T963D-GF4J2"/>
    <n v="1000"/>
    <n v="34"/>
    <n v="0.75"/>
    <s v="6"/>
    <s v="0"/>
    <s v="ONLINE"/>
    <s v="ONLINE-2024-12-23 12:28:09"/>
    <s v="1"/>
    <s v="0"/>
    <s v="ONLINE"/>
    <s v="ONLINE-2024-12-23 08:46:43"/>
    <s v="Dihitung"/>
    <s v="Dihitung"/>
    <s v="Tidak Dihitung"/>
    <n v="1000"/>
    <n v="85"/>
    <n v="34"/>
    <n v="0.75"/>
    <s v="Sesuai"/>
    <s v="OK"/>
    <n v="1"/>
    <n v="1"/>
    <x v="0"/>
    <x v="1"/>
    <x v="2"/>
    <x v="1"/>
    <x v="1"/>
    <x v="1"/>
    <x v="2"/>
    <x v="1"/>
    <x v="1"/>
    <s v="OK"/>
    <s v="OK"/>
    <x v="12"/>
  </r>
  <r>
    <s v="TAPF"/>
    <s v="RAYA ALTERNATIF SENTUL KM"/>
    <s v="02"/>
    <s v="10.42.59.3"/>
    <s v="Microsoft Windows 10 Pro"/>
    <s v="64-bit"/>
    <s v="Intel(R) Pentium(R) CPU G4400 @ 3.30GHz"/>
    <n v="72"/>
    <s v="39"/>
    <n v="8"/>
    <s v="Windows(R), Professional edition:_x000d__x000a_    The machine is permanently activated."/>
    <s v="Sesuai"/>
    <s v="XNYXH-K4CCK-T6PC2-CRXKX-GJF9F"/>
    <n v="1000"/>
    <n v="48"/>
    <n v="0.95"/>
    <s v="18"/>
    <s v="0"/>
    <s v="ONLINE"/>
    <s v="ONLINE-2024-12-23 11:41:58"/>
    <s v="8"/>
    <s v="1"/>
    <s v="ONLINE"/>
    <s v="ONLINE-2024-12-23 12:23:15"/>
    <s v="Dihitung"/>
    <s v="Dihitung"/>
    <s v="Dihitung"/>
    <n v="1000"/>
    <n v="72"/>
    <n v="48"/>
    <n v="0.95"/>
    <s v="Sesuai"/>
    <s v="OK"/>
    <n v="1"/>
    <n v="0.88888888888888884"/>
    <x v="1"/>
    <x v="1"/>
    <x v="1"/>
    <x v="1"/>
    <x v="1"/>
    <x v="1"/>
    <x v="2"/>
    <x v="1"/>
    <x v="1"/>
    <s v="OK"/>
    <s v="OK"/>
    <x v="2"/>
  </r>
  <r>
    <s v="FICQ"/>
    <s v="BATU GEDE"/>
    <s v="01"/>
    <s v="10.42.96.34"/>
    <s v="Microsoft Windows 10 Pro"/>
    <s v="64-bit"/>
    <s v="Intel(R) Pentium(R) Gold G6405 CPU @ 4.10GHz"/>
    <n v="10"/>
    <s v="51"/>
    <n v="8"/>
    <s v="Windows(R), Professional edition:_x000d__x000a_    The machine is permanently activated."/>
    <s v="Sesuai"/>
    <s v="7VMNC-C79F9-X47YT-FR26J-6MVJ6"/>
    <n v="1000"/>
    <n v="43"/>
    <n v="0.7"/>
    <s v="2"/>
    <s v="0"/>
    <s v="ONLINE"/>
    <s v="ONLINE-2024-12-23 10:43:46"/>
    <s v="1"/>
    <s v="0"/>
    <s v="ONLINE"/>
    <s v="ONLINE-2024-12-23 10:23:12"/>
    <s v="Dihitung"/>
    <s v="Dihitung"/>
    <s v="Dihitung"/>
    <n v="1000"/>
    <n v="10"/>
    <n v="43"/>
    <n v="0.7"/>
    <s v="Sesuai"/>
    <s v="OK"/>
    <n v="1"/>
    <n v="1"/>
    <x v="1"/>
    <x v="1"/>
    <x v="1"/>
    <x v="1"/>
    <x v="1"/>
    <x v="1"/>
    <x v="2"/>
    <x v="1"/>
    <x v="1"/>
    <s v="OK"/>
    <s v="OK"/>
    <x v="0"/>
  </r>
  <r>
    <s v="THM2"/>
    <s v="ASSYAFIYAH CIPAYUNG"/>
    <s v="02"/>
    <s v="10.42.29.195"/>
    <s v="Microsoft Windows 10 Pro"/>
    <s v="64-bit"/>
    <s v="Intel(R) Pentium(R) CPU G4400 @ 3.30GHz"/>
    <n v="3"/>
    <s v="54"/>
    <n v="4"/>
    <s v="Windows(R), Professional edition:_x000d__x000a_    The machine is permanently activated."/>
    <s v="Sesuai"/>
    <s v="KHRYT-7NRCR-TB682-FDJP4-9W3GR"/>
    <n v="1000"/>
    <n v="49"/>
    <n v="0.99"/>
    <s v="16"/>
    <s v="0"/>
    <s v="ONLINE"/>
    <s v="ONLINE-2024-12-22 20:12:00"/>
    <s v="7"/>
    <s v="0"/>
    <s v="ONLINE"/>
    <s v="ONLINE-2024-12-22 20:49:19"/>
    <s v="Dihitung"/>
    <s v="Dihitung"/>
    <s v="Tidak Dihitung"/>
    <n v="1000"/>
    <n v="3"/>
    <n v="49"/>
    <n v="0.99"/>
    <s v="Sesuai"/>
    <s v="OK"/>
    <n v="1"/>
    <n v="1"/>
    <x v="0"/>
    <x v="1"/>
    <x v="1"/>
    <x v="1"/>
    <x v="1"/>
    <x v="1"/>
    <x v="2"/>
    <x v="1"/>
    <x v="1"/>
    <s v="OK"/>
    <s v="OK"/>
    <x v="10"/>
  </r>
  <r>
    <s v="TDPN"/>
    <s v="PRIMER CIBADAK"/>
    <s v="01"/>
    <s v="10.42.33.2"/>
    <s v="Microsoft Windows 10 Pro"/>
    <s v="64-bit"/>
    <s v="Intel(R) Pentium(R) CPU G4500 @ 3.50GHz"/>
    <n v="15"/>
    <s v="86"/>
    <n v="4"/>
    <s v="Windows(R), Professional edition:_x000d__x000a_    The machine is permanently activated."/>
    <s v="Sesuai"/>
    <s v="DRN34-YVT2F-3YG4H-V6MHM-BBH22"/>
    <n v="1000"/>
    <n v="49"/>
    <n v="0.63"/>
    <s v="7"/>
    <s v="0"/>
    <s v="ONLINE"/>
    <s v="ONLINE-2024-12-22 21:14:32"/>
    <s v="1"/>
    <s v="0"/>
    <s v="ONLINE"/>
    <s v="ONLINE-2024-12-23 12:01:26"/>
    <s v="Dihitung"/>
    <s v="Dihitung"/>
    <s v="Tidak Dihitung"/>
    <n v="1000"/>
    <n v="15"/>
    <n v="49"/>
    <n v="0.63"/>
    <s v="Sesuai"/>
    <s v="OK"/>
    <n v="1"/>
    <n v="1"/>
    <x v="0"/>
    <x v="1"/>
    <x v="1"/>
    <x v="1"/>
    <x v="1"/>
    <x v="1"/>
    <x v="2"/>
    <x v="1"/>
    <x v="1"/>
    <s v="OK"/>
    <s v="OK"/>
    <x v="3"/>
  </r>
  <r>
    <s v="TPHT"/>
    <s v="CILANGKAP NO.48"/>
    <s v="01"/>
    <s v="10.42.29.34"/>
    <s v="Microsoft Windows 10 Pro"/>
    <s v="64-bit"/>
    <s v="Intel(R) Pentium(R) CPU G4400 @ 3.30GHz"/>
    <n v="14"/>
    <s v="77"/>
    <n v="4"/>
    <s v="Windows(R), Professional edition:_x000d__x000a_    The machine is permanently activated."/>
    <s v="Sesuai"/>
    <s v="MQY9N-BW83H-TWF67-QVTTB-TXXTR"/>
    <n v="1000"/>
    <n v="44"/>
    <n v="1.04"/>
    <s v="13"/>
    <s v="0"/>
    <s v="ONLINE"/>
    <s v="ONLINE-2024-12-22 22:38:19"/>
    <s v="2"/>
    <s v="0"/>
    <s v="ONLINE"/>
    <s v="ONLINE-2024-12-22 22:34:15"/>
    <s v="Dihitung"/>
    <s v="Dihitung"/>
    <s v="Tidak Dihitung"/>
    <n v="1000"/>
    <n v="14"/>
    <n v="44"/>
    <n v="1.04"/>
    <s v="Sesuai"/>
    <s v="OK"/>
    <n v="1"/>
    <n v="1"/>
    <x v="0"/>
    <x v="1"/>
    <x v="1"/>
    <x v="1"/>
    <x v="1"/>
    <x v="1"/>
    <x v="2"/>
    <x v="1"/>
    <x v="1"/>
    <s v="OK"/>
    <s v="OK"/>
    <x v="10"/>
  </r>
  <r>
    <s v="T9YH"/>
    <s v="TEGAL CIAMPEA"/>
    <s v="01"/>
    <s v="10.42.95.2"/>
    <s v="Microsoft Windows 10 Pro"/>
    <s v="64-bit"/>
    <s v="Intel(R) Pentium(R) Gold G6405 CPU @ 4.10GHz"/>
    <n v="15"/>
    <s v="52"/>
    <n v="8"/>
    <s v="Windows(R), Professional edition:_x000d__x000a_    The machine is permanently activated."/>
    <s v="Sesuai"/>
    <s v="CX7NQ-XD846-RQPBR-CMXY4-3DB6G"/>
    <n v="1000"/>
    <n v="46"/>
    <n v="0.56999999999999995"/>
    <s v="10"/>
    <s v="0"/>
    <s v="ONLINE"/>
    <s v="ONLINE-2024-12-23 11:50:36"/>
    <s v="5"/>
    <s v="0"/>
    <s v="ONLINE"/>
    <s v="ONLINE-2024-12-22 19:45:26"/>
    <s v="Dihitung"/>
    <s v="Dihitung"/>
    <s v="Dihitung"/>
    <n v="1000"/>
    <n v="15"/>
    <n v="46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7"/>
  </r>
  <r>
    <s v="FAHS"/>
    <s v="KELAPA 7"/>
    <s v="01"/>
    <s v="10.42.93.98"/>
    <s v="Microsoft Windows 10 Pro"/>
    <s v="64-bit"/>
    <s v="Intel(R) Pentium(R) Gold G6405 CPU @ 4.10GHz"/>
    <n v="5"/>
    <s v="49"/>
    <n v="8"/>
    <s v="Windows(R), Professional edition:_x000d__x000a_    The machine is permanently activated."/>
    <s v="Sesuai"/>
    <s v="YPKX3-N4PF9-TWCJP-W6RW3-M7WGG"/>
    <n v="1000"/>
    <n v="45"/>
    <n v="0.66"/>
    <s v="4"/>
    <s v="0"/>
    <s v="ONLINE"/>
    <s v="ONLINE-2024-12-22 11:00:46"/>
    <s v="0"/>
    <s v="5"/>
    <s v="OFFLINE"/>
    <s v="OFFLINE-2024-12-22 17:30:32-TIDAK TERIMA RESPONSE DARI EDC"/>
    <s v="Dihitung"/>
    <s v="Dihitung"/>
    <s v="Dihitung"/>
    <n v="1000"/>
    <n v="5"/>
    <n v="45"/>
    <n v="0.66"/>
    <s v="Sesuai"/>
    <s v="OK"/>
    <n v="1"/>
    <n v="0"/>
    <x v="1"/>
    <x v="1"/>
    <x v="1"/>
    <x v="1"/>
    <x v="1"/>
    <x v="1"/>
    <x v="2"/>
    <x v="1"/>
    <x v="0"/>
    <s v="OK"/>
    <s v="NOK"/>
    <x v="5"/>
  </r>
  <r>
    <s v="TW8V"/>
    <s v="YASMIN SEKTOR 2"/>
    <s v="02"/>
    <s v="10.42.78.35"/>
    <s v="Microsoft Windows 10 Pro"/>
    <s v="64-bit"/>
    <s v="Intel(R) Core(TM) i5-3470 CPU @ 3.20GHz"/>
    <n v="4"/>
    <s v="35"/>
    <n v="8"/>
    <s v="Windows(R), Professional edition:_x000d__x000a_    The machine is permanently activated."/>
    <s v="Sesuai"/>
    <s v="NMB9T-X67VB-P9RPR-69V2C-P9XTR"/>
    <n v="1000"/>
    <n v="79"/>
    <n v="1.1399999999999999"/>
    <s v="2"/>
    <s v="0"/>
    <s v="ONLINE"/>
    <s v="ONLINE-2024-12-23 11:05:30"/>
    <s v="2"/>
    <s v="0"/>
    <s v="ONLINE"/>
    <s v="ONLINE-2024-12-23 12:22:07"/>
    <s v="Dihitung"/>
    <s v="Dihitung"/>
    <s v="Dihitung"/>
    <n v="1000"/>
    <n v="4"/>
    <n v="79"/>
    <n v="1.1399999999999999"/>
    <s v="Sesuai"/>
    <s v="OK"/>
    <n v="1"/>
    <n v="1"/>
    <x v="1"/>
    <x v="1"/>
    <x v="1"/>
    <x v="1"/>
    <x v="1"/>
    <x v="1"/>
    <x v="2"/>
    <x v="1"/>
    <x v="1"/>
    <s v="OK"/>
    <s v="OK"/>
    <x v="0"/>
  </r>
  <r>
    <s v="FEIR"/>
    <s v="TERMINAL SUKARAJA"/>
    <s v="02"/>
    <s v="10.42.21.131"/>
    <s v="Microsoft Windows 10 Pro"/>
    <s v="64-bit"/>
    <s v="Intel(R) Pentium(R) CPU G4400 @ 3.30GHz"/>
    <n v="68"/>
    <s v="65"/>
    <n v="4"/>
    <s v="Windows(R), Professional edition:_x000d__x000a_    The machine is permanently activated."/>
    <s v="Sesuai"/>
    <s v="4FN63-99W8V-DWTFG-GTWCW-6MT6R"/>
    <n v="1000"/>
    <n v="37"/>
    <n v="0.72"/>
    <s v="5"/>
    <s v="4"/>
    <s v="ONLINE"/>
    <s v="ONLINE-2024-12-23 10:00:06"/>
    <s v="3"/>
    <s v="0"/>
    <s v="ONLINE"/>
    <s v="ONLINE-2024-12-23 12:08:32"/>
    <s v="Dihitung"/>
    <s v="Dihitung"/>
    <s v="Tidak Dihitung"/>
    <n v="1000"/>
    <n v="68"/>
    <n v="37"/>
    <n v="0.72"/>
    <s v="Sesuai"/>
    <s v="OK"/>
    <n v="0.55555555555555558"/>
    <n v="1"/>
    <x v="0"/>
    <x v="1"/>
    <x v="1"/>
    <x v="1"/>
    <x v="1"/>
    <x v="1"/>
    <x v="2"/>
    <x v="1"/>
    <x v="1"/>
    <s v="OK"/>
    <s v="OK"/>
    <x v="12"/>
  </r>
  <r>
    <s v="TVLJ"/>
    <s v="GUGUNUNG CIAWI"/>
    <s v="01"/>
    <s v="10.42.135.2"/>
    <s v="Microsoft Windows 10 Pro"/>
    <s v="64-bit"/>
    <s v="Intel(R) Pentium(R) CPU G4400 @ 3.30GHz"/>
    <n v="67"/>
    <s v="74"/>
    <n v="4"/>
    <s v="Windows(R), Professional edition:_x000d__x000a_    The machine is permanently activated."/>
    <s v="Sesuai"/>
    <s v="46GX6-N4G8H-DBH9T-M8X77-9BT6R"/>
    <n v="1000"/>
    <n v="72"/>
    <n v="0.97"/>
    <s v="6"/>
    <s v="0"/>
    <s v="ONLINE"/>
    <s v="ONLINE-2024-12-23 11:02:08"/>
    <s v="7"/>
    <s v="0"/>
    <s v="ONLINE"/>
    <s v="ONLINE-2024-12-23 11:55:30"/>
    <s v="Dihitung"/>
    <s v="Dihitung"/>
    <s v="Tidak Dihitung"/>
    <n v="1000"/>
    <n v="67"/>
    <n v="72"/>
    <n v="0.97"/>
    <s v="Sesuai"/>
    <s v="OK"/>
    <n v="1"/>
    <n v="1"/>
    <x v="0"/>
    <x v="1"/>
    <x v="1"/>
    <x v="1"/>
    <x v="1"/>
    <x v="1"/>
    <x v="2"/>
    <x v="1"/>
    <x v="1"/>
    <s v="OK"/>
    <s v="OK"/>
    <x v="14"/>
  </r>
  <r>
    <s v="TM59"/>
    <s v="KARANG TENGAH"/>
    <s v="01"/>
    <s v="10.42.32.98"/>
    <s v="Microsoft Windows 10 Pro"/>
    <s v="64-bit"/>
    <s v="Intel(R) Pentium(R) CPU G4400 @ 3.30GHz"/>
    <n v="10"/>
    <s v="83"/>
    <n v="4"/>
    <s v="Windows(R), Professional edition:_x000d__x000a_    The machine is permanently activated."/>
    <s v="Sesuai"/>
    <s v="B2MWN-4M23T-YMQV4-4WHFC-RVV82"/>
    <n v="1000"/>
    <n v="39"/>
    <n v="0.86"/>
    <s v="2"/>
    <s v="0"/>
    <s v="ONLINE"/>
    <s v="ONLINE-2024-12-22 19:29:02"/>
    <s v="3"/>
    <s v="0"/>
    <s v="ONLINE"/>
    <s v="ONLINE-2024-12-22 21:49:23"/>
    <s v="Dihitung"/>
    <s v="Dihitung"/>
    <s v="Tidak Dihitung"/>
    <n v="1000"/>
    <n v="10"/>
    <n v="39"/>
    <n v="0.86"/>
    <s v="Sesuai"/>
    <s v="OK"/>
    <n v="1"/>
    <n v="1"/>
    <x v="0"/>
    <x v="1"/>
    <x v="1"/>
    <x v="1"/>
    <x v="1"/>
    <x v="1"/>
    <x v="2"/>
    <x v="1"/>
    <x v="1"/>
    <s v="OK"/>
    <s v="OK"/>
    <x v="13"/>
  </r>
  <r>
    <s v="FZNK"/>
    <s v="TUNGTURUNAN"/>
    <s v="02"/>
    <s v="10.42.25.67"/>
    <s v="Microsoft Windows 10 Pro"/>
    <s v="64-bit"/>
    <s v="Intel(R) Pentium(R) CPU G4400 @ 3.30GHz"/>
    <n v="79"/>
    <s v="60"/>
    <n v="4"/>
    <s v="Windows(R), Professional edition:_x000d__x000a_    The machine is permanently activated."/>
    <s v="Sesuai"/>
    <s v="3J2NB-B8XKP-XCXJ3-42V87-BDWXF"/>
    <n v="1000"/>
    <n v="51"/>
    <n v="0.78"/>
    <s v="7"/>
    <s v="0"/>
    <s v="ONLINE"/>
    <s v="ONLINE-2024-12-22 21:34:45"/>
    <s v="4"/>
    <s v="0"/>
    <s v="ONLINE"/>
    <s v="ONLINE-2024-12-22 17:03:24"/>
    <s v="Dihitung"/>
    <s v="Dihitung"/>
    <s v="Tidak Dihitung"/>
    <n v="1000"/>
    <n v="79"/>
    <n v="51"/>
    <n v="0.78"/>
    <s v="Sesuai"/>
    <s v="OK"/>
    <n v="1"/>
    <n v="1"/>
    <x v="0"/>
    <x v="1"/>
    <x v="1"/>
    <x v="1"/>
    <x v="1"/>
    <x v="1"/>
    <x v="2"/>
    <x v="1"/>
    <x v="1"/>
    <s v="OK"/>
    <s v="OK"/>
    <x v="13"/>
  </r>
  <r>
    <s v="TXG8"/>
    <s v="KOLONEL BUSTOMI 2"/>
    <s v="02"/>
    <s v="10.42.92.131"/>
    <s v="Microsoft Windows 10 Pro"/>
    <s v="64-bit"/>
    <s v="Intel(R) Pentium(R) CPU G4400 @ 3.30GHz"/>
    <n v="2"/>
    <s v="59"/>
    <n v="4"/>
    <s v="Windows(R), Professional edition:_x000d__x000a_    The machine is permanently activated."/>
    <s v="Sesuai"/>
    <s v="22TDJ-4NJJY-KX2F6-8QW6H-BDWXF"/>
    <n v="1000"/>
    <n v="37"/>
    <n v="1.2"/>
    <s v="12"/>
    <s v="1"/>
    <s v="ONLINE"/>
    <s v="ONLINE-2024-12-23 12:17:07"/>
    <s v="12"/>
    <s v="0"/>
    <s v="ONLINE"/>
    <s v="ONLINE-2024-12-23 12:27:49"/>
    <s v="Dihitung"/>
    <s v="Dihitung"/>
    <s v="Tidak Dihitung"/>
    <n v="1000"/>
    <n v="2"/>
    <n v="37"/>
    <n v="1.2"/>
    <s v="Sesuai"/>
    <s v="OK"/>
    <n v="0.92307692307692313"/>
    <n v="1"/>
    <x v="0"/>
    <x v="1"/>
    <x v="1"/>
    <x v="1"/>
    <x v="1"/>
    <x v="1"/>
    <x v="2"/>
    <x v="1"/>
    <x v="1"/>
    <s v="OK"/>
    <s v="OK"/>
    <x v="14"/>
  </r>
  <r>
    <s v="F20Q"/>
    <s v="PARAKAN SALAK 2"/>
    <s v="01"/>
    <s v="10.42.99.98"/>
    <s v="Microsoft Windows 10 Pro"/>
    <s v="64-bit"/>
    <s v="Intel(R) Pentium(R) CPU G4400 @ 3.30GHz"/>
    <n v="88"/>
    <s v="63"/>
    <n v="4"/>
    <s v="Windows(R), Professional edition:_x000d__x000a_    The machine is permanently activated."/>
    <s v="Double"/>
    <s v="NOK Dll"/>
    <n v="1000"/>
    <n v="0"/>
    <n v="0.83"/>
    <s v="6"/>
    <s v="0"/>
    <s v="ONLINE"/>
    <s v="ONLINE-2024-12-22 20:23:21"/>
    <s v="5"/>
    <s v="0"/>
    <s v="ONLINE"/>
    <s v="ONLINE-2024-12-22 15:18:22"/>
    <s v="Dihitung"/>
    <s v="Dihitung"/>
    <s v="Tidak Dihitung"/>
    <n v="1000"/>
    <n v="88"/>
    <n v="0"/>
    <n v="0.83"/>
    <s v="Double"/>
    <s v="OK"/>
    <n v="1"/>
    <n v="1"/>
    <x v="0"/>
    <x v="1"/>
    <x v="2"/>
    <x v="1"/>
    <x v="1"/>
    <x v="2"/>
    <x v="2"/>
    <x v="1"/>
    <x v="1"/>
    <s v="OK"/>
    <s v="OK"/>
    <x v="4"/>
  </r>
  <r>
    <s v="TJ9Z"/>
    <s v="TAJUR TIMUR"/>
    <s v="01"/>
    <s v="10.42.94.226"/>
    <s v="Microsoft Windows 10 Pro"/>
    <s v="64-bit"/>
    <s v="Intel(R) Pentium(R) CPU G4400 @ 3.30GHz"/>
    <n v="59"/>
    <s v="75"/>
    <n v="4"/>
    <s v="Windows(R), Professional edition:_x000d__x000a_    The machine is permanently activated."/>
    <s v="Sesuai"/>
    <s v="6R3NQ-4Y26J-4PVJ2-6BBVW-Q69TR"/>
    <n v="1000"/>
    <n v="43"/>
    <n v="1.64"/>
    <s v="8"/>
    <s v="0"/>
    <s v="ONLINE"/>
    <s v="ONLINE-2024-12-23 12:12:45"/>
    <s v="4"/>
    <s v="1"/>
    <s v="ONLINE"/>
    <s v="ONLINE-2024-12-23 11:56:47"/>
    <s v="Dihitung"/>
    <s v="Dihitung"/>
    <s v="Tidak Dihitung"/>
    <n v="1000"/>
    <n v="59"/>
    <n v="43"/>
    <n v="1.64"/>
    <s v="Sesuai"/>
    <s v="OK"/>
    <n v="1"/>
    <n v="0.8"/>
    <x v="0"/>
    <x v="1"/>
    <x v="1"/>
    <x v="1"/>
    <x v="1"/>
    <x v="1"/>
    <x v="2"/>
    <x v="1"/>
    <x v="1"/>
    <s v="OK"/>
    <s v="OK"/>
    <x v="8"/>
  </r>
  <r>
    <s v="TPTG"/>
    <s v="SENTUL SELATAN"/>
    <s v="02"/>
    <s v="10.42.74.132"/>
    <s v="Microsoft Windows 10 Pro"/>
    <s v="64-bit"/>
    <s v="Intel(R) Pentium(R) CPU G4400 @ 3.30GHz"/>
    <n v="1"/>
    <s v="60"/>
    <n v="4"/>
    <s v="Windows(R), Professional edition:_x000d__x000a_    The machine is permanently activated."/>
    <s v="Sesuai"/>
    <s v="GC2Q6-YN4P6-C6JTD-TJX34-844C4"/>
    <n v="1000"/>
    <n v="55"/>
    <n v="0.89"/>
    <s v="2"/>
    <s v="0"/>
    <s v="ONLINE"/>
    <s v="ONLINE-2024-12-23 11:03:15"/>
    <s v="1"/>
    <s v="0"/>
    <s v="ONLINE"/>
    <s v="ONLINE-2024-12-22 19:18:59"/>
    <s v="Dihitung"/>
    <s v="Dihitung"/>
    <s v="Tidak Dihitung"/>
    <n v="1000"/>
    <n v="1"/>
    <n v="55"/>
    <n v="0.89"/>
    <s v="Sesuai"/>
    <s v="OK"/>
    <n v="1"/>
    <n v="1"/>
    <x v="0"/>
    <x v="1"/>
    <x v="1"/>
    <x v="1"/>
    <x v="1"/>
    <x v="1"/>
    <x v="2"/>
    <x v="1"/>
    <x v="1"/>
    <s v="OK"/>
    <s v="OK"/>
    <x v="2"/>
  </r>
  <r>
    <s v="TYSA"/>
    <s v="CIBOGO 2"/>
    <s v="04"/>
    <s v="10.42.112.37"/>
    <s v="Microsoft Windows 10 Pro"/>
    <s v="64-bit"/>
    <s v="Intel(R) Pentium(R) Gold G6405 CPU @ 4.10GHz"/>
    <n v="6"/>
    <s v="37"/>
    <n v="8"/>
    <s v="Windows(R), Professional edition:_x000d__x000a_    Windows is in Notification mode"/>
    <s v="Double"/>
    <s v="NOK Dll"/>
    <n v="1000"/>
    <n v="0"/>
    <n v="0.54"/>
    <s v="10"/>
    <s v="0"/>
    <s v="ONLINE"/>
    <s v="ONLINE-2024-12-23 07:40:41"/>
    <s v="2"/>
    <s v="0"/>
    <s v="ONLINE"/>
    <s v="ONLINE-2024-12-23 11:29:44-(ACT VIRTUAL)TIDAK TERIMA RESPONSE DARI HOST|12BANK BTN|73129346|000070407363890|DB VISA PLATINUM|4693 45** **** 1004|DIP|SALE|000021|005190|23 DEC 24|11:29:42|001109013388||100000"/>
    <s v="Dihitung"/>
    <s v="Dihitung"/>
    <s v="Dihitung"/>
    <n v="1000"/>
    <n v="6"/>
    <n v="0"/>
    <n v="0.54"/>
    <s v="Double"/>
    <s v="NOK"/>
    <n v="1"/>
    <n v="1"/>
    <x v="1"/>
    <x v="1"/>
    <x v="1"/>
    <x v="1"/>
    <x v="1"/>
    <x v="2"/>
    <x v="1"/>
    <x v="1"/>
    <x v="1"/>
    <s v="OK"/>
    <s v="OK"/>
    <x v="11"/>
  </r>
  <r>
    <s v="T8KX"/>
    <s v="KAMPUNG BENDA"/>
    <s v="02"/>
    <s v="10.42.46.35"/>
    <s v="Microsoft Windows 10 Pro"/>
    <s v="64-bit"/>
    <s v="Intel(R) Pentium(R) Gold G6405 CPU @ 4.10GHz"/>
    <n v="1"/>
    <s v="33"/>
    <n v="8"/>
    <s v="Windows(R), Professional edition:_x000d__x000a_    The machine is permanently activated."/>
    <s v="Sesuai"/>
    <s v="T8PJY-BNV9C-T3D7M-VYVWH-WK9CT"/>
    <n v="1000"/>
    <n v="43"/>
    <n v="0.56000000000000005"/>
    <s v="6"/>
    <s v="0"/>
    <s v="ONLINE"/>
    <s v="ONLINE-2024-12-22 22:28:41"/>
    <s v="0"/>
    <s v="0"/>
    <s v="NOEDC"/>
    <s v="NOEDC-0000-00-00 00:00:00"/>
    <s v="Dihitung"/>
    <s v="Dihitung"/>
    <s v="Dihitung"/>
    <n v="1000"/>
    <n v="1"/>
    <n v="43"/>
    <n v="0.56000000000000005"/>
    <s v="Sesuai"/>
    <s v="OK"/>
    <n v="1"/>
    <n v="0"/>
    <x v="1"/>
    <x v="1"/>
    <x v="1"/>
    <x v="1"/>
    <x v="1"/>
    <x v="1"/>
    <x v="2"/>
    <x v="1"/>
    <x v="2"/>
    <s v="OK"/>
    <s v="NOK"/>
    <x v="14"/>
  </r>
  <r>
    <s v="TR26"/>
    <s v="PLAZA NIAGA"/>
    <s v="03"/>
    <s v="10.42.81.228"/>
    <s v="Microsoft Windows 10 Pro"/>
    <s v="64-bit"/>
    <s v="Intel(R) Pentium(R) CPU G4400 @ 3.30GHz"/>
    <n v="0"/>
    <s v="34"/>
    <n v="8"/>
    <s v="Windows(R), Professional edition:_x000d__x000a_    The machine is permanently activated."/>
    <s v="Sesuai"/>
    <s v="FVWNH-4BPCQ-8MGVY-FQ2CM-8FG6R"/>
    <n v="1000"/>
    <n v="39"/>
    <n v="0.77"/>
    <s v="2"/>
    <s v="4"/>
    <s v="ONLINE"/>
    <s v="ONLINE-2024-06-12 22:45:16-(ACT VIRTUAL)CRC SALAH HARAP RESTART EDC"/>
    <s v="0"/>
    <s v="1"/>
    <s v="OFFLINE"/>
    <s v="OFFLINE-2024-04-05 17:14:25-RESPONSE DARI EDC BLANK"/>
    <s v="Dihitung"/>
    <s v="Dihitung"/>
    <s v="Dihitung"/>
    <n v="1000"/>
    <n v="0"/>
    <n v="39"/>
    <n v="0.77"/>
    <s v="Sesuai"/>
    <s v="OK"/>
    <n v="0.33333333333333331"/>
    <n v="0"/>
    <x v="1"/>
    <x v="1"/>
    <x v="1"/>
    <x v="1"/>
    <x v="1"/>
    <x v="1"/>
    <x v="2"/>
    <x v="1"/>
    <x v="0"/>
    <s v="NOK"/>
    <s v="NOK"/>
    <x v="2"/>
  </r>
  <r>
    <s v="FA5G"/>
    <s v="KAPTEN YUSUF"/>
    <s v="01"/>
    <s v="10.42.65.98"/>
    <s v="Microsoft Windows 10 Pro"/>
    <s v="64-bit"/>
    <s v="Intel(R) Pentium(R) Gold G6405 CPU @ 4.10GHz"/>
    <n v="13"/>
    <s v="52"/>
    <n v="8"/>
    <s v="Windows(R), Professional edition:_x000d__x000a_    The machine is permanently activated."/>
    <s v="Sesuai"/>
    <s v="VDMCN-B8JWY-CFR3G-294QR-JHWGG:KFXHR-R3N7R-874X3-P7WTT-PDK2P"/>
    <n v="1000"/>
    <n v="41"/>
    <n v="1.87"/>
    <s v="4"/>
    <s v="0"/>
    <s v="ONLINE"/>
    <s v="ONLINE-2024-12-23 11:19:23"/>
    <s v="4"/>
    <s v="0"/>
    <s v="ONLINE"/>
    <s v="ONLINE-2024-12-23 11:47:28"/>
    <s v="Dihitung"/>
    <s v="Dihitung"/>
    <s v="Dihitung"/>
    <n v="1000"/>
    <n v="13"/>
    <n v="41"/>
    <n v="1.87"/>
    <s v="Sesuai"/>
    <s v="OK"/>
    <n v="1"/>
    <n v="1"/>
    <x v="1"/>
    <x v="1"/>
    <x v="1"/>
    <x v="1"/>
    <x v="1"/>
    <x v="1"/>
    <x v="2"/>
    <x v="1"/>
    <x v="1"/>
    <s v="OK"/>
    <s v="OK"/>
    <x v="5"/>
  </r>
  <r>
    <s v="TIJL"/>
    <s v="CIAMPEA UDIK"/>
    <s v="01"/>
    <s v="10.42.77.226"/>
    <s v="Microsoft Windows 10 Pro"/>
    <s v="64-bit"/>
    <s v="Intel(R) Pentium(R) Gold G6405 CPU @ 4.10GHz"/>
    <n v="2"/>
    <s v="48"/>
    <n v="8"/>
    <s v="Windows(R), Professional edition:_x000d__x000a_    The machine is permanently activated."/>
    <s v="Sesuai"/>
    <s v="DNV6K-CBKWR-BCC9B-QRP76-H8RTG:NPRHD-XTQR9-7C8XF-VHGGY-G3BP4"/>
    <n v="1000"/>
    <n v="44"/>
    <n v="0.74"/>
    <s v="2"/>
    <s v="0"/>
    <s v="ONLINE"/>
    <s v="ONLINE-2024-12-23 06:56:21"/>
    <s v="0"/>
    <s v="1"/>
    <s v="OFFLINE"/>
    <s v="OFFLINE-2024-12-08 15:28:50-RESPONSE DARI EDC BLANK"/>
    <s v="Dihitung"/>
    <s v="Dihitung"/>
    <s v="Dihitung"/>
    <n v="1000"/>
    <n v="2"/>
    <n v="44"/>
    <n v="0.74"/>
    <s v="Sesuai"/>
    <s v="OK"/>
    <n v="1"/>
    <n v="0"/>
    <x v="1"/>
    <x v="1"/>
    <x v="1"/>
    <x v="1"/>
    <x v="1"/>
    <x v="1"/>
    <x v="2"/>
    <x v="1"/>
    <x v="0"/>
    <s v="OK"/>
    <s v="NOK"/>
    <x v="7"/>
  </r>
  <r>
    <s v="T6SP"/>
    <s v="MANGKALAYA CISAAT"/>
    <s v="01"/>
    <s v="10.42.31.98"/>
    <s v="Microsoft Windows 10 Pro"/>
    <s v="64-bit"/>
    <s v="Intel(R) Pentium(R) CPU G4400 @ 3.30GHz"/>
    <n v="35"/>
    <s v="70"/>
    <n v="4"/>
    <s v="Windows(R), Professional edition:_x000d__x000a_    The machine is permanently activated."/>
    <s v="Sesuai"/>
    <s v="TQ4JQ-N6C97-48WYX-M9F2G-6F4J2"/>
    <n v="1000"/>
    <n v="38"/>
    <n v="0.9"/>
    <s v="27"/>
    <s v="0"/>
    <s v="ONLINE"/>
    <s v="ONLINE-2024-12-22 19:21:02"/>
    <s v="2"/>
    <s v="1"/>
    <s v="ONLINE"/>
    <s v="ONLINE-2024-12-22 12:41:50"/>
    <s v="Dihitung"/>
    <s v="Dihitung"/>
    <s v="Tidak Dihitung"/>
    <n v="1000"/>
    <n v="35"/>
    <n v="38"/>
    <n v="0.9"/>
    <s v="Sesuai"/>
    <s v="OK"/>
    <n v="1"/>
    <n v="0.66666666666666663"/>
    <x v="0"/>
    <x v="1"/>
    <x v="1"/>
    <x v="1"/>
    <x v="1"/>
    <x v="1"/>
    <x v="2"/>
    <x v="1"/>
    <x v="1"/>
    <s v="OK"/>
    <s v="OK"/>
    <x v="3"/>
  </r>
  <r>
    <s v="T5UH"/>
    <s v="BATU TULIS"/>
    <s v="01"/>
    <s v="10.42.93.130"/>
    <s v="Microsoft Windows 10 Pro"/>
    <s v="64-bit"/>
    <s v="Intel(R) Pentium(R) Gold G7400"/>
    <n v="5"/>
    <s v="61"/>
    <n v="8"/>
    <s v="Windows(R), Professional edition:_x000d__x000a_    The machine is permanently activated."/>
    <s v="Sesuai"/>
    <s v="B4K8N-X9MKW-9B6WC-YMH9M-6VKCT"/>
    <n v="1000"/>
    <n v="45"/>
    <n v="0.47"/>
    <s v="13"/>
    <s v="0"/>
    <s v="ONLINE"/>
    <s v="ONLINE-2024-12-23 11:15:19"/>
    <s v="7"/>
    <s v="0"/>
    <s v="ONLINE"/>
    <s v="ONLINE-2024-12-23 10:44:14"/>
    <s v="Dihitung"/>
    <s v="Dihitung"/>
    <s v="Dihitung"/>
    <n v="1000"/>
    <n v="5"/>
    <n v="45"/>
    <n v="0.47"/>
    <s v="Sesuai"/>
    <s v="OK"/>
    <n v="1"/>
    <n v="1"/>
    <x v="1"/>
    <x v="1"/>
    <x v="1"/>
    <x v="1"/>
    <x v="1"/>
    <x v="1"/>
    <x v="2"/>
    <x v="1"/>
    <x v="1"/>
    <s v="OK"/>
    <s v="OK"/>
    <x v="6"/>
  </r>
  <r>
    <s v="TONV"/>
    <s v="MERDEKA NO.55"/>
    <s v="01"/>
    <s v="10.42.88.66"/>
    <s v="Microsoft Windows 10 Pro"/>
    <s v="64-bit"/>
    <s v="Intel(R) Pentium(R) CPU G4400 @ 3.30GHz"/>
    <n v="47"/>
    <s v="73"/>
    <n v="4"/>
    <s v="Windows(R), Professional edition:_x000d__x000a_    The machine is permanently activated."/>
    <s v="Sesuai"/>
    <s v="BYDN2-PTRT4-QR4MM-9JYTW-DGPKF"/>
    <n v="1000"/>
    <n v="77"/>
    <n v="1.1100000000000001"/>
    <s v="10"/>
    <s v="0"/>
    <s v="ONLINE"/>
    <s v="ONLINE-2024-12-23 11:12:51"/>
    <s v="16"/>
    <s v="0"/>
    <s v="ONLINE"/>
    <s v="ONLINE-2024-12-23 12:20:25"/>
    <s v="Dihitung"/>
    <s v="Dihitung"/>
    <s v="Tidak Dihitung"/>
    <n v="1000"/>
    <n v="47"/>
    <n v="77"/>
    <n v="1.1100000000000001"/>
    <s v="Sesuai"/>
    <s v="OK"/>
    <n v="1"/>
    <n v="1"/>
    <x v="0"/>
    <x v="1"/>
    <x v="1"/>
    <x v="1"/>
    <x v="1"/>
    <x v="1"/>
    <x v="2"/>
    <x v="1"/>
    <x v="1"/>
    <s v="OK"/>
    <s v="OK"/>
    <x v="5"/>
  </r>
  <r>
    <s v="TD13"/>
    <s v="SURYA KENCANA SUKABUMI"/>
    <s v="02"/>
    <s v="10.42.24.227"/>
    <s v="Microsoft Windows 10 Pro"/>
    <s v="64-bit"/>
    <s v="Intel(R) Pentium(R) Gold G6405 CPU @ 4.10GHz"/>
    <n v="8"/>
    <s v="40"/>
    <n v="8"/>
    <s v="Windows(R), Professional edition:_x000d__x000a_    The machine is permanently activated."/>
    <s v="Sesuai"/>
    <s v="WC8DN-VHYF7-MDHTB-BJ267-MBJGG"/>
    <n v="1000"/>
    <n v="32"/>
    <n v="0.87"/>
    <s v="6"/>
    <s v="0"/>
    <s v="ONLINE"/>
    <s v="ONLINE-2024-12-23 09:07:42"/>
    <s v="19"/>
    <s v="1"/>
    <s v="OFFLINE"/>
    <s v="OFFLINE-2024-12-23 11:42:00-RESPONSE DARI EDC BLANK"/>
    <s v="Dihitung"/>
    <s v="Dihitung"/>
    <s v="Dihitung"/>
    <n v="1000"/>
    <n v="8"/>
    <n v="32"/>
    <n v="0.87"/>
    <s v="Sesuai"/>
    <s v="OK"/>
    <n v="1"/>
    <n v="0.95"/>
    <x v="1"/>
    <x v="1"/>
    <x v="1"/>
    <x v="1"/>
    <x v="1"/>
    <x v="1"/>
    <x v="2"/>
    <x v="1"/>
    <x v="1"/>
    <s v="OK"/>
    <s v="OK"/>
    <x v="3"/>
  </r>
  <r>
    <s v="THM2"/>
    <s v="ASSYAFIYAH CIPAYUNG"/>
    <s v="01"/>
    <s v="10.42.29.194"/>
    <s v="Microsoft Windows 10 Pro"/>
    <s v="64-bit"/>
    <s v="Intel(R) Pentium(R) CPU G4400 @ 3.30GHz"/>
    <n v="4"/>
    <s v="84"/>
    <n v="4"/>
    <s v="Windows(R), Professional edition:_x000d__x000a_    The machine is permanently activated."/>
    <s v="Sesuai"/>
    <s v="D4378-8N3HW-DRT8X-7FC43-RJRC4"/>
    <n v="1000"/>
    <n v="38"/>
    <n v="1.1599999999999999"/>
    <s v="16"/>
    <s v="0"/>
    <s v="ONLINE"/>
    <s v="ONLINE-2024-12-23 11:02:04"/>
    <s v="5"/>
    <s v="0"/>
    <s v="ONLINE"/>
    <s v="ONLINE-2024-12-23 11:04:01-(ACT VIRTUAL)CRC SALAH HARAP RESTART EDC"/>
    <s v="Dihitung"/>
    <s v="Dihitung"/>
    <s v="Tidak Dihitung"/>
    <n v="1000"/>
    <n v="4"/>
    <n v="38"/>
    <n v="1.1599999999999999"/>
    <s v="Sesuai"/>
    <s v="OK"/>
    <n v="1"/>
    <n v="1"/>
    <x v="0"/>
    <x v="1"/>
    <x v="1"/>
    <x v="1"/>
    <x v="1"/>
    <x v="1"/>
    <x v="2"/>
    <x v="1"/>
    <x v="1"/>
    <s v="OK"/>
    <s v="OK"/>
    <x v="10"/>
  </r>
  <r>
    <s v="FX9W"/>
    <s v="GRIYA SOKA"/>
    <s v="02"/>
    <s v="10.42.46.99"/>
    <s v="Microsoft Windows 10 Pro"/>
    <s v="64-bit"/>
    <s v="Intel(R) Pentium(R) CPU G4400 @ 3.30GHz"/>
    <n v="59"/>
    <s v="67"/>
    <n v="4"/>
    <s v="Windows(R), Professional edition:_x000d__x000a_    The machine is permanently activated."/>
    <s v="Sesuai"/>
    <s v="8N7DB-2QGV8-K97PR-FHYDC-D692P"/>
    <n v="1000"/>
    <n v="40"/>
    <n v="1.05"/>
    <s v="17"/>
    <s v="2"/>
    <s v="ONLINE"/>
    <s v="ONLINE-2024-12-23 12:26:35"/>
    <s v="12"/>
    <s v="0"/>
    <s v="ONLINE"/>
    <s v="ONLINE-2024-12-23 12:13:23"/>
    <s v="Dihitung"/>
    <s v="Dihitung"/>
    <s v="Tidak Dihitung"/>
    <n v="1000"/>
    <n v="59"/>
    <n v="40"/>
    <n v="1.05"/>
    <s v="Sesuai"/>
    <s v="OK"/>
    <n v="0.89473684210526316"/>
    <n v="1"/>
    <x v="0"/>
    <x v="1"/>
    <x v="1"/>
    <x v="1"/>
    <x v="1"/>
    <x v="1"/>
    <x v="2"/>
    <x v="1"/>
    <x v="1"/>
    <s v="OK"/>
    <s v="OK"/>
    <x v="2"/>
  </r>
  <r>
    <s v="F62A"/>
    <s v="YON POMAD BOGOR"/>
    <s v="02"/>
    <s v="10.42.41.3"/>
    <s v="Microsoft Windows 10 Pro"/>
    <s v="64-bit"/>
    <s v="Intel(R) Pentium(R) CPU G4400 @ 3.30GHz"/>
    <n v="47"/>
    <s v="65"/>
    <n v="4"/>
    <s v="Windows(R), Professional edition:_x000d__x000a_    The machine is permanently activated."/>
    <s v="Sesuai"/>
    <s v="GNDK6-JVM37-89G94-FB9MW-7FTGC"/>
    <n v="1000"/>
    <n v="38"/>
    <n v="1"/>
    <s v="11"/>
    <s v="0"/>
    <s v="ONLINE"/>
    <s v="ONLINE-2024-12-23 11:42:18"/>
    <s v="7"/>
    <s v="0"/>
    <s v="ONLINE"/>
    <s v="ONLINE-2024-12-23 09:57:10"/>
    <s v="Dihitung"/>
    <s v="Dihitung"/>
    <s v="Tidak Dihitung"/>
    <n v="1000"/>
    <n v="47"/>
    <n v="38"/>
    <n v="1"/>
    <s v="Sesuai"/>
    <s v="OK"/>
    <n v="1"/>
    <n v="1"/>
    <x v="0"/>
    <x v="1"/>
    <x v="1"/>
    <x v="1"/>
    <x v="1"/>
    <x v="1"/>
    <x v="2"/>
    <x v="1"/>
    <x v="1"/>
    <s v="OK"/>
    <s v="OK"/>
    <x v="2"/>
  </r>
  <r>
    <s v="T0IK"/>
    <s v="BUKIT SENTUL"/>
    <s v="01"/>
    <s v="10.42.78.163"/>
    <s v="Microsoft Windows 10 Pro"/>
    <s v="64-bit"/>
    <s v="Intel(R) Pentium(R) Gold G6405 CPU @ 4.10GHz"/>
    <n v="2"/>
    <s v="41"/>
    <n v="8"/>
    <s v="Windows(R), Professional edition:_x000d__x000a_    The machine is permanently activated."/>
    <s v="Sesuai"/>
    <s v="23HMB-NVCVD-KCMDF-MF2HB-MY6PT"/>
    <n v="1000"/>
    <n v="51"/>
    <n v="0.64"/>
    <s v="18"/>
    <s v="0"/>
    <s v="ONLINE"/>
    <s v="ONLINE-2024-12-23 12:26:31"/>
    <s v="4"/>
    <s v="0"/>
    <s v="ONLINE"/>
    <s v="ONLINE-2024-12-23 12:08:49"/>
    <s v="Dihitung"/>
    <s v="Dihitung"/>
    <s v="Dihitung"/>
    <n v="1000"/>
    <n v="2"/>
    <n v="51"/>
    <n v="0.64"/>
    <s v="Sesuai"/>
    <s v="OK"/>
    <n v="1"/>
    <n v="1"/>
    <x v="1"/>
    <x v="1"/>
    <x v="1"/>
    <x v="1"/>
    <x v="1"/>
    <x v="1"/>
    <x v="2"/>
    <x v="1"/>
    <x v="1"/>
    <s v="OK"/>
    <s v="OK"/>
    <x v="2"/>
  </r>
  <r>
    <s v="TR72"/>
    <s v="DC BOGOR"/>
    <s v="01"/>
    <s v="10.42.81.194"/>
    <s v="Microsoft Windows 10 Pro"/>
    <s v="64-bit"/>
    <s v="Intel(R) Core(TM) i5-10400 CPU @ 2.90GHz"/>
    <n v="0"/>
    <s v="37"/>
    <n v="16"/>
    <s v="Windows(R), Professional edition:_x000d__x000a_    The machine is permanently activated."/>
    <s v="Sesuai"/>
    <s v="K9RNP-FYPQD-MHTRR-DHB68-TQ8GG"/>
    <n v="1000"/>
    <n v="61"/>
    <n v="0.46"/>
    <s v="0"/>
    <s v="0"/>
    <s v="NOEDC"/>
    <s v="NOEDC-0000-00-00 00:00:00"/>
    <s v="0"/>
    <s v="0"/>
    <s v="NOEDC"/>
    <s v="NOEDC-0000-00-00 00:00:00"/>
    <s v="Dihitung"/>
    <s v="Dihitung"/>
    <s v="Dihitung"/>
    <n v="1000"/>
    <n v="0"/>
    <n v="61"/>
    <n v="0.46"/>
    <s v="Sesuai"/>
    <s v="OK"/>
    <n v="0"/>
    <n v="0"/>
    <x v="1"/>
    <x v="1"/>
    <x v="1"/>
    <x v="1"/>
    <x v="1"/>
    <x v="1"/>
    <x v="2"/>
    <x v="2"/>
    <x v="2"/>
    <s v="NOK"/>
    <s v="NOK"/>
    <x v="2"/>
  </r>
  <r>
    <s v="FSBT"/>
    <s v="SETU CIPAYUNG 2"/>
    <s v="01"/>
    <s v="10.42.80.2"/>
    <s v="Microsoft Windows 10 Pro"/>
    <s v="64-bit"/>
    <s v="Intel(R) Pentium(R) Gold G6405 CPU @ 4.10GHz"/>
    <n v="10"/>
    <s v="56"/>
    <n v="8"/>
    <s v="Windows(R), Professional edition:_x000d__x000a_    The machine is permanently activated."/>
    <s v="Sesuai"/>
    <s v="YN3HQ-CJ3BX-HDQJ7-C83GV-GCQGR"/>
    <n v="1000"/>
    <n v="47"/>
    <n v="1.25"/>
    <s v="46"/>
    <s v="0"/>
    <s v="ONLINE"/>
    <s v="ONLINE-2024-12-22 22:58:22"/>
    <s v="2"/>
    <s v="0"/>
    <s v="ONLINE"/>
    <s v="ONLINE-2024-12-20 18:03:23-(ACT VIRTUAL)TIDAK TERIMA RESPONSE DARI HOST|ERBANK BRI|72101240|000070407407043|||||000058|000000|20 DEC 24|18:03:14|||0"/>
    <s v="Dihitung"/>
    <s v="Dihitung"/>
    <s v="Dihitung"/>
    <n v="1000"/>
    <n v="10"/>
    <n v="47"/>
    <n v="1.25"/>
    <s v="Sesuai"/>
    <s v="OK"/>
    <n v="1"/>
    <n v="1"/>
    <x v="1"/>
    <x v="1"/>
    <x v="1"/>
    <x v="1"/>
    <x v="1"/>
    <x v="1"/>
    <x v="2"/>
    <x v="1"/>
    <x v="1"/>
    <s v="OK"/>
    <s v="OK"/>
    <x v="10"/>
  </r>
  <r>
    <s v="TPE5"/>
    <s v="CILANGKAP BARU"/>
    <s v="01"/>
    <s v="10.42.82.66"/>
    <s v="Microsoft Windows 10 Pro"/>
    <s v="64-bit"/>
    <s v="Intel(R) Core(TM) i3-2120 CPU @ 3.30GHz"/>
    <n v="39"/>
    <s v="26"/>
    <n v="16"/>
    <s v="Windows(R), Professional edition:_x000d__x000a_    The machine is permanently activated."/>
    <s v="Sesuai"/>
    <s v="FNG6J-WPQXR-D2R78-6XH3X-C7J6C"/>
    <n v="1000"/>
    <n v="61"/>
    <n v="1.38"/>
    <s v="0"/>
    <s v="0"/>
    <s v="NOEDC"/>
    <s v="NOEDC-0000-00-00 00:00:00"/>
    <s v="0"/>
    <s v="0"/>
    <s v="NOEDC"/>
    <s v="NOEDC-0000-00-00 00:00:00"/>
    <s v="Dihitung"/>
    <s v="Dihitung"/>
    <s v="Dihitung"/>
    <n v="1000"/>
    <n v="39"/>
    <n v="61"/>
    <n v="1.38"/>
    <s v="Sesuai"/>
    <s v="OK"/>
    <n v="0"/>
    <n v="0"/>
    <x v="1"/>
    <x v="1"/>
    <x v="1"/>
    <x v="1"/>
    <x v="1"/>
    <x v="1"/>
    <x v="2"/>
    <x v="2"/>
    <x v="2"/>
    <s v="NOK"/>
    <s v="NOK"/>
    <x v="10"/>
  </r>
  <r>
    <s v="T92D"/>
    <s v="RAWA BINONG"/>
    <s v="02"/>
    <s v="10.42.83.99"/>
    <s v="Microsoft Windows 10 Pro"/>
    <s v="64-bit"/>
    <s v="Intel(R) Pentium(R) CPU G4400 @ 3.30GHz"/>
    <n v="0"/>
    <s v="63"/>
    <n v="4"/>
    <s v="Windows(R), Professional edition:_x000d__x000a_    The machine is permanently activated."/>
    <s v="Sesuai"/>
    <s v="GQGNK-TD2WQ-RP8CR-DRDRK-8QK2P"/>
    <n v="1000"/>
    <n v="33"/>
    <n v="0.89"/>
    <s v="1"/>
    <s v="4"/>
    <s v="OFFLINE"/>
    <s v="OFFLINE-2024-12-23 10:37:17-[ERROR] TIDAK DAPAT RESPONSE DARI EDC"/>
    <s v="0"/>
    <s v="0"/>
    <s v="NOEDC"/>
    <s v="NOEDC-0000-00-00 00:00:00"/>
    <s v="Dihitung"/>
    <s v="Dihitung"/>
    <s v="Tidak Dihitung"/>
    <n v="1000"/>
    <n v="0"/>
    <n v="33"/>
    <n v="0.89"/>
    <s v="Sesuai"/>
    <s v="OK"/>
    <n v="0.2"/>
    <n v="0"/>
    <x v="0"/>
    <x v="1"/>
    <x v="1"/>
    <x v="1"/>
    <x v="1"/>
    <x v="1"/>
    <x v="2"/>
    <x v="0"/>
    <x v="2"/>
    <s v="NOK"/>
    <s v="NOK"/>
    <x v="10"/>
  </r>
  <r>
    <s v="F880"/>
    <s v="PESONA CILEBUT"/>
    <s v="01"/>
    <s v="10.42.37.162"/>
    <s v="Microsoft Windows 10 Pro"/>
    <s v="64-bit"/>
    <s v="Intel(R) Pentium(R) CPU G4400 @ 3.30GHz"/>
    <n v="40"/>
    <s v="70"/>
    <n v="4"/>
    <s v="Windows(R), Professional edition:_x000d__x000a_    The machine is permanently activated."/>
    <s v="Sesuai"/>
    <s v="G4NF2-CJCMG-CD62V-CJ6TD-7T9TP"/>
    <n v="1000"/>
    <n v="60"/>
    <n v="1.03"/>
    <s v="3"/>
    <s v="0"/>
    <s v="ONLINE"/>
    <s v="ONLINE-2024-12-23 09:59:39"/>
    <s v="12"/>
    <s v="0"/>
    <s v="ONLINE"/>
    <s v="ONLINE-2024-12-23 12:38:12"/>
    <s v="Dihitung"/>
    <s v="Dihitung"/>
    <s v="Tidak Dihitung"/>
    <n v="1000"/>
    <n v="40"/>
    <n v="60"/>
    <n v="1.03"/>
    <s v="Sesuai"/>
    <s v="OK"/>
    <n v="1"/>
    <n v="1"/>
    <x v="0"/>
    <x v="1"/>
    <x v="1"/>
    <x v="1"/>
    <x v="1"/>
    <x v="1"/>
    <x v="2"/>
    <x v="1"/>
    <x v="1"/>
    <s v="OK"/>
    <s v="OK"/>
    <x v="0"/>
  </r>
  <r>
    <s v="TAXB"/>
    <s v="KEBON PEDES"/>
    <s v="02"/>
    <s v="10.42.84.195"/>
    <s v="Microsoft Windows 10 Pro"/>
    <s v="64-bit"/>
    <s v="Intel(R) Pentium(R) Gold G7400"/>
    <n v="0"/>
    <s v="31"/>
    <n v="8"/>
    <s v="Windows(R), Professional edition:_x000d__x000a_    The machine is permanently activated."/>
    <s v="Sesuai"/>
    <s v="4WCNP-399TQ-BYMVB-VRXGH-4C22T"/>
    <n v="1000"/>
    <n v="41"/>
    <n v="0.53"/>
    <s v="18"/>
    <s v="0"/>
    <s v="ONLINE"/>
    <s v="ONLINE-2024-12-22 21:12:44"/>
    <s v="5"/>
    <s v="0"/>
    <s v="ONLINE"/>
    <s v="ONLINE-2024-12-22 20:18:53"/>
    <s v="Dihitung"/>
    <s v="Dihitung"/>
    <s v="Dihitung"/>
    <n v="1000"/>
    <n v="0"/>
    <n v="41"/>
    <n v="0.53"/>
    <s v="Sesuai"/>
    <s v="OK"/>
    <n v="1"/>
    <n v="1"/>
    <x v="1"/>
    <x v="1"/>
    <x v="1"/>
    <x v="1"/>
    <x v="1"/>
    <x v="1"/>
    <x v="2"/>
    <x v="1"/>
    <x v="1"/>
    <s v="OK"/>
    <s v="OK"/>
    <x v="12"/>
  </r>
  <r>
    <s v="TV5Y"/>
    <s v="MARGA JAYA"/>
    <s v="01"/>
    <s v="10.42.90.66"/>
    <s v="Microsoft Windows 10 Pro"/>
    <s v="64-bit"/>
    <s v="Intel(R) Pentium(R) CPU G4400 @ 3.30GHz"/>
    <n v="2"/>
    <s v="86"/>
    <n v="4"/>
    <s v="Windows(R), Professional edition:_x000d__x000a_    The machine is permanently activated."/>
    <s v="Sesuai"/>
    <s v="DXJN9-9YPM7-B4BD3-9HT6V-9BVCP"/>
    <n v="1000"/>
    <n v="68"/>
    <n v="1.1100000000000001"/>
    <s v="6"/>
    <s v="0"/>
    <s v="ONLINE"/>
    <s v="ONLINE-2024-12-22 21:35:25"/>
    <s v="1"/>
    <s v="0"/>
    <s v="ONLINE"/>
    <s v="ONLINE-2024-12-23 10:50:22"/>
    <s v="Dihitung"/>
    <s v="Dihitung"/>
    <s v="Tidak Dihitung"/>
    <n v="1000"/>
    <n v="2"/>
    <n v="68"/>
    <n v="1.1100000000000001"/>
    <s v="Sesuai"/>
    <s v="OK"/>
    <n v="1"/>
    <n v="1"/>
    <x v="0"/>
    <x v="1"/>
    <x v="1"/>
    <x v="1"/>
    <x v="1"/>
    <x v="1"/>
    <x v="2"/>
    <x v="1"/>
    <x v="1"/>
    <s v="OK"/>
    <s v="OK"/>
    <x v="7"/>
  </r>
  <r>
    <s v="TJ03"/>
    <s v="RAMBAY"/>
    <s v="01"/>
    <s v="10.42.22.162"/>
    <s v="Microsoft Windows 10 Pro"/>
    <s v="64-bit"/>
    <s v="Intel(R) Pentium(R) CPU G4400 @ 3.30GHz"/>
    <n v="100"/>
    <s v="79"/>
    <n v="4"/>
    <s v="Windows(R), Professional edition:_x000d__x000a_    The machine is permanently activated."/>
    <s v="Sesuai"/>
    <s v="GVDTC-GN7KP-GTQ32-J67P6-XQBP4"/>
    <n v="1000"/>
    <n v="46"/>
    <n v="0.91"/>
    <s v="16"/>
    <s v="0"/>
    <s v="ONLINE"/>
    <s v="ONLINE-2024-12-23 11:45:26"/>
    <s v="2"/>
    <s v="0"/>
    <s v="ONLINE"/>
    <s v="ONLINE-2024-12-23 07:52:00"/>
    <s v="Dihitung"/>
    <s v="Dihitung"/>
    <s v="Tidak Dihitung"/>
    <n v="1000"/>
    <n v="100"/>
    <n v="46"/>
    <n v="0.91"/>
    <s v="Sesuai"/>
    <s v="OK"/>
    <n v="1"/>
    <n v="1"/>
    <x v="0"/>
    <x v="1"/>
    <x v="2"/>
    <x v="1"/>
    <x v="1"/>
    <x v="1"/>
    <x v="2"/>
    <x v="1"/>
    <x v="1"/>
    <s v="OK"/>
    <s v="OK"/>
    <x v="4"/>
  </r>
  <r>
    <s v="FKF0"/>
    <s v="VILA INDAH CIOMAS"/>
    <s v="01"/>
    <s v="10.42.143.98"/>
    <s v="Microsoft Windows 10 Pro"/>
    <s v="64-bit"/>
    <s v="Intel(R) Pentium(R) Gold G6405 CPU @ 4.10GHz"/>
    <n v="6"/>
    <s v="55"/>
    <n v="8"/>
    <s v="Windows(R), Professional edition:_x000d__x000a_    The machine is permanently activated."/>
    <s v="Sesuai"/>
    <s v="2KRWF-NW8MD-2TYJV-M26BH-PWGPT"/>
    <n v="1000"/>
    <n v="49"/>
    <n v="0.77"/>
    <s v="12"/>
    <s v="0"/>
    <s v="ONLINE"/>
    <s v="ONLINE-2024-12-23 11:36:36"/>
    <s v="6"/>
    <s v="0"/>
    <s v="ONLINE"/>
    <s v="ONLINE-2024-12-23 11:30:01"/>
    <s v="Dihitung"/>
    <s v="Dihitung"/>
    <s v="Dihitung"/>
    <n v="1000"/>
    <n v="6"/>
    <n v="49"/>
    <n v="0.77"/>
    <s v="Sesuai"/>
    <s v="OK"/>
    <n v="1"/>
    <n v="1"/>
    <x v="1"/>
    <x v="1"/>
    <x v="1"/>
    <x v="1"/>
    <x v="1"/>
    <x v="1"/>
    <x v="2"/>
    <x v="1"/>
    <x v="1"/>
    <s v="OK"/>
    <s v="OK"/>
    <x v="5"/>
  </r>
  <r>
    <s v="FPQU"/>
    <s v="MEKARSARI NYALINDUNG"/>
    <s v="01"/>
    <s v="10.42.16.34"/>
    <s v="Microsoft Windows 10 Pro"/>
    <s v="64-bit"/>
    <s v="Intel(R) Pentium(R) CPU G4400 @ 3.30GHz"/>
    <n v="100"/>
    <s v="70"/>
    <n v="4"/>
    <s v="Windows(R), Professional edition:_x000d__x000a_    The machine is permanently activated."/>
    <s v="Sesuai"/>
    <s v="NCMR9-MPJV6-KYTY7-DDMG4-HQWXF"/>
    <n v="1000"/>
    <n v="38"/>
    <n v="0.77"/>
    <s v="0"/>
    <s v="6"/>
    <s v="OFFLINE"/>
    <s v="OFFLINE-2024-12-23 07:03:23-THE PORT COM7 DOES NOT EXIST."/>
    <s v="6"/>
    <s v="0"/>
    <s v="ONLINE"/>
    <s v="ONLINE-2024-12-22 14:31:43"/>
    <s v="Dihitung"/>
    <s v="Dihitung"/>
    <s v="Tidak Dihitung"/>
    <n v="1000"/>
    <n v="100"/>
    <n v="38"/>
    <n v="0.77"/>
    <s v="Sesuai"/>
    <s v="OK"/>
    <n v="0"/>
    <n v="1"/>
    <x v="0"/>
    <x v="1"/>
    <x v="2"/>
    <x v="1"/>
    <x v="1"/>
    <x v="1"/>
    <x v="2"/>
    <x v="0"/>
    <x v="1"/>
    <s v="NOK"/>
    <s v="OK"/>
    <x v="12"/>
  </r>
  <r>
    <s v="TBVL"/>
    <s v="ARWINDA CIANJUR"/>
    <s v="02"/>
    <s v="10.42.138.67"/>
    <s v="Microsoft Windows 10 Pro"/>
    <s v="64-bit"/>
    <s v="Intel(R) Pentium(R) CPU G4400 @ 3.30GHz"/>
    <n v="22"/>
    <s v="60"/>
    <n v="4"/>
    <s v="Windows(R), Professional edition:_x000d__x000a_    The machine is permanently activated."/>
    <s v="Sesuai"/>
    <s v="3NHTR-CDYB7-MGB8M-2PDB9-GJF9F"/>
    <n v="1000"/>
    <n v="37"/>
    <n v="0.67"/>
    <s v="18"/>
    <s v="0"/>
    <s v="ONLINE"/>
    <s v="ONLINE-2024-12-22 20:48:58"/>
    <s v="6"/>
    <s v="0"/>
    <s v="ONLINE"/>
    <s v="ONLINE-2024-12-16 13:52:27"/>
    <s v="Dihitung"/>
    <s v="Dihitung"/>
    <s v="Tidak Dihitung"/>
    <n v="1000"/>
    <n v="22"/>
    <n v="37"/>
    <n v="0.67"/>
    <s v="Sesuai"/>
    <s v="OK"/>
    <n v="1"/>
    <n v="1"/>
    <x v="0"/>
    <x v="1"/>
    <x v="1"/>
    <x v="1"/>
    <x v="1"/>
    <x v="1"/>
    <x v="2"/>
    <x v="1"/>
    <x v="1"/>
    <s v="OK"/>
    <s v="OK"/>
    <x v="13"/>
  </r>
  <r>
    <s v="T6T9"/>
    <s v="SUKAJAYA 66"/>
    <s v="02"/>
    <s v="10.42.64.35"/>
    <s v="Microsoft Windows 10 Pro"/>
    <s v="64-bit"/>
    <s v="Intel(R) Pentium(R) CPU G4400 @ 3.30GHz"/>
    <n v="4"/>
    <s v="64"/>
    <n v="4"/>
    <s v="Windows(R), Professional edition:_x000d__x000a_    The machine is permanently activated."/>
    <s v="Sesuai"/>
    <s v="THF8R-6N4BV-7HTVP-WKK8X-WTYP4"/>
    <n v="1000"/>
    <n v="35"/>
    <n v="1.08"/>
    <s v="6"/>
    <s v="0"/>
    <s v="ONLINE"/>
    <s v="ONLINE-2024-12-23 10:11:18-(ACT VIRTUAL)CRC SALAH HARAP RESTART EDC"/>
    <s v="0"/>
    <s v="0"/>
    <s v="NOEDC"/>
    <s v="NOEDC-0000-00-00 00:00:00"/>
    <s v="Dihitung"/>
    <s v="Dihitung"/>
    <s v="Tidak Dihitung"/>
    <n v="1000"/>
    <n v="4"/>
    <n v="35"/>
    <n v="1.08"/>
    <s v="Sesuai"/>
    <s v="OK"/>
    <n v="1"/>
    <n v="0"/>
    <x v="0"/>
    <x v="1"/>
    <x v="1"/>
    <x v="1"/>
    <x v="1"/>
    <x v="1"/>
    <x v="2"/>
    <x v="1"/>
    <x v="2"/>
    <s v="OK"/>
    <s v="NOK"/>
    <x v="6"/>
  </r>
  <r>
    <s v="F44A"/>
    <s v="SAGARENTEN"/>
    <s v="02"/>
    <s v="10.42.95.227"/>
    <s v="Microsoft Windows 10 Pro"/>
    <s v="64-bit"/>
    <s v="Intel(R) Pentium(R) Gold G6405 CPU @ 4.10GHz"/>
    <n v="0"/>
    <s v="35"/>
    <n v="8"/>
    <s v="Windows(R), Professional edition:_x000d__x000a_    The machine is permanently activated."/>
    <s v="Sesuai"/>
    <s v="24T3N-9TFJR-PD9GF-BDM8V-R9C2T"/>
    <n v="1000"/>
    <n v="40"/>
    <n v="0.52"/>
    <s v="6"/>
    <s v="0"/>
    <s v="ONLINE"/>
    <s v="ONLINE-2024-12-23 11:10:24"/>
    <s v="0"/>
    <s v="1"/>
    <s v="OFFLINE"/>
    <s v="OFFLINE-2024-12-10 07:04:19-TIDAK TERIMA RESPONSE DARI EDC"/>
    <s v="Dihitung"/>
    <s v="Dihitung"/>
    <s v="Dihitung"/>
    <n v="1000"/>
    <n v="0"/>
    <n v="40"/>
    <n v="0.52"/>
    <s v="Sesuai"/>
    <s v="OK"/>
    <n v="1"/>
    <n v="0"/>
    <x v="1"/>
    <x v="1"/>
    <x v="1"/>
    <x v="1"/>
    <x v="1"/>
    <x v="1"/>
    <x v="2"/>
    <x v="1"/>
    <x v="0"/>
    <s v="OK"/>
    <s v="NOK"/>
    <x v="12"/>
  </r>
  <r>
    <s v="T14M"/>
    <s v="PONDOK RANGON RAYA"/>
    <s v="01"/>
    <s v="10.42.86.2"/>
    <s v="Microsoft Windows 10 Pro"/>
    <s v="64-bit"/>
    <s v="Intel(R) Pentium(R) CPU G4400 @ 3.30GHz"/>
    <n v="4"/>
    <s v="72"/>
    <n v="4"/>
    <s v="Windows(R), Professional edition:_x000d__x000a_    The machine is permanently activated."/>
    <s v="Sesuai"/>
    <s v="N88GK-YWX2F-QXXJ7-9GKFX-Y7V82"/>
    <n v="1000"/>
    <n v="42"/>
    <n v="1.06"/>
    <s v="20"/>
    <s v="0"/>
    <s v="ONLINE"/>
    <s v="ONLINE-2024-12-22 21:37:32"/>
    <s v="4"/>
    <s v="2"/>
    <s v="ONLINE"/>
    <s v="ONLINE-2024-12-22 21:01:10"/>
    <s v="Dihitung"/>
    <s v="Dihitung"/>
    <s v="Tidak Dihitung"/>
    <n v="1000"/>
    <n v="4"/>
    <n v="42"/>
    <n v="1.06"/>
    <s v="Sesuai"/>
    <s v="OK"/>
    <n v="1"/>
    <n v="0.66666666666666663"/>
    <x v="0"/>
    <x v="1"/>
    <x v="1"/>
    <x v="1"/>
    <x v="1"/>
    <x v="1"/>
    <x v="2"/>
    <x v="1"/>
    <x v="1"/>
    <s v="OK"/>
    <s v="OK"/>
    <x v="2"/>
  </r>
  <r>
    <s v="F4AO"/>
    <s v="KALIBUNDER"/>
    <s v="01"/>
    <s v="10.42.98.34"/>
    <s v="Microsoft Windows 10 Pro"/>
    <s v="64-bit"/>
    <s v="Intel(R) Pentium(R) Gold G6405 CPU @ 4.10GHz"/>
    <n v="20"/>
    <s v="48"/>
    <n v="8"/>
    <s v="Windows(R), Professional edition:_x000d__x000a_    The machine is permanently activated."/>
    <s v="Sesuai"/>
    <s v="HM6NG-TTBTV-TP7XG-6DCPX-7XM6G"/>
    <n v="1000"/>
    <n v="44"/>
    <n v="0.56999999999999995"/>
    <s v="0"/>
    <s v="6"/>
    <s v="OFFLINE"/>
    <s v="OFFLINE-2024-12-21 10:42:48-THE PORT COM7 DOES NOT EXIST."/>
    <s v="0"/>
    <s v="0"/>
    <s v="NOEDC"/>
    <s v="NOEDC-0000-00-00 00:00:00"/>
    <s v="Dihitung"/>
    <s v="Dihitung"/>
    <s v="Dihitung"/>
    <n v="1000"/>
    <n v="20"/>
    <n v="44"/>
    <n v="0.56999999999999995"/>
    <s v="Sesuai"/>
    <s v="OK"/>
    <n v="0"/>
    <n v="0"/>
    <x v="1"/>
    <x v="1"/>
    <x v="1"/>
    <x v="1"/>
    <x v="1"/>
    <x v="1"/>
    <x v="2"/>
    <x v="0"/>
    <x v="2"/>
    <s v="NOK"/>
    <s v="NOK"/>
    <x v="9"/>
  </r>
  <r>
    <s v="T92D"/>
    <s v="RAWA BINONG"/>
    <s v="01"/>
    <s v="10.42.83.98"/>
    <s v="Microsoft Windows 10 Pro"/>
    <s v="64-bit"/>
    <s v="Intel(R) Pentium(R) CPU G4400 @ 3.30GHz"/>
    <n v="15"/>
    <s v="72"/>
    <n v="4"/>
    <s v="Windows(R), Professional edition:_x000d__x000a_    The machine is permanently activated."/>
    <s v="Sesuai"/>
    <s v="PBNDF-RXVKM-24RFP-YXYHC-FX86C"/>
    <n v="1000"/>
    <n v="49"/>
    <n v="0.93"/>
    <s v="8"/>
    <s v="0"/>
    <s v="ONLINE"/>
    <s v="ONLINE-2024-12-22 21:53:43"/>
    <s v="0"/>
    <s v="0"/>
    <s v="NOEDC"/>
    <s v="NOEDC-0000-00-00 00:00:00"/>
    <s v="Dihitung"/>
    <s v="Dihitung"/>
    <s v="Tidak Dihitung"/>
    <n v="1000"/>
    <n v="15"/>
    <n v="49"/>
    <n v="0.93"/>
    <s v="Sesuai"/>
    <s v="OK"/>
    <n v="1"/>
    <n v="0"/>
    <x v="0"/>
    <x v="1"/>
    <x v="1"/>
    <x v="1"/>
    <x v="1"/>
    <x v="1"/>
    <x v="2"/>
    <x v="1"/>
    <x v="2"/>
    <s v="OK"/>
    <s v="NOK"/>
    <x v="10"/>
  </r>
  <r>
    <s v="F297"/>
    <s v="LUBANG BUAYA"/>
    <s v="02"/>
    <s v="10.42.83.35"/>
    <s v="Microsoft Windows 10 Pro"/>
    <s v="64-bit"/>
    <s v="Intel(R) Core(TM) i3-3220 CPU @ 3.30GHz"/>
    <n v="0"/>
    <s v="37"/>
    <n v="8"/>
    <s v="Windows(R), Professional edition:_x000d__x000a_    The machine is permanently activated."/>
    <s v="Sesuai"/>
    <s v="FKKNG-KBKDP-JCFH6-W2HCT-23724"/>
    <n v="1000"/>
    <n v="42"/>
    <n v="0.94"/>
    <s v="7"/>
    <s v="0"/>
    <s v="ONLINE"/>
    <s v="ONLINE-2024-12-23 10:55:35"/>
    <s v="13"/>
    <s v="0"/>
    <s v="ONLINE"/>
    <s v="ONLINE-2024-12-23 11:56:35-(ACT VIRTUAL)TIDAK TERIMA RESPONSE DARI HOST|ERBANK |72101004|000070407383412|||||000060|000000|23 DEC 24|11:56:29|000000002150||0"/>
    <s v="Dihitung"/>
    <s v="Dihitung"/>
    <s v="Dihitung"/>
    <n v="1000"/>
    <n v="0"/>
    <n v="42"/>
    <n v="0.94"/>
    <s v="Sesuai"/>
    <s v="OK"/>
    <n v="1"/>
    <n v="1"/>
    <x v="1"/>
    <x v="1"/>
    <x v="1"/>
    <x v="1"/>
    <x v="1"/>
    <x v="1"/>
    <x v="2"/>
    <x v="1"/>
    <x v="1"/>
    <s v="OK"/>
    <s v="OK"/>
    <x v="10"/>
  </r>
  <r>
    <s v="TNZH"/>
    <s v="PANGGLESERAN"/>
    <s v="01"/>
    <s v="10.42.136.98"/>
    <s v="Microsoft Windows 10 Pro"/>
    <s v="64-bit"/>
    <s v="Intel(R) Pentium(R) CPU G4400 @ 3.30GHz"/>
    <n v="88"/>
    <s v="81"/>
    <n v="4"/>
    <s v="Windows(R), Professional edition:_x000d__x000a_    The machine is permanently activated."/>
    <s v="Sesuai"/>
    <s v="9N7MV-WVDH8-B3KPM-3WVDH-94R9F"/>
    <n v="1000"/>
    <n v="32"/>
    <n v="0.96"/>
    <s v="2"/>
    <s v="0"/>
    <s v="ONLINE"/>
    <s v="ONLINE-2024-12-23 01:03:22"/>
    <s v="6"/>
    <s v="0"/>
    <s v="ONLINE"/>
    <s v="ONLINE-2024-12-22 12:31:13"/>
    <s v="Dihitung"/>
    <s v="Dihitung"/>
    <s v="Tidak Dihitung"/>
    <n v="1000"/>
    <n v="88"/>
    <n v="32"/>
    <n v="0.96"/>
    <s v="Sesuai"/>
    <s v="OK"/>
    <n v="1"/>
    <n v="1"/>
    <x v="0"/>
    <x v="1"/>
    <x v="2"/>
    <x v="1"/>
    <x v="1"/>
    <x v="1"/>
    <x v="2"/>
    <x v="1"/>
    <x v="1"/>
    <s v="OK"/>
    <s v="OK"/>
    <x v="12"/>
  </r>
  <r>
    <s v="TPN6"/>
    <s v="RAYA DANAU BOGOR"/>
    <s v="01"/>
    <s v="10.42.134.34"/>
    <s v="Microsoft Windows 10 Pro"/>
    <s v="64-bit"/>
    <s v="Intel(R) Pentium(R) CPU G4400 @ 3.30GHz"/>
    <n v="68"/>
    <s v="79"/>
    <n v="4"/>
    <s v="Windows(R), Professional edition:_x000d__x000a_    The machine is permanently activated."/>
    <s v="Sesuai"/>
    <s v="MQGQN-KDDTM-JHYBF-BTX8K-KQBP4"/>
    <n v="1000"/>
    <n v="39"/>
    <n v="1.8"/>
    <s v="10"/>
    <s v="0"/>
    <s v="ONLINE"/>
    <s v="ONLINE-2024-12-23 12:10:18"/>
    <s v="0"/>
    <s v="0"/>
    <s v="NOEDC"/>
    <s v="NOEDC-0000-00-00 00:00:00"/>
    <s v="Dihitung"/>
    <s v="Dihitung"/>
    <s v="Tidak Dihitung"/>
    <n v="1000"/>
    <n v="68"/>
    <n v="39"/>
    <n v="1.8"/>
    <s v="Sesuai"/>
    <s v="OK"/>
    <n v="1"/>
    <n v="0"/>
    <x v="0"/>
    <x v="1"/>
    <x v="1"/>
    <x v="1"/>
    <x v="1"/>
    <x v="1"/>
    <x v="2"/>
    <x v="1"/>
    <x v="2"/>
    <s v="OK"/>
    <s v="NOK"/>
    <x v="8"/>
  </r>
  <r>
    <s v="TP9I"/>
    <s v="PAHLAWAN BONDONGAN 3"/>
    <s v="01"/>
    <s v="10.42.80.194"/>
    <s v="Microsoft Windows 10 Pro"/>
    <s v="64-bit"/>
    <s v="Intel(R) Pentium(R) CPU G4400 @ 3.30GHz"/>
    <n v="16"/>
    <s v="79"/>
    <n v="4"/>
    <s v="Windows(R), Professional edition:_x000d__x000a_    The machine is permanently activated."/>
    <s v="Sesuai"/>
    <s v="MF84N-9JWF8-Y8QDR-9H7WW-VH66R"/>
    <n v="1000"/>
    <n v="38"/>
    <n v="1.02"/>
    <s v="24"/>
    <s v="0"/>
    <s v="ONLINE"/>
    <s v="ONLINE-2024-12-22 21:15:10"/>
    <s v="3"/>
    <s v="0"/>
    <s v="ONLINE"/>
    <s v="ONLINE-2024-12-23 11:18:14"/>
    <s v="Dihitung"/>
    <s v="Dihitung"/>
    <s v="Tidak Dihitung"/>
    <n v="1000"/>
    <n v="16"/>
    <n v="38"/>
    <n v="1.02"/>
    <s v="Sesuai"/>
    <s v="OK"/>
    <n v="1"/>
    <n v="1"/>
    <x v="0"/>
    <x v="1"/>
    <x v="1"/>
    <x v="1"/>
    <x v="1"/>
    <x v="1"/>
    <x v="2"/>
    <x v="1"/>
    <x v="1"/>
    <s v="OK"/>
    <s v="OK"/>
    <x v="6"/>
  </r>
  <r>
    <s v="F297"/>
    <s v="LUBANG BUAYA"/>
    <s v="01"/>
    <s v="10.42.83.34"/>
    <s v="Microsoft Windows 10 Pro"/>
    <s v="64-bit"/>
    <s v="Intel(R) Pentium(R) CPU G4400 @ 3.30GHz"/>
    <n v="4"/>
    <s v="73"/>
    <n v="4"/>
    <s v="Windows(R), Professional edition:_x000d__x000a_    The machine is permanently activated."/>
    <s v="Sesuai"/>
    <s v="QVJ7N-J47WQ-C4JCR-8RQBC-9QBP4"/>
    <n v="1000"/>
    <n v="50"/>
    <n v="0.9"/>
    <s v="34"/>
    <s v="0"/>
    <s v="ONLINE"/>
    <s v="ONLINE-2024-12-22 21:15:37"/>
    <s v="22"/>
    <s v="0"/>
    <s v="ONLINE"/>
    <s v="ONLINE-2024-12-22 21:31:21"/>
    <s v="Dihitung"/>
    <s v="Dihitung"/>
    <s v="Tidak Dihitung"/>
    <n v="1000"/>
    <n v="4"/>
    <n v="50"/>
    <n v="0.9"/>
    <s v="Sesuai"/>
    <s v="OK"/>
    <n v="1"/>
    <n v="1"/>
    <x v="0"/>
    <x v="1"/>
    <x v="1"/>
    <x v="1"/>
    <x v="1"/>
    <x v="1"/>
    <x v="2"/>
    <x v="1"/>
    <x v="1"/>
    <s v="OK"/>
    <s v="OK"/>
    <x v="10"/>
  </r>
  <r>
    <s v="T7S5"/>
    <s v="BANGBARUNG NO.44"/>
    <s v="01"/>
    <s v="10.42.76.2"/>
    <s v="Microsoft Windows 10 Pro"/>
    <s v="64-bit"/>
    <s v="Intel(R) Pentium(R) CPU G4500 @ 3.50GHz"/>
    <n v="76"/>
    <s v="65"/>
    <n v="4"/>
    <s v="Windows(R), Professional edition:_x000d__x000a_    The machine is permanently activated."/>
    <s v="Sesuai"/>
    <s v="YP8K7-QPN6P-WCQY2-4XB43-G83GP"/>
    <n v="1000"/>
    <n v="43"/>
    <n v="1.49"/>
    <s v="1"/>
    <s v="28"/>
    <s v="OFFLINE"/>
    <s v="OFFLINE-2024-12-21 19:20:49-THE PORT COM7 DOES NOT EXIST."/>
    <s v="4"/>
    <s v="0"/>
    <s v="ONLINE"/>
    <s v="ONLINE-2024-12-23 11:12:51"/>
    <s v="Dihitung"/>
    <s v="Dihitung"/>
    <s v="Tidak Dihitung"/>
    <n v="1000"/>
    <n v="76"/>
    <n v="43"/>
    <n v="1.49"/>
    <s v="Sesuai"/>
    <s v="OK"/>
    <n v="3.4482758620689655E-2"/>
    <n v="1"/>
    <x v="0"/>
    <x v="1"/>
    <x v="1"/>
    <x v="1"/>
    <x v="1"/>
    <x v="1"/>
    <x v="2"/>
    <x v="0"/>
    <x v="1"/>
    <s v="NOK"/>
    <s v="OK"/>
    <x v="8"/>
  </r>
  <r>
    <s v="TDKR"/>
    <s v="KAWASAN INDUSTRI SENTUL"/>
    <s v="01"/>
    <s v="10.42.91.66"/>
    <s v="Microsoft Windows 10 Pro"/>
    <s v="64-bit"/>
    <s v="Intel(R) Pentium(R) Gold G6400 CPU @ 4.00GHz"/>
    <n v="10"/>
    <s v="49"/>
    <n v="8"/>
    <s v="Windows(R), Professional edition:_x000d__x000a_    The machine is permanently activated."/>
    <s v="Sesuai"/>
    <s v="3NGPW-H4TGG-CM88H-B6CGT-PDK86"/>
    <n v="1000"/>
    <n v="47"/>
    <n v="0.52"/>
    <s v="18"/>
    <s v="0"/>
    <s v="ONLINE"/>
    <s v="ONLINE-2024-12-23 12:00:48"/>
    <s v="57"/>
    <s v="1"/>
    <s v="ONLINE"/>
    <s v="ONLINE-2024-12-23 12:10:24"/>
    <s v="Dihitung"/>
    <s v="Dihitung"/>
    <s v="Dihitung"/>
    <n v="1000"/>
    <n v="10"/>
    <n v="47"/>
    <n v="0.52"/>
    <s v="Sesuai"/>
    <s v="OK"/>
    <n v="1"/>
    <n v="0.98275862068965514"/>
    <x v="1"/>
    <x v="1"/>
    <x v="1"/>
    <x v="1"/>
    <x v="1"/>
    <x v="1"/>
    <x v="2"/>
    <x v="1"/>
    <x v="1"/>
    <s v="OK"/>
    <s v="OK"/>
    <x v="10"/>
  </r>
  <r>
    <s v="TJ03"/>
    <s v="RAMBAY"/>
    <s v="02"/>
    <s v="10.42.22.163"/>
    <s v="Microsoft Windows 10 Pro"/>
    <s v="64-bit"/>
    <s v="Intel(R) Pentium(R) CPU G4500 @ 3.50GHz"/>
    <n v="2"/>
    <s v="58"/>
    <n v="4"/>
    <s v="Windows(R), Professional edition:_x000d__x000a_    The machine is permanently activated."/>
    <s v="Sesuai"/>
    <s v="X8F6B-QFNXM-KMGYF-H834H-B7V22"/>
    <n v="1000"/>
    <n v="44"/>
    <n v="0.93"/>
    <s v="6"/>
    <s v="0"/>
    <s v="ONLINE"/>
    <s v="ONLINE-2024-12-23 12:32:13"/>
    <s v="7"/>
    <s v="0"/>
    <s v="ONLINE"/>
    <s v="ONLINE-2024-12-22 20:19:41"/>
    <s v="Dihitung"/>
    <s v="Dihitung"/>
    <s v="Tidak Dihitung"/>
    <n v="1000"/>
    <n v="2"/>
    <n v="44"/>
    <n v="0.93"/>
    <s v="Sesuai"/>
    <s v="OK"/>
    <n v="1"/>
    <n v="1"/>
    <x v="0"/>
    <x v="1"/>
    <x v="1"/>
    <x v="1"/>
    <x v="1"/>
    <x v="1"/>
    <x v="2"/>
    <x v="1"/>
    <x v="1"/>
    <s v="OK"/>
    <s v="OK"/>
    <x v="4"/>
  </r>
  <r>
    <s v="FNX8"/>
    <s v="CIAPUS BUNIAGA"/>
    <s v="01"/>
    <s v="10.42.34.162"/>
    <s v="Microsoft Windows 10 Pro"/>
    <s v="64-bit"/>
    <s v="Intel(R) Pentium(R) CPU G4400 @ 3.30GHz"/>
    <n v="47"/>
    <s v="79"/>
    <n v="4"/>
    <s v="Windows(R), Professional edition:_x000d__x000a_    The machine is permanently activated."/>
    <s v="Sesuai"/>
    <s v="NWH2M-HRHPJ-7CTKT-3HDBP-27JXF"/>
    <n v="1000"/>
    <n v="68"/>
    <n v="1.01"/>
    <s v="8"/>
    <s v="0"/>
    <s v="ONLINE"/>
    <s v="ONLINE-2024-12-22 21:01:29"/>
    <s v="2"/>
    <s v="0"/>
    <s v="ONLINE"/>
    <s v="ONLINE-2024-12-23 11:35:50"/>
    <s v="Dihitung"/>
    <s v="Dihitung"/>
    <s v="Tidak Dihitung"/>
    <n v="1000"/>
    <n v="47"/>
    <n v="68"/>
    <n v="1.01"/>
    <s v="Sesuai"/>
    <s v="OK"/>
    <n v="1"/>
    <n v="1"/>
    <x v="0"/>
    <x v="1"/>
    <x v="1"/>
    <x v="1"/>
    <x v="1"/>
    <x v="1"/>
    <x v="2"/>
    <x v="1"/>
    <x v="1"/>
    <s v="OK"/>
    <s v="OK"/>
    <x v="6"/>
  </r>
  <r>
    <s v="F995"/>
    <s v="KARANG TENGAH 2"/>
    <s v="02"/>
    <s v="10.42.71.163"/>
    <s v="Microsoft Windows 10 Pro"/>
    <s v="64-bit"/>
    <s v="Intel(R) Pentium(R) CPU G4500 @ 3.50GHz"/>
    <n v="2"/>
    <s v="57"/>
    <n v="4"/>
    <s v="Windows(R), Professional edition:_x000d__x000a_    The machine is permanently activated."/>
    <s v="Sesuai"/>
    <s v="XR97C-NRM3R-GYHBF-C98BV-9BT6P"/>
    <n v="1000"/>
    <n v="43"/>
    <n v="0.84"/>
    <s v="14"/>
    <s v="0"/>
    <s v="ONLINE"/>
    <s v="ONLINE-2024-12-22 20:32:16"/>
    <s v="6"/>
    <s v="0"/>
    <s v="ONLINE"/>
    <s v="ONLINE-2024-12-23 09:10:58"/>
    <s v="Dihitung"/>
    <s v="Dihitung"/>
    <s v="Tidak Dihitung"/>
    <n v="1000"/>
    <n v="2"/>
    <n v="43"/>
    <n v="0.84"/>
    <s v="Sesuai"/>
    <s v="OK"/>
    <n v="1"/>
    <n v="1"/>
    <x v="0"/>
    <x v="1"/>
    <x v="1"/>
    <x v="1"/>
    <x v="1"/>
    <x v="1"/>
    <x v="2"/>
    <x v="1"/>
    <x v="1"/>
    <s v="OK"/>
    <s v="OK"/>
    <x v="3"/>
  </r>
  <r>
    <s v="TS98"/>
    <s v="TERMINAL CIDAHU"/>
    <s v="01"/>
    <s v="10.42.70.66"/>
    <s v="Microsoft Windows 7 Professional "/>
    <s v="32-bit"/>
    <s v="Intel(R) Pentium(R) CPU G4500 @ 3.50GHz"/>
    <n v="17"/>
    <s v="68"/>
    <n v="4"/>
    <s v="Windows(R) 7, Professional edition:_x000d__x000a_    The machine is permanently activated."/>
    <s v="Sesuai"/>
    <s v="XBPPQ-TKMD7-6V6G9-TVW72-286F4"/>
    <n v="1000"/>
    <n v="46"/>
    <n v="0.25"/>
    <s v="4"/>
    <s v="0"/>
    <s v="ONLINE"/>
    <s v="ONLINE-2024-12-22 14:11:52"/>
    <s v="7"/>
    <s v="0"/>
    <s v="ONLINE"/>
    <s v="ONLINE-2024-12-22 13:50:10"/>
    <s v="Dihitung"/>
    <s v="Dihitung"/>
    <s v="Tidak Dihitung"/>
    <n v="1000"/>
    <n v="17"/>
    <n v="46"/>
    <n v="0.25"/>
    <s v="Sesuai"/>
    <s v="OK"/>
    <n v="1"/>
    <n v="1"/>
    <x v="0"/>
    <x v="1"/>
    <x v="1"/>
    <x v="1"/>
    <x v="1"/>
    <x v="1"/>
    <x v="2"/>
    <x v="1"/>
    <x v="1"/>
    <s v="OK"/>
    <s v="OK"/>
    <x v="14"/>
  </r>
  <r>
    <s v="TCBY"/>
    <s v="CIFOR"/>
    <s v="02"/>
    <s v="10.42.75.3"/>
    <s v="Microsoft Windows 7 Professional "/>
    <s v="32-bit"/>
    <s v="Intel(R) Pentium(R) CPU G3250 @ 3.20GHz"/>
    <n v="25"/>
    <s v="83"/>
    <n v="4"/>
    <s v="Windows(R) 7, Professional edition:_x000d__x000a_    The machine is permanently activated."/>
    <s v="Sesuai"/>
    <s v="H7DWW-D9Y7F-HCKYX-QC223-RB32T"/>
    <n v="1000"/>
    <n v="39"/>
    <n v="2.72"/>
    <s v="11"/>
    <s v="0"/>
    <s v="ONLINE"/>
    <s v="ONLINE-2024-12-23 12:33:03"/>
    <s v="22"/>
    <s v="0"/>
    <s v="ONLINE"/>
    <s v="ONLINE-2024-12-23 11:36:15"/>
    <s v="Dihitung"/>
    <s v="Dihitung"/>
    <s v="Tidak Dihitung"/>
    <n v="1000"/>
    <n v="25"/>
    <n v="39"/>
    <n v="2.72"/>
    <s v="Sesuai"/>
    <s v="OK"/>
    <n v="1"/>
    <n v="1"/>
    <x v="0"/>
    <x v="1"/>
    <x v="1"/>
    <x v="1"/>
    <x v="1"/>
    <x v="1"/>
    <x v="2"/>
    <x v="1"/>
    <x v="1"/>
    <s v="OK"/>
    <s v="OK"/>
    <x v="7"/>
  </r>
  <r>
    <s v="F995"/>
    <s v="KARANG TENGAH 2"/>
    <s v="01"/>
    <s v="10.42.71.162"/>
    <s v="Microsoft Windows 10 Pro"/>
    <s v="64-bit"/>
    <s v="Intel(R) Pentium(R) CPU G4500 @ 3.50GHz"/>
    <n v="44"/>
    <s v="85"/>
    <n v="4"/>
    <s v="Windows(R), Professional edition:_x000d__x000a_    The machine is permanently activated."/>
    <s v="Sesuai"/>
    <s v="FN782-PV22J-XK7KW-GYQG2-76DGP:M4MFN-WYGYC-FDB6H-YK3TV-B7V82"/>
    <n v="1000"/>
    <n v="45"/>
    <n v="0.76"/>
    <s v="2"/>
    <s v="0"/>
    <s v="ONLINE"/>
    <s v="ONLINE-2024-12-23 11:00:37"/>
    <s v="2"/>
    <s v="0"/>
    <s v="ONLINE"/>
    <s v="ONLINE-2024-12-23 12:12:14"/>
    <s v="Dihitung"/>
    <s v="Dihitung"/>
    <s v="Tidak Dihitung"/>
    <n v="1000"/>
    <n v="44"/>
    <n v="45"/>
    <n v="0.76"/>
    <s v="Sesuai"/>
    <s v="OK"/>
    <n v="1"/>
    <n v="1"/>
    <x v="0"/>
    <x v="1"/>
    <x v="1"/>
    <x v="1"/>
    <x v="1"/>
    <x v="1"/>
    <x v="2"/>
    <x v="1"/>
    <x v="1"/>
    <s v="OK"/>
    <s v="OK"/>
    <x v="3"/>
  </r>
  <r>
    <s v="TH2G"/>
    <s v="PAJAJARAN NO.20"/>
    <s v="01"/>
    <s v="10.42.88.162"/>
    <s v="Microsoft Windows 10 Pro"/>
    <s v="64-bit"/>
    <s v="Intel(R) Pentium(R) CPU G4400 @ 3.30GHz"/>
    <n v="44"/>
    <s v="77"/>
    <n v="4"/>
    <s v="Windows(R), Professional edition:_x000d__x000a_    The machine is permanently activated."/>
    <s v="Sesuai"/>
    <s v="M8JG2-2FN2J-DCTGV-JWY4W-D9MP4"/>
    <n v="1000"/>
    <n v="44"/>
    <n v="0.97"/>
    <s v="11"/>
    <s v="0"/>
    <s v="ONLINE"/>
    <s v="ONLINE-2024-12-23 12:01:54"/>
    <s v="13"/>
    <s v="1"/>
    <s v="ONLINE"/>
    <s v="ONLINE-2024-12-23 12:04:28"/>
    <s v="Dihitung"/>
    <s v="Dihitung"/>
    <s v="Tidak Dihitung"/>
    <n v="1000"/>
    <n v="44"/>
    <n v="44"/>
    <n v="0.97"/>
    <s v="Sesuai"/>
    <s v="OK"/>
    <n v="1"/>
    <n v="0.9285714285714286"/>
    <x v="0"/>
    <x v="1"/>
    <x v="1"/>
    <x v="1"/>
    <x v="1"/>
    <x v="1"/>
    <x v="2"/>
    <x v="1"/>
    <x v="1"/>
    <s v="OK"/>
    <s v="OK"/>
    <x v="6"/>
  </r>
  <r>
    <s v="TUZI"/>
    <s v="ALT JALUR SELATAN"/>
    <s v="01"/>
    <s v="10.42.71.66"/>
    <s v="Microsoft Windows 10 Pro"/>
    <s v="64-bit"/>
    <s v="Intel(R) Pentium(R) CPU G4500 @ 3.50GHz"/>
    <n v="67"/>
    <s v="43"/>
    <n v="8"/>
    <s v="Windows(R), Professional edition:_x000d__x000a_    The machine is permanently activated."/>
    <s v="Sesuai"/>
    <s v="GWY6H-9NRP8-9T9D2-9R3JJ-33WXC"/>
    <n v="1000"/>
    <n v="53"/>
    <n v="0.81"/>
    <s v="4"/>
    <s v="0"/>
    <s v="ONLINE"/>
    <s v="ONLINE-2024-12-23 06:56:34"/>
    <s v="2"/>
    <s v="0"/>
    <s v="ONLINE"/>
    <s v="ONLINE-2024-12-23 08:46:06"/>
    <s v="Dihitung"/>
    <s v="Dihitung"/>
    <s v="Dihitung"/>
    <n v="1000"/>
    <n v="67"/>
    <n v="53"/>
    <n v="0.81"/>
    <s v="Sesuai"/>
    <s v="OK"/>
    <n v="1"/>
    <n v="1"/>
    <x v="1"/>
    <x v="1"/>
    <x v="1"/>
    <x v="1"/>
    <x v="1"/>
    <x v="1"/>
    <x v="2"/>
    <x v="1"/>
    <x v="1"/>
    <s v="OK"/>
    <s v="OK"/>
    <x v="4"/>
  </r>
  <r>
    <s v="TCV1"/>
    <s v="CIKEAS SUKARAJA"/>
    <s v="02"/>
    <s v="10.42.74.195"/>
    <s v="Microsoft Windows 10 Pro"/>
    <s v="64-bit"/>
    <s v="Intel(R) Pentium(R) CPU G4400 @ 3.30GHz"/>
    <n v="69"/>
    <s v="68"/>
    <n v="4"/>
    <s v="Windows(R), Professional edition:_x000d__x000a_    The machine is permanently activated."/>
    <s v="Sesuai"/>
    <s v="47NTM-W39D6-MDPXV-TB9PM-TXX2P"/>
    <n v="1000"/>
    <n v="39"/>
    <n v="1.07"/>
    <s v="10"/>
    <s v="0"/>
    <s v="ONLINE"/>
    <s v="ONLINE-2024-12-23 12:18:24"/>
    <s v="6"/>
    <s v="0"/>
    <s v="ONLINE"/>
    <s v="ONLINE-2024-12-23 11:47:04"/>
    <s v="Dihitung"/>
    <s v="Dihitung"/>
    <s v="Tidak Dihitung"/>
    <n v="1000"/>
    <n v="69"/>
    <n v="39"/>
    <n v="1.07"/>
    <s v="Sesuai"/>
    <s v="OK"/>
    <n v="1"/>
    <n v="1"/>
    <x v="0"/>
    <x v="1"/>
    <x v="1"/>
    <x v="1"/>
    <x v="1"/>
    <x v="1"/>
    <x v="2"/>
    <x v="1"/>
    <x v="1"/>
    <s v="OK"/>
    <s v="OK"/>
    <x v="2"/>
  </r>
  <r>
    <s v="TIDL"/>
    <s v="TERAPI RAYA"/>
    <s v="01"/>
    <s v="10.42.44.194"/>
    <s v="Microsoft Windows 10 Pro"/>
    <s v="64-bit"/>
    <s v="Intel(R) Pentium(R) CPU G4400 @ 3.30GHz"/>
    <n v="67"/>
    <s v="46"/>
    <n v="8"/>
    <s v="Windows(R), Professional edition:_x000d__x000a_    The machine is permanently activated."/>
    <s v="Sesuai"/>
    <s v="JW8Y6-KXNKK-9RHFQ-7FY8B-2PQGR"/>
    <n v="1000"/>
    <n v="36"/>
    <n v="1.1399999999999999"/>
    <s v="6"/>
    <s v="0"/>
    <s v="ONLINE"/>
    <s v="ONLINE-2024-12-23 12:34:21"/>
    <s v="0"/>
    <s v="0"/>
    <s v="NOEDC"/>
    <s v="NOEDC-0000-00-00 00:00:00"/>
    <s v="Dihitung"/>
    <s v="Dihitung"/>
    <s v="Dihitung"/>
    <n v="1000"/>
    <n v="67"/>
    <n v="36"/>
    <n v="1.1399999999999999"/>
    <s v="Sesuai"/>
    <s v="OK"/>
    <n v="1"/>
    <n v="0"/>
    <x v="1"/>
    <x v="1"/>
    <x v="1"/>
    <x v="1"/>
    <x v="1"/>
    <x v="1"/>
    <x v="2"/>
    <x v="1"/>
    <x v="2"/>
    <s v="OK"/>
    <s v="NOK"/>
    <x v="0"/>
  </r>
  <r>
    <s v="TM3R"/>
    <s v="CIPETIR KADUDAMPIT"/>
    <s v="01"/>
    <s v="10.42.136.226"/>
    <s v="Microsoft Windows 10 Pro"/>
    <s v="64-bit"/>
    <s v="Intel(R) Pentium(R) CPU G4400 @ 3.30GHz"/>
    <n v="58"/>
    <s v="74"/>
    <n v="4"/>
    <s v="Windows(R), Professional edition:_x000d__x000a_    The machine is permanently activated."/>
    <s v="Sesuai"/>
    <s v="TNWF9-88PQW-V4HPJ-48F79-JXCKC"/>
    <n v="1000"/>
    <n v="67"/>
    <n v="0.86"/>
    <s v="5"/>
    <s v="2"/>
    <s v="ONLINE"/>
    <s v="ONLINE-2024-12-23 11:36:17-(ACT VIRTUAL)CRC SALAH HARAP RESTART EDC"/>
    <s v="3"/>
    <s v="0"/>
    <s v="ONLINE"/>
    <s v="ONLINE-2024-12-21 13:31:51-(ACT VIRTUAL)TIDAK TERIMA RESPONSE DARI HOST|ERBANK MANDIRI||0|"/>
    <s v="Dihitung"/>
    <s v="Dihitung"/>
    <s v="Tidak Dihitung"/>
    <n v="1000"/>
    <n v="58"/>
    <n v="67"/>
    <n v="0.86"/>
    <s v="Sesuai"/>
    <s v="OK"/>
    <n v="0.7142857142857143"/>
    <n v="1"/>
    <x v="0"/>
    <x v="1"/>
    <x v="1"/>
    <x v="1"/>
    <x v="1"/>
    <x v="1"/>
    <x v="2"/>
    <x v="1"/>
    <x v="1"/>
    <s v="OK"/>
    <s v="OK"/>
    <x v="12"/>
  </r>
  <r>
    <s v="T8CI"/>
    <s v="PAJAJARAN NO 99 E"/>
    <s v="02"/>
    <s v="10.42.93.195"/>
    <s v="Microsoft Windows 10 Pro"/>
    <s v="64-bit"/>
    <s v="Intel(R) Pentium(R) CPU G4400 @ 3.30GHz"/>
    <n v="60"/>
    <s v="66"/>
    <n v="4"/>
    <s v="Windows(R), Professional edition:_x000d__x000a_    The machine is permanently activated."/>
    <s v="Sesuai"/>
    <s v="DYPB8-VPNBX-BGGTB-22J7D-WQK2P"/>
    <n v="1000"/>
    <n v="43"/>
    <n v="1.21"/>
    <s v="3"/>
    <s v="2"/>
    <s v="ONLINE"/>
    <s v="ONLINE-2024-12-23 10:26:09-(ACT VIRTUAL)CRC SALAH HARAP RESTART EDC"/>
    <s v="7"/>
    <s v="0"/>
    <s v="ONLINE"/>
    <s v="ONLINE-2024-12-23 12:07:56"/>
    <s v="Dihitung"/>
    <s v="Dihitung"/>
    <s v="Tidak Dihitung"/>
    <n v="1000"/>
    <n v="60"/>
    <n v="43"/>
    <n v="1.21"/>
    <s v="Sesuai"/>
    <s v="OK"/>
    <n v="0.6"/>
    <n v="1"/>
    <x v="0"/>
    <x v="1"/>
    <x v="1"/>
    <x v="1"/>
    <x v="1"/>
    <x v="1"/>
    <x v="2"/>
    <x v="1"/>
    <x v="1"/>
    <s v="OK"/>
    <s v="OK"/>
    <x v="6"/>
  </r>
  <r>
    <s v="TO33"/>
    <s v="CIKEMBANG"/>
    <s v="01"/>
    <s v="10.42.19.98"/>
    <s v="Microsoft Windows 10 Pro"/>
    <s v="64-bit"/>
    <s v="Intel(R) Pentium(R) CPU G4400 @ 3.30GHz"/>
    <n v="100"/>
    <s v="72"/>
    <n v="4"/>
    <s v="Windows(R), Professional edition:_x000d__x000a_    The machine is permanently activated."/>
    <s v="Sesuai"/>
    <s v="RW3XH-MNVJ7-4B43W-QXPXR-MWRC4"/>
    <n v="1000"/>
    <n v="31"/>
    <n v="1.37"/>
    <s v="6"/>
    <s v="0"/>
    <s v="ONLINE"/>
    <s v="ONLINE-2024-12-21 08:59:16"/>
    <s v="2"/>
    <s v="0"/>
    <s v="ONLINE"/>
    <s v="ONLINE-2024-12-23 12:10:16"/>
    <s v="Dihitung"/>
    <s v="Dihitung"/>
    <s v="Tidak Dihitung"/>
    <n v="1000"/>
    <n v="100"/>
    <n v="31"/>
    <n v="1.37"/>
    <s v="Sesuai"/>
    <s v="OK"/>
    <n v="1"/>
    <n v="1"/>
    <x v="0"/>
    <x v="1"/>
    <x v="2"/>
    <x v="1"/>
    <x v="1"/>
    <x v="1"/>
    <x v="2"/>
    <x v="1"/>
    <x v="1"/>
    <s v="OK"/>
    <s v="OK"/>
    <x v="3"/>
  </r>
  <r>
    <s v="TMOL"/>
    <s v="PINE FOREST"/>
    <s v="02"/>
    <s v="10.42.78.67"/>
    <s v="Microsoft Windows 10 Pro"/>
    <s v="64-bit"/>
    <s v="Intel(R) Pentium(R) CPU G4400 @ 3.30GHz"/>
    <n v="16"/>
    <s v="62"/>
    <n v="4"/>
    <s v="Windows(R), Professional edition:_x000d__x000a_    The machine is permanently activated."/>
    <s v="Double"/>
    <s v="TMVNY-H7YR7-BY939-HMB4R-HQXCT"/>
    <n v="1000"/>
    <n v="45"/>
    <n v="0.91"/>
    <s v="16"/>
    <s v="0"/>
    <s v="ONLINE"/>
    <s v="ONLINE-2024-12-23 12:33:12"/>
    <s v="7"/>
    <s v="0"/>
    <s v="ONLINE"/>
    <s v="ONLINE-2024-12-23 11:41:39"/>
    <s v="Dihitung"/>
    <s v="Dihitung"/>
    <s v="Tidak Dihitung"/>
    <n v="1000"/>
    <n v="16"/>
    <n v="45"/>
    <n v="0.91"/>
    <s v="Double"/>
    <s v="OK"/>
    <n v="1"/>
    <n v="1"/>
    <x v="0"/>
    <x v="1"/>
    <x v="1"/>
    <x v="1"/>
    <x v="1"/>
    <x v="2"/>
    <x v="2"/>
    <x v="1"/>
    <x v="1"/>
    <s v="OK"/>
    <s v="OK"/>
    <x v="2"/>
  </r>
  <r>
    <s v="TO9Q"/>
    <s v="BUKIT ASRI CIOMAS"/>
    <s v="01"/>
    <s v="10.42.93.34"/>
    <s v="Microsoft Windows 10 Pro"/>
    <s v="64-bit"/>
    <s v="Intel(R) Pentium(R) Gold G6400 CPU @ 4.00GHz"/>
    <n v="17"/>
    <s v="45"/>
    <n v="8"/>
    <s v="Windows(R), Professional edition:_x000d__x000a_    The machine is permanently activated."/>
    <s v="Double"/>
    <s v="NOK Dll"/>
    <n v="1000"/>
    <n v="45"/>
    <n v="0.59"/>
    <s v="6"/>
    <s v="4"/>
    <s v="ONLINE"/>
    <s v="ONLINE-2024-12-23 12:33:09"/>
    <s v="3"/>
    <s v="0"/>
    <s v="ONLINE"/>
    <s v="ONLINE-2024-12-23 11:33:11-(ACT VIRTUAL)DO NOT HONOR 01|01BANK MANDIRI|72100678|000070407350808|NPG|6280 02** **** 2277|DIP|SALE|000785|010651|23 DEC 24|11:33:08|435811524580||15500"/>
    <s v="Dihitung"/>
    <s v="Dihitung"/>
    <s v="Dihitung"/>
    <n v="1000"/>
    <n v="17"/>
    <n v="45"/>
    <n v="0.59"/>
    <s v="Double"/>
    <s v="OK"/>
    <n v="0.6"/>
    <n v="1"/>
    <x v="1"/>
    <x v="1"/>
    <x v="1"/>
    <x v="1"/>
    <x v="1"/>
    <x v="2"/>
    <x v="2"/>
    <x v="1"/>
    <x v="1"/>
    <s v="OK"/>
    <s v="OK"/>
    <x v="5"/>
  </r>
  <r>
    <s v="THC5"/>
    <s v="MUNJUL 2"/>
    <s v="02"/>
    <s v="10.42.65.35"/>
    <s v="Microsoft Windows 7 Professional "/>
    <s v="32-bit"/>
    <s v="Intel(R) Celeron(R) CPU G540 @ 2.50GHz"/>
    <n v="34"/>
    <s v="58"/>
    <n v="2"/>
    <s v="Windows(R) 7, Professional edition:_x000d__x000a_    The machine is permanently activated."/>
    <s v="Sesuai"/>
    <s v="PPMJ3-398MF-RFY2X-P6DR9-QJQX7"/>
    <n v="1000"/>
    <n v="67"/>
    <n v="0.55000000000000004"/>
    <s v="12"/>
    <s v="12"/>
    <s v="ONLINE"/>
    <s v="ONLINE-2024-12-22 21:22:32"/>
    <s v="12"/>
    <s v="0"/>
    <s v="ONLINE"/>
    <s v="ONLINE-2024-12-22 21:02:30"/>
    <s v="Dihitung"/>
    <s v="Dihitung"/>
    <s v="Tidak Dihitung"/>
    <n v="1000"/>
    <n v="34"/>
    <n v="67"/>
    <n v="0.55000000000000004"/>
    <s v="Sesuai"/>
    <s v="OK"/>
    <n v="0.5"/>
    <n v="1"/>
    <x v="0"/>
    <x v="1"/>
    <x v="1"/>
    <x v="1"/>
    <x v="1"/>
    <x v="1"/>
    <x v="2"/>
    <x v="1"/>
    <x v="1"/>
    <s v="OK"/>
    <s v="OK"/>
    <x v="2"/>
  </r>
  <r>
    <s v="TYJC"/>
    <s v="PAJAJARAN NO. 29D"/>
    <s v="01"/>
    <s v="10.42.79.2"/>
    <s v="Microsoft Windows 10 Pro"/>
    <s v="64-bit"/>
    <s v="Intel(R) Pentium(R) CPU G4400 @ 3.30GHz"/>
    <n v="33"/>
    <s v="82"/>
    <n v="4"/>
    <s v="Windows(R), Professional edition:_x000d__x000a_    The machine is permanently activated."/>
    <s v="Sesuai"/>
    <s v="K7V7X-ND23R-9J2PM-K2BQ3-H22TC"/>
    <n v="1000"/>
    <n v="48"/>
    <n v="1.38"/>
    <s v="12"/>
    <s v="0"/>
    <s v="ONLINE"/>
    <s v="ONLINE-2024-12-23 12:32:17"/>
    <s v="7"/>
    <s v="0"/>
    <s v="ONLINE"/>
    <s v="ONLINE-2024-12-23 10:56:43"/>
    <s v="Dihitung"/>
    <s v="Dihitung"/>
    <s v="Tidak Dihitung"/>
    <n v="1000"/>
    <n v="33"/>
    <n v="48"/>
    <n v="1.38"/>
    <s v="Sesuai"/>
    <s v="OK"/>
    <n v="1"/>
    <n v="1"/>
    <x v="0"/>
    <x v="1"/>
    <x v="1"/>
    <x v="1"/>
    <x v="1"/>
    <x v="1"/>
    <x v="2"/>
    <x v="1"/>
    <x v="1"/>
    <s v="OK"/>
    <s v="OK"/>
    <x v="6"/>
  </r>
  <r>
    <s v="FPW5"/>
    <s v="BUNIWANGI SURADE"/>
    <s v="01"/>
    <s v="10.42.79.34"/>
    <s v="Microsoft Windows 10 Pro"/>
    <s v="64-bit"/>
    <s v="Intel(R) Pentium(R) Gold G6405 CPU @ 4.10GHz"/>
    <n v="10"/>
    <s v="49"/>
    <n v="8"/>
    <s v="Windows(R), Professional edition:_x000d__x000a_    The machine is permanently activated."/>
    <s v="Sesuai"/>
    <s v="2VKN2-7VXD2-8MWFJ-X2KP7-KHKCT"/>
    <n v="1000"/>
    <n v="47"/>
    <n v="0.56999999999999995"/>
    <s v="2"/>
    <s v="0"/>
    <s v="ONLINE"/>
    <s v="ONLINE-2024-12-23 08:59:21"/>
    <s v="5"/>
    <s v="0"/>
    <s v="ONLINE"/>
    <s v="ONLINE-2024-12-23 11:11:40"/>
    <s v="Dihitung"/>
    <s v="Dihitung"/>
    <s v="Dihitung"/>
    <n v="1000"/>
    <n v="10"/>
    <n v="47"/>
    <n v="0.56999999999999995"/>
    <s v="Sesuai"/>
    <s v="OK"/>
    <n v="1"/>
    <n v="1"/>
    <x v="1"/>
    <x v="1"/>
    <x v="1"/>
    <x v="1"/>
    <x v="1"/>
    <x v="1"/>
    <x v="2"/>
    <x v="1"/>
    <x v="1"/>
    <s v="OK"/>
    <s v="OK"/>
    <x v="9"/>
  </r>
  <r>
    <s v="FYES"/>
    <s v="GRIYA SELARAS"/>
    <s v="01"/>
    <s v="10.42.145.194"/>
    <s v="Microsoft Windows 10 Pro"/>
    <s v="64-bit"/>
    <s v="Intel(R) Pentium(R) Gold G6405 CPU @ 4.10GHz"/>
    <n v="19"/>
    <s v="48"/>
    <n v="8"/>
    <s v="Windows(R), Professional edition:_x000d__x000a_    The machine is permanently activated."/>
    <s v="Sesuai"/>
    <s v="8RNMC-KG4TB-FQC3D-WC8VF-X2FTG"/>
    <n v="1000"/>
    <n v="52"/>
    <n v="0.52"/>
    <s v="14"/>
    <s v="0"/>
    <s v="ONLINE"/>
    <s v="ONLINE-2024-12-23 10:44:26"/>
    <s v="0"/>
    <s v="0"/>
    <s v="NOEDC"/>
    <s v="NOEDC-0000-00-00 00:00:00"/>
    <s v="Dihitung"/>
    <s v="Dihitung"/>
    <s v="Dihitung"/>
    <n v="1000"/>
    <n v="19"/>
    <n v="52"/>
    <n v="0.52"/>
    <s v="Sesuai"/>
    <s v="OK"/>
    <n v="1"/>
    <n v="0"/>
    <x v="1"/>
    <x v="1"/>
    <x v="1"/>
    <x v="1"/>
    <x v="1"/>
    <x v="1"/>
    <x v="2"/>
    <x v="1"/>
    <x v="2"/>
    <s v="OK"/>
    <s v="NOK"/>
    <x v="7"/>
  </r>
  <r>
    <s v="F01F"/>
    <s v="KARAMAT"/>
    <s v="01"/>
    <s v="10.42.17.162"/>
    <s v="Microsoft Windows 10 Pro"/>
    <s v="64-bit"/>
    <s v="Intel(R) Pentium(R) Gold G6405 CPU @ 4.10GHz"/>
    <n v="13"/>
    <s v="51"/>
    <n v="8"/>
    <s v="Windows(R), Professional edition:_x000d__x000a_    The machine is permanently activated."/>
    <s v="Sesuai"/>
    <s v="PF3KN-CGXX7-B9HQK-8H6H4-2KC2T"/>
    <n v="1000"/>
    <n v="49"/>
    <n v="0.45"/>
    <s v="2"/>
    <s v="3"/>
    <s v="ONLINE"/>
    <s v="ONLINE-2024-12-23 07:38:31"/>
    <s v="2"/>
    <s v="0"/>
    <s v="ONLINE"/>
    <s v="ONLINE-2024-12-22 14:54:26"/>
    <s v="Dihitung"/>
    <s v="Dihitung"/>
    <s v="Dihitung"/>
    <n v="1000"/>
    <n v="13"/>
    <n v="49"/>
    <n v="0.45"/>
    <s v="Sesuai"/>
    <s v="OK"/>
    <n v="0.4"/>
    <n v="1"/>
    <x v="1"/>
    <x v="1"/>
    <x v="1"/>
    <x v="1"/>
    <x v="1"/>
    <x v="1"/>
    <x v="2"/>
    <x v="1"/>
    <x v="1"/>
    <s v="NOK"/>
    <s v="OK"/>
    <x v="12"/>
  </r>
  <r>
    <s v="TBT0"/>
    <s v="CINAGARA"/>
    <s v="02"/>
    <s v="10.42.68.195"/>
    <s v="Microsoft Windows 7 Professional "/>
    <s v="32-bit"/>
    <s v="Intel(R) Pentium(R) CPU G3250 @ 3.20GHz"/>
    <n v="0"/>
    <s v="53"/>
    <n v="0"/>
    <s v="Windows(R) 7, Professional edition:_x000d__x000a_    The machine is permanently activated."/>
    <s v="Sesuai"/>
    <s v="P7VCY-6FDW7-PF7V7-3G4GC-2JMMM"/>
    <n v="1000"/>
    <n v="43"/>
    <n v="1.73"/>
    <s v="0"/>
    <s v="6"/>
    <s v="OFFLINE"/>
    <s v="OFFLINE-2024-12-22 16:46:22-[ERROR] TIDAK DAPAT RESPONSE DARI EDC"/>
    <s v="4"/>
    <s v="0"/>
    <s v="ONLINE"/>
    <s v="ONLINE-2024-12-23 07:23:02-(ACT VIRTUAL)TIDAK TERIMA RESPONSE DARI HOST|ER|10186646|000001987596181|||||000120|000000|23 DEC 24|07:22:58|||0000000000000000000000||0|0|0|0|0"/>
    <s v="Dihitung"/>
    <s v="Dihitung"/>
    <s v="Tidak Dihitung"/>
    <n v="1000"/>
    <n v="0"/>
    <n v="43"/>
    <n v="1.73"/>
    <s v="Sesuai"/>
    <s v="OK"/>
    <n v="0"/>
    <n v="1"/>
    <x v="0"/>
    <x v="1"/>
    <x v="1"/>
    <x v="1"/>
    <x v="1"/>
    <x v="1"/>
    <x v="2"/>
    <x v="0"/>
    <x v="1"/>
    <s v="NOK"/>
    <s v="OK"/>
    <x v="14"/>
  </r>
  <r>
    <s v="T3JW"/>
    <s v="PERMATA CILUAR"/>
    <s v="02"/>
    <s v="10.42.47.195"/>
    <s v="Microsoft Windows 10 Pro"/>
    <s v="64-bit"/>
    <s v="Intel(R) Pentium(R) Gold G6405 CPU @ 4.10GHz"/>
    <n v="36"/>
    <s v="33"/>
    <n v="8"/>
    <s v="Windows(R), Professional edition:_x000d__x000a_    The machine is permanently activated."/>
    <s v="Sesuai"/>
    <s v="B8CKT-MBNFH-2HRDX-43F32-9QB6G"/>
    <n v="1000"/>
    <n v="45"/>
    <n v="0.49"/>
    <s v="8"/>
    <s v="0"/>
    <s v="ONLINE"/>
    <s v="ONLINE-2024-12-23 12:19:45"/>
    <s v="7"/>
    <s v="0"/>
    <s v="ONLINE"/>
    <s v="ONLINE-2024-12-23 11:20:09-(ACT VIRTUAL)CRC SALAH HARAP RESTART EDC"/>
    <s v="Dihitung"/>
    <s v="Dihitung"/>
    <s v="Dihitung"/>
    <n v="1000"/>
    <n v="36"/>
    <n v="45"/>
    <n v="0.49"/>
    <s v="Sesuai"/>
    <s v="OK"/>
    <n v="1"/>
    <n v="1"/>
    <x v="1"/>
    <x v="1"/>
    <x v="1"/>
    <x v="1"/>
    <x v="1"/>
    <x v="1"/>
    <x v="2"/>
    <x v="1"/>
    <x v="1"/>
    <s v="OK"/>
    <s v="OK"/>
    <x v="10"/>
  </r>
  <r>
    <s v="TVAM"/>
    <s v="GIRIJAYA"/>
    <s v="01"/>
    <s v="10.42.107.66"/>
    <s v="Microsoft Windows 10 Pro"/>
    <s v="64-bit"/>
    <s v="Intel(R) Pentium(R) CPU G4400 @ 3.30GHz"/>
    <n v="50"/>
    <s v="83"/>
    <n v="4"/>
    <s v="Windows(R), Professional edition:_x000d__x000a_    The machine is permanently activated."/>
    <s v="Sesuai"/>
    <s v="YNYDJ-HY6WJ-YHJ23-D7HH4-WFG6R"/>
    <n v="1000"/>
    <n v="47"/>
    <n v="0.94"/>
    <s v="6"/>
    <s v="0"/>
    <s v="ONLINE"/>
    <s v="ONLINE-2024-12-22 14:09:18"/>
    <s v="1"/>
    <s v="0"/>
    <s v="ONLINE"/>
    <s v="ONLINE-2024-12-23 12:23:40"/>
    <s v="Dihitung"/>
    <s v="Dihitung"/>
    <s v="Tidak Dihitung"/>
    <n v="1000"/>
    <n v="50"/>
    <n v="47"/>
    <n v="0.94"/>
    <s v="Sesuai"/>
    <s v="OK"/>
    <n v="1"/>
    <n v="1"/>
    <x v="0"/>
    <x v="1"/>
    <x v="1"/>
    <x v="1"/>
    <x v="1"/>
    <x v="1"/>
    <x v="2"/>
    <x v="1"/>
    <x v="1"/>
    <s v="OK"/>
    <s v="OK"/>
    <x v="14"/>
  </r>
  <r>
    <s v="TQP0"/>
    <s v="NYOMPLONG"/>
    <s v="01"/>
    <s v="10.42.20.66"/>
    <s v="Microsoft Windows 10 Pro"/>
    <s v="64-bit"/>
    <s v="Intel(R) Pentium(R) CPU G4400 @ 3.30GHz"/>
    <n v="32"/>
    <s v="80"/>
    <n v="4"/>
    <s v="Windows(R), Professional edition:_x000d__x000a_    The machine is permanently activated."/>
    <s v="Sesuai"/>
    <s v="BR2NV-4W4BK-2D47Y-4GDCP-CKCTC"/>
    <n v="1000"/>
    <n v="41"/>
    <n v="0.77"/>
    <s v="3"/>
    <s v="0"/>
    <s v="ONLINE"/>
    <s v="ONLINE-2024-12-23 09:47:08"/>
    <s v="2"/>
    <s v="0"/>
    <s v="ONLINE"/>
    <s v="ONLINE-2024-12-23 10:38:00"/>
    <s v="Dihitung"/>
    <s v="Dihitung"/>
    <s v="Tidak Dihitung"/>
    <n v="1000"/>
    <n v="32"/>
    <n v="41"/>
    <n v="0.77"/>
    <s v="Sesuai"/>
    <s v="OK"/>
    <n v="1"/>
    <n v="1"/>
    <x v="0"/>
    <x v="1"/>
    <x v="1"/>
    <x v="1"/>
    <x v="1"/>
    <x v="1"/>
    <x v="2"/>
    <x v="1"/>
    <x v="1"/>
    <s v="OK"/>
    <s v="OK"/>
    <x v="3"/>
  </r>
  <r>
    <s v="FR96"/>
    <s v="RSUD CIANJUR"/>
    <s v="02"/>
    <s v="10.42.12.163"/>
    <s v="Microsoft Windows 10 Pro"/>
    <s v="64-bit"/>
    <s v="Intel(R) Pentium(R) CPU G4400 @ 3.30GHz"/>
    <n v="38"/>
    <s v="68"/>
    <n v="4"/>
    <s v="Windows(R), Professional edition:_x000d__x000a_    The machine is permanently activated."/>
    <s v="Sesuai"/>
    <s v="QGNR3-JMWH3-GFCM7-8Q74J-DGPKC"/>
    <n v="1000"/>
    <n v="46"/>
    <n v="1.81"/>
    <s v="8"/>
    <s v="0"/>
    <s v="ONLINE"/>
    <s v="ONLINE-2024-12-23 11:44:59"/>
    <s v="1"/>
    <s v="0"/>
    <s v="ONLINE"/>
    <s v="ONLINE-2024-12-23 09:14:01"/>
    <s v="Dihitung"/>
    <s v="Dihitung"/>
    <s v="Tidak Dihitung"/>
    <n v="1000"/>
    <n v="38"/>
    <n v="46"/>
    <n v="1.81"/>
    <s v="Sesuai"/>
    <s v="OK"/>
    <n v="1"/>
    <n v="1"/>
    <x v="0"/>
    <x v="1"/>
    <x v="1"/>
    <x v="1"/>
    <x v="1"/>
    <x v="1"/>
    <x v="2"/>
    <x v="1"/>
    <x v="1"/>
    <s v="OK"/>
    <s v="OK"/>
    <x v="13"/>
  </r>
  <r>
    <s v="T9UT"/>
    <s v="PONDOK GEDE RAYA"/>
    <s v="01"/>
    <s v="10.42.84.162"/>
    <s v="Microsoft Windows 10 Pro"/>
    <s v="64-bit"/>
    <s v="Intel(R) Pentium(R) Gold G6400 CPU @ 4.00GHz"/>
    <n v="10"/>
    <s v="57"/>
    <n v="8"/>
    <s v="Windows(R), Professional edition:_x000d__x000a_    The machine is permanently activated."/>
    <s v="Sesuai"/>
    <s v="PR6VN-X9GMV-B7XW6-WFY6K-7XMP4"/>
    <n v="1000"/>
    <n v="44"/>
    <n v="1.05"/>
    <s v="10"/>
    <s v="0"/>
    <s v="ONLINE"/>
    <s v="ONLINE-2024-12-23 11:53:50"/>
    <s v="18"/>
    <s v="1"/>
    <s v="ONLINE"/>
    <s v="ONLINE-2024-12-23 12:06:21"/>
    <s v="Dihitung"/>
    <s v="Dihitung"/>
    <s v="Dihitung"/>
    <n v="1000"/>
    <n v="10"/>
    <n v="44"/>
    <n v="1.05"/>
    <s v="Sesuai"/>
    <s v="OK"/>
    <n v="1"/>
    <n v="0.94736842105263153"/>
    <x v="1"/>
    <x v="1"/>
    <x v="1"/>
    <x v="1"/>
    <x v="1"/>
    <x v="1"/>
    <x v="2"/>
    <x v="1"/>
    <x v="1"/>
    <s v="OK"/>
    <s v="OK"/>
    <x v="10"/>
  </r>
  <r>
    <s v="FYJ6"/>
    <s v="CIKONDANG PELABUHAN II"/>
    <s v="02"/>
    <s v="10.42.148.3"/>
    <s v="Microsoft Windows 10 Pro"/>
    <s v="64-bit"/>
    <s v="Intel(R) Pentium(R) Gold G7400"/>
    <n v="0"/>
    <s v="51"/>
    <n v="8"/>
    <s v="Windows(R), Professional edition:_x000d__x000a_    The machine is permanently activated."/>
    <s v="Sesuai"/>
    <s v="9MK74-NJWV2-D7Q4C-BVMG7-WK9CT"/>
    <n v="1000"/>
    <n v="41"/>
    <n v="0.54"/>
    <s v="3"/>
    <s v="0"/>
    <s v="ONLINE"/>
    <s v="ONLINE-2024-12-22 13:14:58"/>
    <s v="9"/>
    <s v="0"/>
    <s v="ONLINE"/>
    <s v="ONLINE-2024-12-22 19:04:21"/>
    <s v="Dihitung"/>
    <s v="Dihitung"/>
    <s v="Dihitung"/>
    <n v="1000"/>
    <n v="0"/>
    <n v="41"/>
    <n v="0.54"/>
    <s v="Sesuai"/>
    <s v="OK"/>
    <n v="1"/>
    <n v="1"/>
    <x v="1"/>
    <x v="1"/>
    <x v="1"/>
    <x v="1"/>
    <x v="1"/>
    <x v="1"/>
    <x v="2"/>
    <x v="1"/>
    <x v="1"/>
    <s v="OK"/>
    <s v="OK"/>
    <x v="12"/>
  </r>
  <r>
    <s v="TUI9"/>
    <s v="WARUNG KONDANG 28"/>
    <s v="02"/>
    <s v="10.42.148.67"/>
    <s v="Microsoft Windows 10 Pro"/>
    <s v="64-bit"/>
    <s v="Intel(R) Pentium(R) Gold G6405 CPU @ 4.10GHz"/>
    <n v="0"/>
    <s v="41"/>
    <n v="8"/>
    <s v="Windows(R), Professional edition:_x000d__x000a_    The machine is permanently activated."/>
    <s v="Sesuai"/>
    <s v="7MN4T-XR43P-TKDY3-WHP2J-QDB6G"/>
    <n v="1000"/>
    <n v="37"/>
    <n v="0.41"/>
    <s v="2"/>
    <s v="0"/>
    <s v="ONLINE"/>
    <s v="ONLINE-2024-12-22 21:57:13"/>
    <s v="0"/>
    <s v="3"/>
    <s v="OFFLINE"/>
    <s v="OFFLINE-2024-12-22 20:51:28-TIDAK TERIMA RESPONSE DARI EDC"/>
    <s v="Dihitung"/>
    <s v="Dihitung"/>
    <s v="Dihitung"/>
    <n v="1000"/>
    <n v="0"/>
    <n v="37"/>
    <n v="0.41"/>
    <s v="Sesuai"/>
    <s v="OK"/>
    <n v="1"/>
    <n v="0"/>
    <x v="1"/>
    <x v="1"/>
    <x v="1"/>
    <x v="1"/>
    <x v="1"/>
    <x v="1"/>
    <x v="2"/>
    <x v="1"/>
    <x v="0"/>
    <s v="OK"/>
    <s v="NOK"/>
    <x v="1"/>
  </r>
  <r>
    <s v="T704"/>
    <s v="SURYA KENCANA"/>
    <s v="03"/>
    <s v="10.42.12.228"/>
    <s v="Microsoft Windows 10 Pro"/>
    <s v="64-bit"/>
    <s v="Intel(R) Pentium(R) Gold G6400 CPU @ 4.00GHz"/>
    <n v="0"/>
    <s v="44"/>
    <n v="8"/>
    <s v="Windows(R), Professional edition:_x000d__x000a_    The machine is permanently activated."/>
    <s v="Sesuai"/>
    <s v="NGFT9-4YKQ6-QF99M-QMFC9-JXCKF"/>
    <n v="1000"/>
    <n v="51"/>
    <n v="0.84"/>
    <s v="8"/>
    <s v="0"/>
    <s v="ONLINE"/>
    <s v="ONLINE-2024-12-23 06:53:05"/>
    <s v="3"/>
    <s v="0"/>
    <s v="ONLINE"/>
    <s v="ONLINE-2024-12-23 06:47:19"/>
    <s v="Dihitung"/>
    <s v="Dihitung"/>
    <s v="Dihitung"/>
    <n v="1000"/>
    <n v="0"/>
    <n v="51"/>
    <n v="0.84"/>
    <s v="Sesuai"/>
    <s v="OK"/>
    <n v="1"/>
    <n v="1"/>
    <x v="1"/>
    <x v="1"/>
    <x v="1"/>
    <x v="1"/>
    <x v="1"/>
    <x v="1"/>
    <x v="2"/>
    <x v="1"/>
    <x v="1"/>
    <s v="OK"/>
    <s v="OK"/>
    <x v="6"/>
  </r>
  <r>
    <s v="FNC0"/>
    <s v="JEPRAH NO 88"/>
    <s v="02"/>
    <s v="10.42.146.195"/>
    <s v="Microsoft Windows 10 Pro"/>
    <s v="64-bit"/>
    <s v="Intel(R) Pentium(R) Gold G6405 CPU @ 4.10GHz"/>
    <n v="0"/>
    <s v="46"/>
    <n v="8"/>
    <s v="Windows(R), Professional edition:_x000d__x000a_    The machine is permanently activated."/>
    <s v="Sesuai"/>
    <s v="34N7X-B8BT4-MY4RB-WKRQC-3YJGG"/>
    <n v="1000"/>
    <n v="52"/>
    <n v="0.54"/>
    <s v="8"/>
    <s v="0"/>
    <s v="ONLINE"/>
    <s v="ONLINE-2024-12-23 11:58:53"/>
    <s v="1"/>
    <s v="0"/>
    <s v="ONLINE"/>
    <s v="ONLINE-2024-12-23 08:33:26"/>
    <s v="Dihitung"/>
    <s v="Dihitung"/>
    <s v="Dihitung"/>
    <n v="1000"/>
    <n v="0"/>
    <n v="52"/>
    <n v="0.54"/>
    <s v="Sesuai"/>
    <s v="OK"/>
    <n v="1"/>
    <n v="1"/>
    <x v="1"/>
    <x v="1"/>
    <x v="1"/>
    <x v="1"/>
    <x v="1"/>
    <x v="1"/>
    <x v="2"/>
    <x v="1"/>
    <x v="1"/>
    <s v="OK"/>
    <s v="OK"/>
    <x v="11"/>
  </r>
  <r>
    <s v="TQLS"/>
    <s v="IDM SURYA KENCANA NO 3"/>
    <s v="02"/>
    <s v="10.42.147.227"/>
    <s v="Microsoft Windows 10 Pro"/>
    <s v="64-bit"/>
    <s v="Intel(R) Pentium(R) Gold G7400"/>
    <n v="22"/>
    <s v="51"/>
    <n v="8"/>
    <s v="Windows(R), Professional edition:_x000d__x000a_    The machine is permanently activated."/>
    <s v="Sesuai"/>
    <s v="Y72R7-FJNCH-RJB4C-BWC3W-BWRC2"/>
    <n v="1000"/>
    <n v="53"/>
    <n v="0.44"/>
    <s v="0"/>
    <s v="-"/>
    <s v="OFFLINE"/>
    <s v="-"/>
    <s v="-"/>
    <s v="-"/>
    <s v="OFFLINE"/>
    <s v="-"/>
    <s v="Dihitung"/>
    <s v="Dihitung"/>
    <s v="Dihitung"/>
    <n v="1000"/>
    <n v="22"/>
    <n v="53"/>
    <n v="0.44"/>
    <s v="Sesuai"/>
    <s v="OK"/>
    <n v="0"/>
    <n v="0"/>
    <x v="1"/>
    <x v="1"/>
    <x v="1"/>
    <x v="1"/>
    <x v="1"/>
    <x v="1"/>
    <x v="2"/>
    <x v="0"/>
    <x v="0"/>
    <s v="NOK"/>
    <s v="NOK"/>
    <x v="3"/>
  </r>
  <r>
    <s v="TW4G"/>
    <s v="PURI ISKA RESIDENCE"/>
    <s v="01"/>
    <s v="10.42.136.130"/>
    <s v="Microsoft Windows 10 Pro"/>
    <s v="64-bit"/>
    <s v="Intel(R) Pentium(R) Gold G7400"/>
    <n v="0"/>
    <s v="59"/>
    <n v="8"/>
    <s v="Windows(R), Professional edition:_x000d__x000a_    The machine is permanently activated."/>
    <s v="Double"/>
    <s v="NOK Dll"/>
    <n v="1000"/>
    <n v="0"/>
    <n v="1.6"/>
    <s v="2"/>
    <s v="6"/>
    <s v="ONLINE"/>
    <s v="ONLINE-2024-12-22 17:22:51"/>
    <s v="5"/>
    <s v="0"/>
    <s v="ONLINE"/>
    <s v="ONLINE-2024-12-22 21:00:02-(ACT VIRTUAL)CRC SALAH HARAP RESTART EDC"/>
    <s v="Dihitung"/>
    <s v="Dihitung"/>
    <s v="Dihitung"/>
    <n v="1000"/>
    <n v="0"/>
    <n v="0"/>
    <n v="1.6"/>
    <s v="Double"/>
    <s v="OK"/>
    <n v="0.25"/>
    <n v="1"/>
    <x v="1"/>
    <x v="1"/>
    <x v="1"/>
    <x v="1"/>
    <x v="1"/>
    <x v="2"/>
    <x v="2"/>
    <x v="1"/>
    <x v="1"/>
    <s v="NOK"/>
    <s v="OK"/>
    <x v="14"/>
  </r>
  <r>
    <s v="TOLI"/>
    <s v="HANJAWAR PACET"/>
    <s v="02"/>
    <s v="10.42.147.67"/>
    <s v="Microsoft Windows 10 Pro"/>
    <s v="64-bit"/>
    <s v="Intel(R) Pentium(R) CPU G4400 @ 3.30GHz"/>
    <n v="0"/>
    <s v="64"/>
    <n v="4"/>
    <s v="Windows(R), Professional edition:_x000d__x000a_    The machine is permanently activated."/>
    <s v="Sesuai"/>
    <s v="33NW3-CJ8R2-MY8BM-8GRRB-88F9F"/>
    <n v="1000"/>
    <n v="40"/>
    <n v="0.75"/>
    <s v="10"/>
    <s v="0"/>
    <s v="ONLINE"/>
    <s v="ONLINE-2024-12-23 09:38:31"/>
    <s v="2"/>
    <s v="0"/>
    <s v="ONLINE"/>
    <s v="ONLINE-2024-12-23 09:33:44"/>
    <s v="Dihitung"/>
    <s v="Dihitung"/>
    <s v="Tidak Dihitung"/>
    <n v="1000"/>
    <n v="0"/>
    <n v="40"/>
    <n v="0.75"/>
    <s v="Sesuai"/>
    <s v="OK"/>
    <n v="1"/>
    <n v="1"/>
    <x v="0"/>
    <x v="1"/>
    <x v="1"/>
    <x v="1"/>
    <x v="1"/>
    <x v="1"/>
    <x v="2"/>
    <x v="1"/>
    <x v="1"/>
    <s v="OK"/>
    <s v="OK"/>
    <x v="11"/>
  </r>
  <r>
    <s v="FR80"/>
    <s v="LENGKONG"/>
    <s v="02"/>
    <s v="10.42.183.227"/>
    <s v="Microsoft Windows 10 Pro"/>
    <s v="64-bit"/>
    <s v="Intel(R) Pentium(R) CPU G4400 @ 3.30GHz"/>
    <n v="0"/>
    <s v="71"/>
    <n v="4"/>
    <s v="Windows(R), Professional edition:_x000d__x000a_    The machine is permanently activated."/>
    <s v="Sesuai"/>
    <s v="2Q4JQ-VNX96-8HKD2-BPQ6K-DYH24"/>
    <n v="1000"/>
    <n v="43"/>
    <n v="0.76"/>
    <s v="0"/>
    <s v="3"/>
    <s v="OFFLINE"/>
    <s v="OFFLINE-2024-11-13 07:46:44-THE PORT COM7 DOES NOT EXIST."/>
    <s v="3"/>
    <s v="0"/>
    <s v="ONLINE"/>
    <s v="ONLINE-2024-12-23 10:30:00"/>
    <s v="Dihitung"/>
    <s v="Dihitung"/>
    <s v="Tidak Dihitung"/>
    <n v="1000"/>
    <n v="0"/>
    <n v="43"/>
    <n v="0.76"/>
    <s v="Sesuai"/>
    <s v="OK"/>
    <n v="0"/>
    <n v="1"/>
    <x v="0"/>
    <x v="1"/>
    <x v="1"/>
    <x v="1"/>
    <x v="1"/>
    <x v="1"/>
    <x v="2"/>
    <x v="0"/>
    <x v="1"/>
    <s v="NOK"/>
    <s v="OK"/>
    <x v="9"/>
  </r>
  <r>
    <s v="T9EV"/>
    <s v="PANGERAN SOGIRI NO. 128"/>
    <s v="02"/>
    <s v="10.42.27.195"/>
    <s v="Microsoft Windows 10 Pro"/>
    <s v="64-bit"/>
    <s v="Intel(R) Pentium(R) CPU G4400 @ 3.30GHz"/>
    <n v="0"/>
    <s v="76"/>
    <n v="4"/>
    <s v="Windows(R), Professional edition:_x000d__x000a_    The machine is permanently activated."/>
    <s v="Sesuai"/>
    <s v="MNG6P-626K7-JPCXG-RJ9T3-VXMW2"/>
    <n v="1000"/>
    <n v="35"/>
    <n v="0.97"/>
    <s v="4"/>
    <s v="0"/>
    <s v="ONLINE"/>
    <s v="ONLINE-2024-12-23 11:53:22"/>
    <s v="2"/>
    <s v="0"/>
    <s v="ONLINE"/>
    <s v="ONLINE-2024-12-23 11:20:28"/>
    <s v="Dihitung"/>
    <s v="Dihitung"/>
    <s v="Tidak Dihitung"/>
    <n v="1000"/>
    <n v="0"/>
    <n v="35"/>
    <n v="0.97"/>
    <s v="Sesuai"/>
    <s v="OK"/>
    <n v="1"/>
    <n v="1"/>
    <x v="0"/>
    <x v="1"/>
    <x v="1"/>
    <x v="1"/>
    <x v="1"/>
    <x v="1"/>
    <x v="2"/>
    <x v="1"/>
    <x v="1"/>
    <s v="OK"/>
    <s v="OK"/>
    <x v="2"/>
  </r>
  <r>
    <s v="F3PX"/>
    <s v="NANGKA CIAPUS"/>
    <s v="02"/>
    <s v="10.42.147.131"/>
    <s v="Microsoft Windows 10 Pro"/>
    <s v="64-bit"/>
    <s v="Intel(R) Pentium(R) Gold G6405 CPU @ 4.10GHz"/>
    <n v="11"/>
    <s v="42"/>
    <n v="8"/>
    <s v="Windows(R), Professional edition:_x000d__x000a_    The machine is permanently activated."/>
    <s v="Sesuai"/>
    <s v="2N9PQ-KCTM4-Y8KBM-3DQG8-78RTG"/>
    <n v="1000"/>
    <n v="50"/>
    <n v="0.75"/>
    <s v="7"/>
    <s v="0"/>
    <s v="ONLINE"/>
    <s v="ONLINE-2024-12-23 11:48:01"/>
    <s v="1"/>
    <s v="0"/>
    <s v="ONLINE"/>
    <s v="ONLINE-2024-12-23 10:21:57"/>
    <s v="Dihitung"/>
    <s v="Dihitung"/>
    <s v="Dihitung"/>
    <n v="1000"/>
    <n v="11"/>
    <n v="50"/>
    <n v="0.75"/>
    <s v="Sesuai"/>
    <s v="OK"/>
    <n v="1"/>
    <n v="1"/>
    <x v="1"/>
    <x v="1"/>
    <x v="1"/>
    <x v="1"/>
    <x v="1"/>
    <x v="1"/>
    <x v="2"/>
    <x v="1"/>
    <x v="1"/>
    <s v="OK"/>
    <s v="OK"/>
    <x v="5"/>
  </r>
  <r>
    <s v="FOWZ"/>
    <s v="BOJONG MALEBER"/>
    <s v="01"/>
    <s v="10.42.35.194"/>
    <s v="Microsoft Windows 10 Pro"/>
    <s v="64-bit"/>
    <s v="Intel(R) Pentium(R) CPU G4400 @ 3.30GHz"/>
    <n v="16"/>
    <s v="73"/>
    <n v="4"/>
    <s v="Windows(R), Professional edition:_x000d__x000a_    The machine is permanently activated."/>
    <s v="Sesuai"/>
    <s v="9K2D2-7NPM2-7CJP4-WPGD3-3PFC4"/>
    <n v="1000"/>
    <n v="54"/>
    <n v="0.68"/>
    <s v="13"/>
    <s v="2"/>
    <s v="ONLINE"/>
    <s v="ONLINE-2024-12-21 18:31:08"/>
    <s v="2"/>
    <s v="1"/>
    <s v="ONLINE"/>
    <s v="ONLINE-2024-12-22 19:03:47"/>
    <s v="Dihitung"/>
    <s v="Dihitung"/>
    <s v="Tidak Dihitung"/>
    <n v="1000"/>
    <n v="16"/>
    <n v="54"/>
    <n v="0.68"/>
    <s v="Sesuai"/>
    <s v="OK"/>
    <n v="0.8666666666666667"/>
    <n v="0.66666666666666663"/>
    <x v="0"/>
    <x v="1"/>
    <x v="1"/>
    <x v="1"/>
    <x v="1"/>
    <x v="1"/>
    <x v="2"/>
    <x v="1"/>
    <x v="1"/>
    <s v="OK"/>
    <s v="OK"/>
    <x v="13"/>
  </r>
  <r>
    <s v="TB40"/>
    <s v="REST AREA KM 10A"/>
    <s v="03"/>
    <s v="10.42.117.69"/>
    <s v="Microsoft Windows 10 Pro"/>
    <s v="64-bit"/>
    <s v="Intel(R) Pentium(R) Gold G6400 CPU @ 4.00GHz"/>
    <n v="25"/>
    <s v="26"/>
    <n v="16"/>
    <s v="Windows(R), Professional edition:_x000d__x000a_    The machine is permanently activated."/>
    <s v="Sesuai"/>
    <s v="GCKNR-226MV-HGWDV-CRGJH-G6P2T"/>
    <n v="1000"/>
    <n v="50"/>
    <n v="0.93"/>
    <s v="18"/>
    <s v="0"/>
    <s v="ONLINE"/>
    <s v="ONLINE-2024-12-23 12:03:00"/>
    <s v="30"/>
    <s v="0"/>
    <s v="ONLINE"/>
    <s v="ONLINE-2024-12-23 11:58:48"/>
    <s v="Dihitung"/>
    <s v="Dihitung"/>
    <s v="Dihitung"/>
    <n v="1000"/>
    <n v="25"/>
    <n v="50"/>
    <n v="0.93"/>
    <s v="Sesuai"/>
    <s v="OK"/>
    <n v="1"/>
    <n v="1"/>
    <x v="1"/>
    <x v="1"/>
    <x v="1"/>
    <x v="1"/>
    <x v="1"/>
    <x v="1"/>
    <x v="2"/>
    <x v="1"/>
    <x v="1"/>
    <s v="OK"/>
    <s v="OK"/>
    <x v="10"/>
  </r>
  <r>
    <s v="TCV1"/>
    <s v="CIKEAS SUKARAJA"/>
    <s v="01"/>
    <s v="10.42.74.194"/>
    <s v="Microsoft Windows 10 Pro"/>
    <s v="64-bit"/>
    <s v="Intel(R) Pentium(R) CPU G4400 @ 3.30GHz"/>
    <n v="33"/>
    <s v="75"/>
    <n v="4"/>
    <s v="Windows(R), Professional edition:_x000d__x000a_    The machine is permanently activated."/>
    <s v="Sesuai"/>
    <s v="2TGMN-JQ9JC-X4K4J-6W8WF-HQWXF"/>
    <n v="1000"/>
    <n v="47"/>
    <n v="1.22"/>
    <s v="4"/>
    <s v="0"/>
    <s v="ONLINE"/>
    <s v="ONLINE-2024-12-23 12:00:28"/>
    <s v="14"/>
    <s v="0"/>
    <s v="ONLINE"/>
    <s v="ONLINE-2024-12-22 11:49:54"/>
    <s v="Dihitung"/>
    <s v="Dihitung"/>
    <s v="Tidak Dihitung"/>
    <n v="1000"/>
    <n v="33"/>
    <n v="47"/>
    <n v="1.22"/>
    <s v="Sesuai"/>
    <s v="OK"/>
    <n v="1"/>
    <n v="1"/>
    <x v="0"/>
    <x v="1"/>
    <x v="1"/>
    <x v="1"/>
    <x v="1"/>
    <x v="1"/>
    <x v="2"/>
    <x v="1"/>
    <x v="1"/>
    <s v="OK"/>
    <s v="OK"/>
    <x v="2"/>
  </r>
  <r>
    <s v="TDKR"/>
    <s v="KAWASAN INDUSTRI SENTUL"/>
    <s v="02"/>
    <s v="10.42.91.67"/>
    <s v="Microsoft Windows 10 Pro"/>
    <s v="32-bit"/>
    <s v="Intel(R) Pentium(R) CPU G4500 @ 3.50GHz"/>
    <n v="23"/>
    <s v="50"/>
    <n v="4"/>
    <s v="Windows(R), Professional edition:_x000d__x000a_    The machine is permanently activated."/>
    <s v="Sesuai"/>
    <s v="BV4TR-P8NFX-J2WD9-2Y793-977CP"/>
    <n v="1000"/>
    <n v="49"/>
    <n v="0.49"/>
    <s v="11"/>
    <s v="0"/>
    <s v="ONLINE"/>
    <s v="ONLINE-2024-12-23 12:37:46"/>
    <s v="29"/>
    <s v="0"/>
    <s v="ONLINE"/>
    <s v="ONLINE-2024-12-23 12:36:43"/>
    <s v="Dihitung"/>
    <s v="Dihitung"/>
    <s v="Tidak Dihitung"/>
    <n v="1000"/>
    <n v="23"/>
    <n v="49"/>
    <n v="0.49"/>
    <s v="Sesuai"/>
    <s v="OK"/>
    <n v="1"/>
    <n v="1"/>
    <x v="0"/>
    <x v="1"/>
    <x v="1"/>
    <x v="1"/>
    <x v="1"/>
    <x v="1"/>
    <x v="2"/>
    <x v="1"/>
    <x v="1"/>
    <s v="OK"/>
    <s v="OK"/>
    <x v="10"/>
  </r>
  <r>
    <s v="TO2K"/>
    <s v="SHOLEH ISKANDAR KM 1 5"/>
    <s v="02"/>
    <s v="10.42.89.195"/>
    <s v="Microsoft Windows 10 Pro"/>
    <s v="64-bit"/>
    <s v="Intel(R) Pentium(R) CPU G3250 @ 3.20GHz"/>
    <n v="12"/>
    <s v="57"/>
    <n v="4"/>
    <s v="Windows(R), Professional edition:_x000d__x000a_    The machine is permanently activated."/>
    <s v="Sesuai"/>
    <s v="NYD6F-W32GP-YJ2WF-RM6W3-7T92P"/>
    <n v="1000"/>
    <n v="49"/>
    <n v="2.09"/>
    <s v="3"/>
    <s v="0"/>
    <s v="ONLINE"/>
    <s v="ONLINE-2024-12-23 12:15:08"/>
    <s v="11"/>
    <s v="0"/>
    <s v="ONLINE"/>
    <s v="ONLINE-2024-12-23 12:23:22"/>
    <s v="Dihitung"/>
    <s v="Dihitung"/>
    <s v="Tidak Dihitung"/>
    <n v="1000"/>
    <n v="12"/>
    <n v="49"/>
    <n v="2.09"/>
    <s v="Sesuai"/>
    <s v="OK"/>
    <n v="1"/>
    <n v="1"/>
    <x v="0"/>
    <x v="1"/>
    <x v="1"/>
    <x v="1"/>
    <x v="1"/>
    <x v="1"/>
    <x v="2"/>
    <x v="1"/>
    <x v="1"/>
    <s v="OK"/>
    <s v="OK"/>
    <x v="0"/>
  </r>
  <r>
    <s v="TVDM"/>
    <s v="DRIVE THRU PAJAJARAN NO. 5"/>
    <s v="I1"/>
    <s v="10.42.108.213"/>
    <s v="Microsoft Windows 10 Pro"/>
    <s v="64-bit"/>
    <s v="Intel(R) Pentium(R) CPU G4400 @ 3.30GHz"/>
    <n v="38"/>
    <s v="30"/>
    <n v="8"/>
    <s v="Windows(R), Professional edition:_x000d__x000a_    The machine is permanently activated."/>
    <s v="Sesuai"/>
    <s v="FR228-WWN4T-J3DKM-XTBXV-CYT6R"/>
    <n v="1000"/>
    <n v="44"/>
    <n v="0.81"/>
    <s v="0"/>
    <s v="0"/>
    <s v="NOEDC"/>
    <s v="NOEDC-0000-00-00 00:00:00"/>
    <s v="0"/>
    <s v="0"/>
    <s v="NOEDC"/>
    <s v="NOEDC-0000-00-00 00:00:00"/>
    <s v="Dihitung"/>
    <s v="Dihitung"/>
    <s v="Dihitung"/>
    <n v="1000"/>
    <n v="38"/>
    <n v="44"/>
    <n v="0.81"/>
    <s v="Sesuai"/>
    <s v="OK"/>
    <n v="0"/>
    <n v="0"/>
    <x v="1"/>
    <x v="1"/>
    <x v="1"/>
    <x v="1"/>
    <x v="1"/>
    <x v="1"/>
    <x v="2"/>
    <x v="2"/>
    <x v="2"/>
    <s v="NOK"/>
    <s v="NOK"/>
    <x v="6"/>
  </r>
  <r>
    <s v="TW15"/>
    <s v="GADOG CIAWI"/>
    <s v="01"/>
    <s v="10.42.7.194"/>
    <s v="Microsoft Windows 10 Pro"/>
    <s v="64-bit"/>
    <s v="Intel(R) Pentium(R) CPU G4400 @ 3.30GHz"/>
    <n v="78"/>
    <s v="52"/>
    <n v="8"/>
    <s v="Windows(R), Professional edition:_x000d__x000a_    The machine is permanently activated."/>
    <s v="Sesuai"/>
    <s v="QR7WD-YNYF4-738WW-GJXRM-RC2KF"/>
    <n v="1000"/>
    <n v="53"/>
    <n v="1.23"/>
    <s v="2"/>
    <s v="0"/>
    <s v="ONLINE"/>
    <s v="ONLINE-2024-12-23 12:08:48"/>
    <s v="12"/>
    <s v="0"/>
    <s v="ONLINE"/>
    <s v="ONLINE-2024-12-23 12:26:06"/>
    <s v="Dihitung"/>
    <s v="Dihitung"/>
    <s v="Dihitung"/>
    <n v="1000"/>
    <n v="78"/>
    <n v="53"/>
    <n v="1.23"/>
    <s v="Sesuai"/>
    <s v="OK"/>
    <n v="1"/>
    <n v="1"/>
    <x v="1"/>
    <x v="1"/>
    <x v="1"/>
    <x v="1"/>
    <x v="1"/>
    <x v="1"/>
    <x v="2"/>
    <x v="1"/>
    <x v="1"/>
    <s v="OK"/>
    <s v="OK"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37">
  <r>
    <s v="Succes"/>
    <s v="T411"/>
    <s v="CIOMAS RAYA"/>
    <s v="02"/>
    <s v="10.42.114.67"/>
    <s v="4.2.4.0"/>
    <s v="1.1.1.0"/>
    <s v="RUNNING"/>
    <s v="1.0.4.0"/>
    <s v="G113"/>
    <s v="3.0.7"/>
    <s v="0.9.3.0"/>
    <s v="1.0.0.0"/>
    <s v="OK"/>
    <x v="0"/>
    <x v="0"/>
  </r>
  <r>
    <s v="Succes"/>
    <s v="TYF8"/>
    <s v="CIAPUS TAMANSARI"/>
    <s v="02"/>
    <s v="10.42.48.35"/>
    <s v="4.2.4.0"/>
    <s v="1.1.1.0"/>
    <s v="RUNNING"/>
    <s v="1.0.4.0"/>
    <s v="G113"/>
    <s v="3.0.7"/>
    <s v="0.9.3.0"/>
    <s v="1.0.0.0"/>
    <s v="OK"/>
    <x v="0"/>
    <x v="0"/>
  </r>
  <r>
    <s v="Succes"/>
    <s v="TS39"/>
    <s v="REST AREA KM 35 A"/>
    <s v="05"/>
    <s v="10.42.99.34"/>
    <s v="4.2.4.0"/>
    <s v="1.1.1.0"/>
    <s v="RUNNING"/>
    <s v="1.0.4.0"/>
    <s v="G113"/>
    <s v="3.0.7"/>
    <s v="0.9.3.0"/>
    <s v="1.0.0.0"/>
    <s v="OK"/>
    <x v="0"/>
    <x v="0"/>
  </r>
  <r>
    <s v="Succes"/>
    <s v="THBC"/>
    <s v="CIAPUS"/>
    <s v="01"/>
    <s v="10.42.9.162"/>
    <s v="4.2.4.0"/>
    <s v="1.1.1.0"/>
    <s v="RUNNING"/>
    <s v="1.0.4.0"/>
    <s v="G113"/>
    <s v="3.0.7"/>
    <s v="0.9.3.0"/>
    <s v="1.0.0.0"/>
    <s v="OK"/>
    <x v="0"/>
    <x v="0"/>
  </r>
  <r>
    <s v="Succes"/>
    <s v="T4D5"/>
    <s v="BADAK PUTIH CIAPUS 2"/>
    <s v="01"/>
    <s v="10.42.99.194"/>
    <s v="4.2.4.0"/>
    <s v="1.1.1.0"/>
    <s v="RUNNING"/>
    <s v="1.0.4.0"/>
    <s v="G113"/>
    <s v="3.0.7"/>
    <s v="0.9.3.0"/>
    <s v="1.0.0.0"/>
    <s v="OK"/>
    <x v="0"/>
    <x v="0"/>
  </r>
  <r>
    <s v="Succes"/>
    <s v="TS39"/>
    <s v="REST AREA KM 35 A"/>
    <s v="01"/>
    <s v="10.42.99.35"/>
    <s v="4.2.4.0"/>
    <s v="1.1.1.0"/>
    <s v="RUNNING"/>
    <s v="1.0.4.0"/>
    <s v="G113"/>
    <s v="3.0.7"/>
    <s v="0.9.3.0"/>
    <s v="1.0.0.0"/>
    <s v="OK"/>
    <x v="0"/>
    <x v="0"/>
  </r>
  <r>
    <s v="Succes"/>
    <s v="TWNN"/>
    <s v="PARAKAN MULYA"/>
    <s v="02"/>
    <s v="10.42.44.131"/>
    <s v="4.2.4.0"/>
    <s v="1.1.1.0"/>
    <s v="RUNNING"/>
    <s v="1.0.4.0"/>
    <s v="G113"/>
    <s v="3.0.7"/>
    <s v="0.9.3.0"/>
    <s v="1.0.0.0"/>
    <s v="OK"/>
    <x v="0"/>
    <x v="0"/>
  </r>
  <r>
    <s v="Succes"/>
    <s v="TKD5"/>
    <s v="MAYJEN ISHAK DJUARSA NO 9"/>
    <s v="02"/>
    <s v="10.42.28.3"/>
    <s v="4.2.4.0"/>
    <s v="1.1.1.0"/>
    <s v="RUNNING"/>
    <s v="1.0.4.0"/>
    <s v="G113"/>
    <s v="3.0.7"/>
    <s v="0.9.3.0"/>
    <s v="1.0.0.0"/>
    <s v="OK"/>
    <x v="0"/>
    <x v="0"/>
  </r>
  <r>
    <s v="Succes"/>
    <s v="TUMQ"/>
    <s v="SUKAMAJU"/>
    <s v="01"/>
    <s v="10.42.50.34"/>
    <s v="4.2.4.0"/>
    <s v="1.1.1.0"/>
    <s v="RUNNING"/>
    <s v="1.0.4.0"/>
    <s v="G113"/>
    <s v="3.0.7"/>
    <s v="0.9.3.0"/>
    <s v="1.0.0.0"/>
    <s v="OK"/>
    <x v="0"/>
    <x v="0"/>
  </r>
  <r>
    <s v="Succes"/>
    <s v="T411"/>
    <s v="CIOMAS RAYA"/>
    <s v="01"/>
    <s v="10.42.114.66"/>
    <s v="4.2.4.0"/>
    <s v="1.1.1.0"/>
    <s v="RUNNING"/>
    <s v="1.0.4.0"/>
    <s v="G113"/>
    <s v="3.0.7"/>
    <s v="0.9.3.0"/>
    <s v="1.0.0.0"/>
    <s v="OK"/>
    <x v="0"/>
    <x v="0"/>
  </r>
  <r>
    <s v="Succes"/>
    <s v="FZTI"/>
    <s v="SINDANG BARANG 2"/>
    <s v="01"/>
    <s v="10.42.42.226"/>
    <s v="4.2.4.0"/>
    <s v="1.1.1.0"/>
    <s v="RUNNING"/>
    <s v="1.0.4.0"/>
    <s v="G113"/>
    <s v="3.0.7"/>
    <s v="0.9.3.0"/>
    <s v="1.0.0.0"/>
    <s v="OK"/>
    <x v="0"/>
    <x v="0"/>
  </r>
  <r>
    <s v="Succes"/>
    <s v="TWNN"/>
    <s v="PARAKAN MULYA"/>
    <s v="01"/>
    <s v="10.42.44.130"/>
    <s v="4.2.4.0"/>
    <s v="1.1.1.0"/>
    <s v="RUNNING"/>
    <s v="1.0.4.0"/>
    <s v="G113"/>
    <s v="3.0.7"/>
    <s v="0.9.3.0"/>
    <s v="1.0.0.0"/>
    <s v="OK"/>
    <x v="0"/>
    <x v="0"/>
  </r>
  <r>
    <s v="Succes"/>
    <s v="T8SC"/>
    <s v="PAGELARAN"/>
    <s v="01"/>
    <s v="10.42.10.66"/>
    <s v="4.2.4.0"/>
    <s v="1.1.1.0"/>
    <s v="RUNNING"/>
    <s v="1.0.4.0"/>
    <s v="G113"/>
    <s v="1.0.6"/>
    <s v="Programtidakada"/>
    <s v="Program tidak ada"/>
    <s v="NOK ATTRIBUTE"/>
    <x v="1"/>
    <x v="0"/>
  </r>
  <r>
    <s v="Succes"/>
    <s v="TQMC"/>
    <s v="STASIUN BOGOR 2"/>
    <s v="01"/>
    <s v="10.42.88.34"/>
    <s v="4.2.4.0"/>
    <s v="1.1.1.0"/>
    <s v="RUNNING"/>
    <s v="1.0.4.0"/>
    <s v="G113"/>
    <s v="3.0.7"/>
    <s v="0.9.3.0"/>
    <s v="1.0.0.0"/>
    <s v="OK"/>
    <x v="0"/>
    <x v="0"/>
  </r>
  <r>
    <s v="Succes"/>
    <s v="THBC"/>
    <s v="CIAPUS"/>
    <s v="02"/>
    <s v="10.42.9.163"/>
    <s v="4.2.4.0"/>
    <s v="1.1.1.0"/>
    <s v="RUNNING"/>
    <s v="1.0.4.0"/>
    <s v="G113"/>
    <s v="3.0.7"/>
    <s v="0.9.3.0"/>
    <s v="1.0.0.0"/>
    <s v="OK"/>
    <x v="0"/>
    <x v="0"/>
  </r>
  <r>
    <s v="Succes"/>
    <s v="TVGP"/>
    <s v="DR SEMERU"/>
    <s v="01"/>
    <s v="10.42.37.226"/>
    <s v="4.2.4.0"/>
    <s v="1.1.1.0"/>
    <s v="RUNNING"/>
    <s v="1.0.4.0"/>
    <s v="G113"/>
    <s v="3.0.7"/>
    <s v="0.9.3.0"/>
    <s v="1.0.0.0"/>
    <s v="OK"/>
    <x v="0"/>
    <x v="0"/>
  </r>
  <r>
    <s v="Succes"/>
    <s v="TI6Y"/>
    <s v="POINT TAMAN TOPI SQUARE"/>
    <s v="03"/>
    <s v="10.42.6.4"/>
    <s v="4.2.4.0"/>
    <s v="1.1.1.0"/>
    <s v="RUNNING"/>
    <s v="1.0.4.0"/>
    <s v="G113"/>
    <s v="3.0.7"/>
    <s v="0.9.3.0"/>
    <s v="1.0.0.0"/>
    <s v="OK"/>
    <x v="0"/>
    <x v="0"/>
  </r>
  <r>
    <s v="Succes"/>
    <s v="FRDH"/>
    <s v="KAPTEN YUSUF 3"/>
    <s v="01"/>
    <s v="10.42.43.226"/>
    <s v="4.2.4.0"/>
    <s v="1.1.1.0"/>
    <s v="RUNNING"/>
    <s v="1.0.4.0"/>
    <s v="G113"/>
    <s v="3.0.7"/>
    <s v="0.9.3.0"/>
    <s v="1.0.0.0"/>
    <s v="OK"/>
    <x v="0"/>
    <x v="0"/>
  </r>
  <r>
    <s v="Succes"/>
    <s v="TS39"/>
    <s v="REST AREA KM 35 A"/>
    <s v="I1"/>
    <s v="10.42.99.53"/>
    <s v="4.2.4.0"/>
    <s v="1.1.1.0"/>
    <s v="RUNNING"/>
    <s v="1.0.4.0"/>
    <s v="G113"/>
    <s v="3.0.7"/>
    <s v="0.9.3.0"/>
    <s v="1.0.0.0"/>
    <s v="OK"/>
    <x v="0"/>
    <x v="0"/>
  </r>
  <r>
    <s v="Succes"/>
    <s v="TR2Q"/>
    <s v="PRIMER BOGOR"/>
    <s v="01"/>
    <s v="10.42.45.2"/>
    <s v="4.2.4.0"/>
    <s v="1.1.1.0"/>
    <s v="RUNNING"/>
    <s v="1.0.4.0"/>
    <s v="G113"/>
    <s v="3.0.7"/>
    <s v="0.9.3.0"/>
    <s v="1.0.0.0"/>
    <s v="OK"/>
    <x v="0"/>
    <x v="0"/>
  </r>
  <r>
    <s v="Succes"/>
    <s v="TQMC"/>
    <s v="STASIUN BOGOR 2"/>
    <s v="03"/>
    <s v="10.42.88.36"/>
    <s v="4.2.4.0"/>
    <s v="1.1.1.0"/>
    <s v="RUNNING"/>
    <s v="1.0.4.0"/>
    <s v="G113"/>
    <s v="3.0.7"/>
    <s v="0.9.3.0"/>
    <s v="1.0.0.0"/>
    <s v="OK"/>
    <x v="0"/>
    <x v="0"/>
  </r>
  <r>
    <s v="Succes"/>
    <s v="TS39"/>
    <s v="REST AREA KM 35 A"/>
    <s v="04"/>
    <s v="10.42.99.38"/>
    <s v="4.2.4.0"/>
    <s v="1.1.1.0"/>
    <s v="RUNNING"/>
    <s v="1.0.4.0"/>
    <s v="G113"/>
    <s v="3.0.7"/>
    <s v="0.9.3.0"/>
    <s v="1.0.0.0"/>
    <s v="OK"/>
    <x v="0"/>
    <x v="0"/>
  </r>
  <r>
    <s v="Succes"/>
    <s v="TI6Y"/>
    <s v="TAMAN TOPI SQUARE"/>
    <s v="01"/>
    <s v="10.42.6.2"/>
    <s v="4.2.4.0"/>
    <s v="1.1.1.0"/>
    <s v="RUNNING"/>
    <s v="1.0.4.0"/>
    <s v="G113"/>
    <s v="3.0.7"/>
    <s v="0.9.3.0"/>
    <s v="1.0.0.0"/>
    <s v="OK"/>
    <x v="0"/>
    <x v="0"/>
  </r>
  <r>
    <s v="Succes"/>
    <s v="TZAT"/>
    <s v="PADASUKA CIOMAS"/>
    <s v="01"/>
    <s v="10.42.85.34"/>
    <s v="4.2.4.0"/>
    <s v="1.1.1.0"/>
    <s v="RUNNING"/>
    <s v="1.0.4.0"/>
    <s v="G113"/>
    <s v="3.0.7"/>
    <s v="0.9.3.0"/>
    <s v="1.0.0.0"/>
    <s v="OK"/>
    <x v="0"/>
    <x v="0"/>
  </r>
  <r>
    <s v="Succes"/>
    <s v="FRDH"/>
    <s v="KAPTEN YUSUF 3"/>
    <s v="02"/>
    <s v="10.42.43.227"/>
    <s v="4.2.4.0"/>
    <s v="1.1.1.0"/>
    <s v="RUNNING"/>
    <s v="1.0.4.0"/>
    <s v="G113"/>
    <s v="3.0.7"/>
    <s v="0.9.3.0"/>
    <s v="1.0.0.0"/>
    <s v="OK"/>
    <x v="0"/>
    <x v="0"/>
  </r>
  <r>
    <s v="Succes"/>
    <s v="TQMC"/>
    <s v="STASIUN BOGOR 2"/>
    <s v="04"/>
    <s v="10.42.88.37"/>
    <s v="4.2.4.0"/>
    <s v="1.1.1.0"/>
    <s v="RUNNING"/>
    <s v="1.0.4.0"/>
    <s v="G113"/>
    <s v="3.0.7"/>
    <s v="0.9.3.0"/>
    <s v="1.0.0.0"/>
    <s v="OK"/>
    <x v="0"/>
    <x v="0"/>
  </r>
  <r>
    <s v="Succes"/>
    <s v="TODD"/>
    <s v="RE MARTADINATA 2"/>
    <s v="01"/>
    <s v="10.42.43.162"/>
    <s v="4.2.4.0"/>
    <s v="1.1.1.0"/>
    <s v="RUNNING"/>
    <s v="1.0.4.0"/>
    <s v="G113"/>
    <s v="3.0.7"/>
    <s v="0.9.3.0"/>
    <s v="1.0.0.0"/>
    <s v="OK"/>
    <x v="0"/>
    <x v="0"/>
  </r>
  <r>
    <s v="Succes"/>
    <s v="TLKL"/>
    <s v="KEBUN RAYA RESIDENCE"/>
    <s v="04"/>
    <s v="10.42.84.5"/>
    <s v="4.2.4.0"/>
    <s v="1.1.1.0"/>
    <s v="RUNNING"/>
    <s v="1.0.4.0"/>
    <s v="G113"/>
    <s v="3.0.7"/>
    <s v="Programtidakada"/>
    <s v="1.0.0.0"/>
    <s v="NOK LIBRARY SUHU"/>
    <x v="1"/>
    <x v="0"/>
  </r>
  <r>
    <s v="Succes"/>
    <s v="TTPR"/>
    <s v="STASIUN BOGOR 3_x0009_"/>
    <s v="03"/>
    <s v="10.42.48.68"/>
    <s v="4.2.4.0"/>
    <s v="1.1.1.0"/>
    <s v="RUNNING"/>
    <s v="1.0.4.0"/>
    <s v="G113"/>
    <s v="3.0.7"/>
    <s v="0.9.3.0"/>
    <s v="1.0.0.0"/>
    <s v="OK"/>
    <x v="0"/>
    <x v="0"/>
  </r>
  <r>
    <s v="Succes"/>
    <s v="F1VU"/>
    <s v="PALEDANG NO 36"/>
    <s v="02"/>
    <s v="10.42.143.195"/>
    <s v="4.2.4.0"/>
    <s v="1.1.1.0"/>
    <s v="RUNNING"/>
    <s v="1.0.4.0"/>
    <s v="G113"/>
    <s v="3.0.7"/>
    <s v="0.9.3.0"/>
    <s v="1.0.0.0"/>
    <s v="OK"/>
    <x v="0"/>
    <x v="0"/>
  </r>
  <r>
    <s v="Succes"/>
    <s v="F840"/>
    <s v="RE ABDULLAH CIOMAS"/>
    <s v="02"/>
    <s v="10.42.43.99"/>
    <s v="4.2.4.0"/>
    <s v="1.1.1.0"/>
    <s v="RUNNING"/>
    <s v="1.0.4.0"/>
    <s v="G113"/>
    <s v="3.0.7"/>
    <s v="0.9.3.0"/>
    <s v="1.0.0.0"/>
    <s v="OK"/>
    <x v="0"/>
    <x v="0"/>
  </r>
  <r>
    <s v="Succes"/>
    <s v="TS39"/>
    <s v="REST AREA KM 35 A"/>
    <s v="02"/>
    <s v="10.42.99.36"/>
    <s v="4.2.4.0"/>
    <s v="1.1.1.0"/>
    <s v="RUNNING"/>
    <s v="1.0.4.0"/>
    <s v="G113"/>
    <s v="3.0.7"/>
    <s v="0.9.3.0"/>
    <s v="1.0.0.0"/>
    <s v="OK"/>
    <x v="0"/>
    <x v="0"/>
  </r>
  <r>
    <s v="Succes"/>
    <s v="TI6Y"/>
    <s v="TAMAN TOPI SQUARE"/>
    <s v="02"/>
    <s v="10.42.6.3"/>
    <s v="4.2.4.0"/>
    <s v="1.1.1.0"/>
    <s v="RUNNING"/>
    <s v="1.0.4.0"/>
    <s v="G113"/>
    <s v="3.0.7"/>
    <s v="0.9.3.0"/>
    <s v="1.0.0.0"/>
    <s v="OK"/>
    <x v="0"/>
    <x v="0"/>
  </r>
  <r>
    <s v="Succes"/>
    <s v="TVGP"/>
    <s v="DR SEMERU"/>
    <s v="02"/>
    <s v="10.42.37.227"/>
    <s v="4.2.4.0"/>
    <s v="1.1.1.0"/>
    <s v="RUNNING"/>
    <s v="1.0.4.0"/>
    <s v="G113"/>
    <s v="3.0.7"/>
    <s v="0.9.3.0"/>
    <s v="1.0.0.0"/>
    <s v="OK"/>
    <x v="0"/>
    <x v="0"/>
  </r>
  <r>
    <s v="Succes"/>
    <s v="TVVN"/>
    <s v="POINT STASIUN BOGOR"/>
    <s v="03"/>
    <s v="10.42.142.4"/>
    <s v="4.2.4.0"/>
    <s v="1.1.1.0"/>
    <s v="RUNNING"/>
    <s v="1.0.4.0"/>
    <s v="G113"/>
    <s v="3.0.7"/>
    <s v="0.9.3.0"/>
    <s v="1.0.0.0"/>
    <s v="OK"/>
    <x v="0"/>
    <x v="0"/>
  </r>
  <r>
    <s v="Succes"/>
    <s v="T6J6"/>
    <s v="MUTIARA INDAH RESIDENCE"/>
    <s v="01"/>
    <s v="10.42.48.2"/>
    <s v="4.2.4.0"/>
    <s v="1.1.1.0"/>
    <s v="RUNNING"/>
    <s v="1.0.4.0"/>
    <s v="G113"/>
    <s v="3.0.7"/>
    <s v="0.9.3.0"/>
    <s v="1.0.0.0"/>
    <s v="OK"/>
    <x v="0"/>
    <x v="0"/>
  </r>
  <r>
    <s v="Succes"/>
    <s v="T5SX"/>
    <s v="PASIR KUDA"/>
    <s v="01"/>
    <s v="10.42.28.162"/>
    <s v="4.2.4.0"/>
    <s v="1.1.1.0"/>
    <s v="RUNNING"/>
    <s v="1.0.4.0"/>
    <s v="G113"/>
    <s v="3.0.7"/>
    <s v="0.9.3.0"/>
    <s v="1.0.0.0"/>
    <s v="OK"/>
    <x v="0"/>
    <x v="0"/>
  </r>
  <r>
    <s v="Succes"/>
    <s v="TTPR"/>
    <s v="STASIUN BOGOR 3"/>
    <s v="01"/>
    <s v="10.42.48.66"/>
    <s v="4.2.4.0"/>
    <s v="1.1.1.0"/>
    <s v="RUNNING"/>
    <s v="1.0.4.0"/>
    <s v="G113"/>
    <s v="3.0.7"/>
    <s v="0.9.3.0"/>
    <s v="1.0.0.0"/>
    <s v="OK"/>
    <x v="0"/>
    <x v="0"/>
  </r>
  <r>
    <s v="Succes"/>
    <s v="TS39"/>
    <s v="REST AREA KM 35 A"/>
    <s v="11"/>
    <s v="10.42.99.44"/>
    <s v="4.2.4.0"/>
    <s v="1.1.1.0"/>
    <s v="RUNNING"/>
    <s v="1.0.4.0"/>
    <s v="G113"/>
    <s v="3.0.7"/>
    <s v="0.9.3.0"/>
    <s v="1.0.0.0"/>
    <s v="OK"/>
    <x v="0"/>
    <x v="0"/>
  </r>
  <r>
    <s v="Succes"/>
    <s v="F3PX"/>
    <s v="NANGKA CIAPUS"/>
    <s v="02"/>
    <s v="10.42.147.131"/>
    <s v="4.2.4.0"/>
    <s v="1.1.1.0"/>
    <s v="RUNNING"/>
    <s v="1.0.4.0"/>
    <s v="G113"/>
    <s v="3.0.7"/>
    <s v="0.9.3.0"/>
    <s v="1.0.0.0"/>
    <s v="OK"/>
    <x v="0"/>
    <x v="0"/>
  </r>
  <r>
    <s v="Succes"/>
    <s v="T8SC"/>
    <s v="PAGELARAN"/>
    <s v="02"/>
    <s v="10.42.10.67"/>
    <s v="4.2.4.0"/>
    <s v="1.1.1.0"/>
    <s v="RUNNING"/>
    <s v="1.0.4.0"/>
    <s v="G113"/>
    <s v="3.0.7"/>
    <s v="0.9.3.0"/>
    <s v="1.0.0.0"/>
    <s v="OK"/>
    <x v="0"/>
    <x v="0"/>
  </r>
  <r>
    <s v="Succes"/>
    <s v="TS39"/>
    <s v="REST AREA KM 35 A"/>
    <s v="06"/>
    <s v="10.42.99.39"/>
    <s v="4.2.4.0"/>
    <s v="1.1.1.0"/>
    <s v="RUNNING"/>
    <s v="1.0.4.0"/>
    <s v="G113"/>
    <s v="3.0.7"/>
    <s v="0.9.3.0"/>
    <s v="1.0.0.0"/>
    <s v="OK"/>
    <x v="0"/>
    <x v="0"/>
  </r>
  <r>
    <s v="Succes"/>
    <s v="TQMC"/>
    <s v="STASIUN BOGOR 2"/>
    <s v="02"/>
    <s v="10.42.88.35"/>
    <s v="4.2.4.0"/>
    <s v="1.1.1.0"/>
    <s v="RUNNING"/>
    <s v="1.0.4.0"/>
    <s v="G113"/>
    <s v="3.0.7"/>
    <s v="0.9.3.0"/>
    <s v="1.0.0.0"/>
    <s v="OK"/>
    <x v="0"/>
    <x v="0"/>
  </r>
  <r>
    <s v="Succes"/>
    <s v="TYF8"/>
    <s v="CIAPUS TAMANSARI"/>
    <s v="01"/>
    <s v="10.42.48.34"/>
    <s v="4.2.4.0"/>
    <s v="1.1.1.0"/>
    <s v="RUNNING"/>
    <s v="1.0.4.0"/>
    <s v="G113"/>
    <s v="3.0.7"/>
    <s v="0.9.3.0"/>
    <s v="1.0.0.0"/>
    <s v="OK"/>
    <x v="0"/>
    <x v="0"/>
  </r>
  <r>
    <s v="Succes"/>
    <s v="T6J6"/>
    <s v="MUTIARA INDAH RESIDENCE"/>
    <s v="02"/>
    <s v="10.42.48.3"/>
    <s v="4.2.4.0"/>
    <s v="1.1.1.0"/>
    <s v="RUNNING"/>
    <s v="1.0.4.0"/>
    <s v="G113"/>
    <s v="3.0.7"/>
    <s v="0.9.3.0"/>
    <s v="1.0.0.0"/>
    <s v="OK"/>
    <x v="0"/>
    <x v="0"/>
  </r>
  <r>
    <s v="Succes"/>
    <s v="TDQ8"/>
    <s v="SPBU DR. SEMERU"/>
    <s v="02"/>
    <s v="10.42.28.227"/>
    <s v="4.2.4.0"/>
    <s v="1.1.1.0"/>
    <s v="RUNNING"/>
    <s v="1.0.4.0"/>
    <s v="G113"/>
    <s v="3.0.7"/>
    <s v="0.9.3.0"/>
    <s v="1.0.0.0"/>
    <s v="OK"/>
    <x v="0"/>
    <x v="0"/>
  </r>
  <r>
    <s v="Succes"/>
    <s v="TS39"/>
    <s v="REST AREA KM 35 A"/>
    <s v="08"/>
    <s v="10.42.99.41"/>
    <s v="4.2.4.0"/>
    <s v="1.1.1.0"/>
    <s v="RUNNING"/>
    <s v="1.0.4.0"/>
    <s v="G113"/>
    <s v="3.0.7"/>
    <s v="0.9.3.0"/>
    <s v="1.0.0.0"/>
    <s v="OK"/>
    <x v="0"/>
    <x v="0"/>
  </r>
  <r>
    <s v="Succes"/>
    <s v="TSW4"/>
    <s v="CIOMAS PERMAI"/>
    <s v="01"/>
    <s v="10.42.106.162"/>
    <s v="4.2.4.0"/>
    <s v="1.1.1.0"/>
    <s v="RUNNING"/>
    <s v="1.0.4.0"/>
    <s v="G113"/>
    <s v="3.0.7"/>
    <s v="0.9.3.0"/>
    <s v="1.0.0.0"/>
    <s v="OK"/>
    <x v="0"/>
    <x v="0"/>
  </r>
  <r>
    <s v="Succes"/>
    <s v="FZTI"/>
    <s v="SINDANG BARANG 2"/>
    <s v="02"/>
    <s v="10.42.42.227"/>
    <s v="4.2.4.0"/>
    <s v="1.1.1.0"/>
    <s v="RUNNING"/>
    <s v="1.0.4.0"/>
    <s v="G113"/>
    <s v="3.0.7"/>
    <s v="0.9.3.0"/>
    <s v="1.0.0.0"/>
    <s v="OK"/>
    <x v="0"/>
    <x v="0"/>
  </r>
  <r>
    <s v="Succes"/>
    <s v="TVVN"/>
    <s v="POINT STASIUN BOGOR"/>
    <s v="01"/>
    <s v="10.42.142.2"/>
    <s v="4.2.4.0"/>
    <s v="1.1.1.0"/>
    <s v="RUNNING"/>
    <s v="1.0.4.0"/>
    <s v="G113"/>
    <s v="3.0.7"/>
    <s v="0.9.3.0"/>
    <s v="1.0.0.0"/>
    <s v="OK"/>
    <x v="0"/>
    <x v="0"/>
  </r>
  <r>
    <s v="Succes"/>
    <s v="TWUZ"/>
    <s v="CIAPUS 2"/>
    <s v="02"/>
    <s v="10.42.26.35"/>
    <s v="4.2.4.0"/>
    <s v="1.1.1.0"/>
    <s v="RUNNING"/>
    <s v="1.0.4.0"/>
    <s v="G113"/>
    <s v="3.0.7"/>
    <s v="0.9.3.0"/>
    <s v="1.0.0.0"/>
    <s v="OK"/>
    <x v="0"/>
    <x v="0"/>
  </r>
  <r>
    <s v="Succes"/>
    <s v="TVVN"/>
    <s v="POINT STASIUN BOGOR"/>
    <s v="02"/>
    <s v="10.42.142.3"/>
    <s v="4.2.4.0"/>
    <s v="1.1.1.0"/>
    <s v="RUNNING"/>
    <s v="1.0.4.0"/>
    <s v="G113"/>
    <s v="3.0.7"/>
    <s v="0.9.3.0"/>
    <s v="1.0.0.0"/>
    <s v="OK"/>
    <x v="0"/>
    <x v="0"/>
  </r>
  <r>
    <s v="Succes"/>
    <s v="T5SX"/>
    <s v="PASIR KUDA"/>
    <s v="02"/>
    <s v="10.42.28.163"/>
    <s v="4.2.4.0"/>
    <s v="1.1.1.0"/>
    <s v="RUNNING"/>
    <s v="1.0.4.0"/>
    <s v="G113"/>
    <s v="3.0.7"/>
    <s v="0.9.3.0"/>
    <s v="1.0.0.0"/>
    <s v="OK"/>
    <x v="0"/>
    <x v="0"/>
  </r>
  <r>
    <s v="Succes"/>
    <s v="TLOM"/>
    <s v="DR. SEMERU NO. 25"/>
    <s v="01"/>
    <s v="10.42.16.130"/>
    <s v="4.2.4.0"/>
    <s v="1.1.1.0"/>
    <s v="RUNNING"/>
    <s v="1.0.4.0"/>
    <s v="G113"/>
    <s v="3.0.7"/>
    <s v="0.9.3.0"/>
    <s v="1.0.0.0"/>
    <s v="OK"/>
    <x v="0"/>
    <x v="0"/>
  </r>
  <r>
    <s v="Succes"/>
    <s v="TZAT"/>
    <s v="PADASUKA CIOMAS"/>
    <s v="03"/>
    <s v="10.42.85.36"/>
    <s v="4.2.4.0"/>
    <s v="1.1.1.0"/>
    <s v="RUNNING"/>
    <s v="1.0.4.0"/>
    <s v="G113"/>
    <s v="3.0.7"/>
    <s v="0.9.3.0"/>
    <s v="1.0.0.0"/>
    <s v="OK"/>
    <x v="0"/>
    <x v="0"/>
  </r>
  <r>
    <s v="Succes"/>
    <s v="F1VU"/>
    <s v="PALEDANG NO 36"/>
    <s v="01"/>
    <s v="10.42.143.194"/>
    <s v="4.2.4.0"/>
    <s v="1.1.1.0"/>
    <s v="RUNNING"/>
    <s v="1.0.4.0"/>
    <s v="G113"/>
    <s v="3.0.7"/>
    <s v="0.9.3.0"/>
    <s v="1.0.0.0"/>
    <s v="OK"/>
    <x v="0"/>
    <x v="0"/>
  </r>
  <r>
    <s v="Succes"/>
    <s v="T71B"/>
    <s v="PAGELARAN 2"/>
    <s v="02"/>
    <s v="10.42.10.34"/>
    <s v="4.2.4.0"/>
    <s v="1.1.1.0"/>
    <s v="RUNNING"/>
    <s v="1.0.4.0"/>
    <s v="G113"/>
    <s v="3.0.7"/>
    <s v="0.9.3.0"/>
    <s v="1.0.0.0"/>
    <s v="OK"/>
    <x v="0"/>
    <x v="0"/>
  </r>
  <r>
    <s v="Succes"/>
    <s v="T71B"/>
    <s v="PAGELARAN 2"/>
    <s v="01"/>
    <s v="10.42.10.35"/>
    <s v="4.2.4.0"/>
    <s v="1.1.1.0"/>
    <s v="RUNNING"/>
    <s v="1.0.4.0"/>
    <s v="G113"/>
    <s v="3.0.7"/>
    <s v="0.9.3.0"/>
    <s v="1.0.0.0"/>
    <s v="OK"/>
    <x v="0"/>
    <x v="0"/>
  </r>
  <r>
    <s v="Succes"/>
    <s v="TUMQ"/>
    <s v="SUKAMAJU"/>
    <s v="02"/>
    <s v="10.42.50.35"/>
    <s v="4.2.4.0"/>
    <s v="1.1.1.0"/>
    <s v="RUNNING"/>
    <s v="1.0.4.0"/>
    <s v="G113"/>
    <s v="3.0.7"/>
    <s v="0.9.3.0"/>
    <s v="1.0.0.0"/>
    <s v="OK"/>
    <x v="0"/>
    <x v="0"/>
  </r>
  <r>
    <s v="Succes"/>
    <s v="TLOM"/>
    <s v="DR. SEMERU NO. 25"/>
    <s v="02"/>
    <s v="10.42.16.131"/>
    <s v="4.2.4.0"/>
    <s v="1.1.1.0"/>
    <s v="RUNNING"/>
    <s v="1.0.4.0"/>
    <s v="G113"/>
    <s v="3.0.7"/>
    <s v="0.9.3.0"/>
    <s v="1.0.0.0"/>
    <s v="OK"/>
    <x v="0"/>
    <x v="0"/>
  </r>
  <r>
    <s v="Succes"/>
    <s v="TDY0"/>
    <s v="SINDANG BARANG RAYA"/>
    <s v="02"/>
    <s v="10.42.181.163"/>
    <s v="4.2.4.0"/>
    <s v="1.1.1.0"/>
    <s v="RUNNING"/>
    <s v="1.0.4.0"/>
    <s v="G113"/>
    <s v="3.0.7"/>
    <s v="0.9.3.0"/>
    <s v="1.0.0.0"/>
    <s v="OK"/>
    <x v="0"/>
    <x v="0"/>
  </r>
  <r>
    <s v="Succes"/>
    <s v="TTPR"/>
    <s v="STASIUN BOGOR 3"/>
    <s v="02"/>
    <s v="10.42.48.67"/>
    <s v="4.2.4.0"/>
    <s v="1.1.1.0"/>
    <s v="RUNNING"/>
    <s v="1.0.4.0"/>
    <s v="G113"/>
    <s v="3.0.7"/>
    <s v="0.9.3.0"/>
    <s v="1.0.0.0"/>
    <s v="OK"/>
    <x v="0"/>
    <x v="0"/>
  </r>
  <r>
    <s v="Succes"/>
    <s v="TS39"/>
    <s v="REST AREA KM 35 A"/>
    <s v="03"/>
    <s v="10.42.99.37"/>
    <s v="4.2.4.0"/>
    <s v="1.1.1.0"/>
    <s v="RUNNING"/>
    <s v="1.0.4.0"/>
    <s v="G113"/>
    <s v="3.0.7"/>
    <s v="0.9.3.0"/>
    <s v="1.0.0.0"/>
    <s v="OK"/>
    <x v="0"/>
    <x v="0"/>
  </r>
  <r>
    <s v="Succes"/>
    <s v="TODD"/>
    <s v="RE MARTADINATA 2"/>
    <s v="02"/>
    <s v="10.42.43.163"/>
    <s v="4.2.4.0"/>
    <s v="1.1.1.0"/>
    <s v="RUNNING"/>
    <s v="1.0.4.0"/>
    <s v="G113"/>
    <s v="3.0.7"/>
    <s v="0.9.3.0"/>
    <s v="1.0.0.0"/>
    <s v="OK"/>
    <x v="0"/>
    <x v="0"/>
  </r>
  <r>
    <s v="Succes"/>
    <s v="TSW4"/>
    <s v="CIOMAS PERMAI"/>
    <s v="02"/>
    <s v="10.42.106.163"/>
    <s v="4.2.4.0"/>
    <s v="1.1.1.0"/>
    <s v="RUNNING"/>
    <s v="1.0.4.0"/>
    <s v="G113"/>
    <s v="3.0.7"/>
    <s v="0.9.3.0"/>
    <s v="1.0.0.0"/>
    <s v="OK"/>
    <x v="0"/>
    <x v="0"/>
  </r>
  <r>
    <s v="Succes"/>
    <s v="TRRV"/>
    <s v="KOTA BATU 1"/>
    <s v="02"/>
    <s v="10.42.106.131"/>
    <s v="4.2.4.0"/>
    <s v="1.1.1.0"/>
    <s v="RUNNING"/>
    <s v="1.0.4.0"/>
    <s v="G113"/>
    <s v="3.0.7"/>
    <s v="0.9.3.0"/>
    <s v="1.0.0.0"/>
    <s v="OK"/>
    <x v="0"/>
    <x v="0"/>
  </r>
  <r>
    <s v="Succes"/>
    <s v="TLKL"/>
    <s v="KEBUN RAYA RESIDENCE"/>
    <s v="03"/>
    <s v="10.42.84.4"/>
    <s v="4.2.4.0"/>
    <s v="1.1.1.0"/>
    <s v="RUNNING"/>
    <s v="1.0.4.0"/>
    <s v="G113"/>
    <s v="3.0.7"/>
    <s v="0.9.3.0"/>
    <s v="1.0.0.0"/>
    <s v="OK"/>
    <x v="0"/>
    <x v="0"/>
  </r>
  <r>
    <s v="Succes"/>
    <s v="TLKL"/>
    <s v="KEBUN RAYA RESIDENCE"/>
    <s v="02"/>
    <s v="10.42.84.3"/>
    <s v="4.2.4.0"/>
    <s v="1.1.1.0"/>
    <s v="RUNNING"/>
    <s v="1.0.4.0"/>
    <s v="G113"/>
    <s v="3.0.7"/>
    <s v="0.9.3.0"/>
    <s v="1.0.0.0"/>
    <s v="OK"/>
    <x v="0"/>
    <x v="0"/>
  </r>
  <r>
    <s v="Succes"/>
    <s v="TU5X"/>
    <s v="MAWAR"/>
    <s v="02"/>
    <s v="10.42.50.2"/>
    <s v="4.2.4.0"/>
    <s v="1.1.1.0"/>
    <s v="RUNNING"/>
    <s v="1.0.4.0"/>
    <s v="G113"/>
    <s v="3.0.7"/>
    <s v="0.9.3.0"/>
    <s v="1.0.0.0"/>
    <s v="OK"/>
    <x v="0"/>
    <x v="0"/>
  </r>
  <r>
    <s v="Succes"/>
    <s v="TWUZ"/>
    <s v="CIAPUS 2"/>
    <s v="01"/>
    <s v="10.42.26.34"/>
    <s v="4.2.4.0"/>
    <s v="1.1.1.0"/>
    <s v="RUNNING"/>
    <s v="1.0.4.0"/>
    <s v="G113"/>
    <s v="3.0.7"/>
    <s v="0.9.3.0"/>
    <s v="1.0.0.0"/>
    <s v="OK"/>
    <x v="0"/>
    <x v="0"/>
  </r>
  <r>
    <s v="Succes"/>
    <s v="TLKL"/>
    <s v="KEBUN RAYA RESIDENCE"/>
    <s v="01"/>
    <s v="10.42.84.2"/>
    <s v="4.2.4.0"/>
    <s v="1.1.1.0"/>
    <s v="RUNNING"/>
    <s v="1.0.4.0"/>
    <s v="G113"/>
    <s v="3.0.7"/>
    <s v="0.9.3.0"/>
    <s v="1.0.0.0"/>
    <s v="OK"/>
    <x v="0"/>
    <x v="0"/>
  </r>
  <r>
    <s v="Succes"/>
    <s v="TZAT"/>
    <s v="PADASUKA CIOMAS"/>
    <s v="04"/>
    <s v="10.42.85.37"/>
    <s v="4.2.4.0"/>
    <s v="1.1.1.0"/>
    <s v="RUNNING"/>
    <s v="1.0.4.0"/>
    <s v="G113"/>
    <s v="3.0.7"/>
    <s v="0.9.3.0"/>
    <s v="1.0.0.0"/>
    <s v="OK"/>
    <x v="0"/>
    <x v="0"/>
  </r>
  <r>
    <s v="Succes"/>
    <s v="TTPR"/>
    <s v="STASIUN BOGOR 3"/>
    <s v="I1"/>
    <s v="10.42.48.85"/>
    <s v="4.2.4.0"/>
    <s v="1.1.1.0"/>
    <s v="RUNNING"/>
    <s v="1.0.4.0"/>
    <s v="G113"/>
    <s v="3.0.7"/>
    <s v="0.9.3.0"/>
    <s v="1.0.0.0"/>
    <s v="OK"/>
    <x v="0"/>
    <x v="0"/>
  </r>
  <r>
    <s v="Succes"/>
    <s v="THNS"/>
    <s v="LOJI BOGOR"/>
    <s v="01"/>
    <s v="10.42.138.162"/>
    <s v="4.2.4.0"/>
    <s v="1.1.1.0"/>
    <s v="RUNNING"/>
    <s v="1.0.4.0"/>
    <s v="G113"/>
    <s v="3.0.7"/>
    <s v="0.9.3.0"/>
    <s v="1.0.0.0"/>
    <s v="OK"/>
    <x v="0"/>
    <x v="0"/>
  </r>
  <r>
    <s v="Succes"/>
    <s v="TKD5"/>
    <s v="MAYJEN ISHAK DJUARSA NO 9"/>
    <s v="01"/>
    <s v="10.42.28.2"/>
    <s v="4.2.4.0"/>
    <s v="1.1.1.0"/>
    <s v="RUNNING"/>
    <s v="1.0.4.0"/>
    <s v="G113"/>
    <s v="3.0.7"/>
    <s v="0.9.3.0"/>
    <s v="1.0.0.0"/>
    <s v="OK"/>
    <x v="0"/>
    <x v="0"/>
  </r>
  <r>
    <s v="Succes"/>
    <s v="TRRV"/>
    <s v="KOTA BATU 1"/>
    <s v="01"/>
    <s v="10.42.106.130"/>
    <s v="4.2.4.0"/>
    <s v="1.1.1.0"/>
    <s v="RUNNING"/>
    <s v="1.0.4.0"/>
    <s v="G113"/>
    <s v="3.0.7"/>
    <s v="0.9.3.0"/>
    <s v="1.0.0.0"/>
    <s v="OK"/>
    <x v="0"/>
    <x v="0"/>
  </r>
  <r>
    <s v="Succes"/>
    <s v="T4D5"/>
    <s v="BADAK PUTIH CIAPUS 2"/>
    <s v="02"/>
    <s v="10.42.99.195"/>
    <s v="4.2.4.0"/>
    <s v="1.1.1.0"/>
    <s v="RUNNING"/>
    <s v="1.0.4.0"/>
    <s v="G113"/>
    <s v="3.0.7"/>
    <s v="0.9.3.0"/>
    <s v="1.0.0.0"/>
    <s v="OK"/>
    <x v="0"/>
    <x v="0"/>
  </r>
  <r>
    <s v="Succes"/>
    <s v="TQMC"/>
    <s v="STASIUN BOGOR 2"/>
    <s v="I1"/>
    <s v="10.42.88.53"/>
    <s v="4.2.4.0"/>
    <s v="1.1.1.0"/>
    <s v="RUNNING"/>
    <s v="1.0.4.0"/>
    <s v="G113"/>
    <s v="3.0.7"/>
    <s v="0.9.3.0"/>
    <s v="1.0.0.0"/>
    <s v="OK"/>
    <x v="0"/>
    <x v="0"/>
  </r>
  <r>
    <s v="Succes"/>
    <s v="TR2Q"/>
    <s v="PRIMER BOGOR"/>
    <s v="02"/>
    <s v="10.42.45.3"/>
    <s v="4.2.4.0"/>
    <s v="1.1.1.0"/>
    <s v="RUNNING"/>
    <s v="1.0.4.0"/>
    <s v="G113"/>
    <s v="3.0.7"/>
    <s v="0.9.3.0"/>
    <s v="1.0.0.0"/>
    <s v="OK"/>
    <x v="0"/>
    <x v="0"/>
  </r>
  <r>
    <s v="Succes"/>
    <s v="TU5X"/>
    <s v="MAWAR"/>
    <s v="01"/>
    <s v="10.42.50.3"/>
    <s v="4.2.4.0"/>
    <s v="1.1.1.0"/>
    <s v="RUNNING"/>
    <s v="1.0.4.0"/>
    <s v="G113"/>
    <s v="3.0.7"/>
    <s v="0.9.3.0"/>
    <s v="1.0.0.0"/>
    <s v="OK"/>
    <x v="0"/>
    <x v="0"/>
  </r>
  <r>
    <s v="Succes"/>
    <s v="FI44"/>
    <s v="GARDENIA HILLS"/>
    <s v="01"/>
    <s v="10.42.66.2"/>
    <s v="4.2.4.0"/>
    <s v="1.1.1.0"/>
    <s v="RUNNING"/>
    <s v="1.0.4.0"/>
    <s v="G113"/>
    <s v="3.0.7"/>
    <s v="0.9.3.0"/>
    <s v="1.0.0.0"/>
    <s v="OK"/>
    <x v="0"/>
    <x v="0"/>
  </r>
  <r>
    <s v="Succes"/>
    <s v="F3PX"/>
    <s v="NANGKA CIAPUS"/>
    <s v="01"/>
    <s v="10.42.147.130"/>
    <s v="4.2.4.0"/>
    <s v="1.1.1.0"/>
    <s v="RUNNING"/>
    <s v="1.0.4.0"/>
    <s v="G113"/>
    <s v="3.0.7"/>
    <s v="0.9.3.0"/>
    <s v="1.0.0.0"/>
    <s v="OK"/>
    <x v="0"/>
    <x v="0"/>
  </r>
  <r>
    <s v="Succes"/>
    <s v="T1YI"/>
    <s v="MERDEKA NO.139"/>
    <s v="01"/>
    <s v="10.42.30.98"/>
    <s v="4.2.4.0"/>
    <s v="1.1.1.0"/>
    <s v="RUNNING"/>
    <s v="1.0.4.0"/>
    <s v="G113"/>
    <s v="3.0.7"/>
    <s v="0.9.3.0"/>
    <s v="1.0.0.0"/>
    <s v="OK"/>
    <x v="0"/>
    <x v="0"/>
  </r>
  <r>
    <s v="Succes"/>
    <s v="TGER"/>
    <s v="SINDANG BARANG"/>
    <s v="02"/>
    <s v="10.42.13.163"/>
    <s v="4.2.4.0"/>
    <s v="1.1.1.0"/>
    <s v="RUNNING"/>
    <s v="1.0.4.0"/>
    <s v="G113"/>
    <s v="3.0.7"/>
    <s v="0.9.3.0"/>
    <s v="1.0.0.0"/>
    <s v="OK"/>
    <x v="0"/>
    <x v="0"/>
  </r>
  <r>
    <s v="Succes"/>
    <s v="TZAT"/>
    <s v="PADASUKA CIOMAS"/>
    <s v="02"/>
    <s v="10.42.85.35"/>
    <s v="4.2.4.0"/>
    <s v="1.1.1.0"/>
    <s v="RUNNING"/>
    <s v="1.0.4.0"/>
    <s v="G113"/>
    <s v="3.0.7"/>
    <s v="0.9.3.0"/>
    <s v="1.0.0.0"/>
    <s v="OK"/>
    <x v="0"/>
    <x v="0"/>
  </r>
  <r>
    <s v="Succes"/>
    <s v="TDY0"/>
    <s v="SINDANG BARANG RAYA"/>
    <s v="01"/>
    <s v="10.42.181.162"/>
    <s v="4.2.4.0"/>
    <s v="1.1.1.0"/>
    <s v="RUNNING"/>
    <s v="1.0.4.0"/>
    <s v="G113"/>
    <s v="3.0.7"/>
    <s v="0.9.3.0"/>
    <s v="1.0.0.0"/>
    <s v="OK"/>
    <x v="0"/>
    <x v="0"/>
  </r>
  <r>
    <s v="Succes"/>
    <s v="TZAT"/>
    <s v="PADASUKA CIOMAS"/>
    <s v="I1"/>
    <s v="10.42.85.53"/>
    <s v="4.2.4.0"/>
    <s v="1.1.1.0"/>
    <s v="RUNNING"/>
    <s v="1.0.4.0"/>
    <s v="G113"/>
    <s v="3.0.7"/>
    <s v="0.9.3.0"/>
    <s v="1.0.0.0"/>
    <s v="OK"/>
    <x v="0"/>
    <x v="0"/>
  </r>
  <r>
    <s v="Succes"/>
    <s v="THNS"/>
    <s v="LOJI BOGOR"/>
    <s v="02"/>
    <s v="10.42.138.163"/>
    <s v="4.2.4.0"/>
    <s v="1.1.1.0"/>
    <s v="RUNNING"/>
    <s v="1.0.4.0"/>
    <s v="G113"/>
    <s v="3.0.7"/>
    <s v="0.9.3.0"/>
    <s v="1.0.0.0"/>
    <s v="OK"/>
    <x v="0"/>
    <x v="0"/>
  </r>
  <r>
    <s v="Succes"/>
    <s v="FI44"/>
    <s v="GARDENIA HILLS"/>
    <s v="02"/>
    <s v="10.42.66.3"/>
    <s v="4.2.4.0"/>
    <s v="1.1.1.0"/>
    <s v="RUNNING"/>
    <s v="1.0.4.0"/>
    <s v="G113"/>
    <s v="3.0.7"/>
    <s v="0.9.3.0"/>
    <s v="1.0.0.0"/>
    <s v="OK"/>
    <x v="0"/>
    <x v="0"/>
  </r>
  <r>
    <s v="Succes"/>
    <s v="TZOF"/>
    <s v="BADAK PUTIH CIAPUS"/>
    <s v="01"/>
    <s v="10.42.10.98"/>
    <s v="4.2.4.0"/>
    <s v="1.1.1.0"/>
    <s v="RUNNING"/>
    <s v="1.0.4.0"/>
    <s v="G113"/>
    <s v="3.0.7"/>
    <s v="0.9.3.0"/>
    <s v="1.0.0.0"/>
    <s v="OK"/>
    <x v="0"/>
    <x v="0"/>
  </r>
  <r>
    <s v="Succes"/>
    <s v="TZOF"/>
    <s v="BADAK PUTIH CIAPUS"/>
    <s v="02"/>
    <s v="10.42.10.99"/>
    <s v="4.2.4.0"/>
    <s v="1.1.1.0"/>
    <s v="RUNNING"/>
    <s v="1.0.4.0"/>
    <s v="G113"/>
    <s v="3.0.7"/>
    <s v="0.9.3.0"/>
    <s v="1.0.0.0"/>
    <s v="OK"/>
    <x v="0"/>
    <x v="0"/>
  </r>
  <r>
    <s v="Succes"/>
    <s v="TDQ8"/>
    <s v="SPBU DR. SEMERU"/>
    <s v="01"/>
    <s v="10.42.28.226"/>
    <s v="4.2.4.0"/>
    <s v="1.1.1.0"/>
    <s v="RUNNING"/>
    <s v="1.0.4.0"/>
    <s v="G113"/>
    <s v="3.0.7"/>
    <s v="0.9.3.0"/>
    <s v="1.0.0.0"/>
    <s v="OK"/>
    <x v="0"/>
    <x v="0"/>
  </r>
  <r>
    <s v="Succes"/>
    <s v="FKF0"/>
    <s v="VILA INDAH CIOMAS"/>
    <s v="02"/>
    <s v="10.42.143.99"/>
    <s v="4.2.4.0"/>
    <s v="1.1.1.0"/>
    <s v="RUNNING"/>
    <s v="1.0.4.0"/>
    <s v="G113"/>
    <s v="3.0.7"/>
    <s v="0.9.3.0"/>
    <s v="1.0.0.0"/>
    <s v="OK"/>
    <x v="0"/>
    <x v="0"/>
  </r>
  <r>
    <s v="Succes"/>
    <s v="F840"/>
    <s v="RE ABDULLAH CIOMAS"/>
    <s v="01"/>
    <s v="10.42.43.98"/>
    <s v="4.2.4.0"/>
    <s v="1.1.1.0"/>
    <s v="RUNNING"/>
    <s v="1.0.4.0"/>
    <s v="G113"/>
    <s v="3.0.7"/>
    <s v="0.9.3.0"/>
    <s v="1.0.0.0"/>
    <s v="OK"/>
    <x v="0"/>
    <x v="0"/>
  </r>
  <r>
    <s v="Succes"/>
    <s v="TGER"/>
    <s v="SINDANG BARANG"/>
    <s v="01"/>
    <s v="10.42.13.162"/>
    <s v="4.2.4.0"/>
    <s v="1.1.1.0"/>
    <s v="RUNNING"/>
    <s v="1.0.4.0"/>
    <s v="G113"/>
    <s v="3.0.7"/>
    <s v="0.9.3.0"/>
    <s v="1.0.0.0"/>
    <s v="OK"/>
    <x v="0"/>
    <x v="0"/>
  </r>
  <r>
    <s v="Succes"/>
    <s v="T1YI"/>
    <s v="MERDEKA NO.139"/>
    <s v="02"/>
    <s v="10.42.30.99"/>
    <s v="4.2.4.0"/>
    <s v="1.1.1.0"/>
    <s v="RUNNING"/>
    <s v="1.0.4.0"/>
    <s v="G113"/>
    <s v="3.0.7"/>
    <s v="0.9.3.0"/>
    <s v="1.0.0.0"/>
    <s v="OK"/>
    <x v="0"/>
    <x v="0"/>
  </r>
  <r>
    <s v="Succes"/>
    <s v="T7AJ"/>
    <s v="CIOMAS SUKAMAKMUR"/>
    <s v="01"/>
    <s v="10.42.92.226"/>
    <s v="4.2.4.0"/>
    <s v="1.1.1.0"/>
    <s v="RUNNING"/>
    <s v="1.0.4.0"/>
    <s v="G113"/>
    <s v="3.0.7"/>
    <s v="0.9.3.0"/>
    <s v="1.0.0.0"/>
    <s v="OK"/>
    <x v="0"/>
    <x v="0"/>
  </r>
  <r>
    <s v="Succes"/>
    <s v="FFEP"/>
    <s v="VILLA MOCCARA"/>
    <s v="01"/>
    <s v="10.42.75.98"/>
    <s v="4.2.4.0"/>
    <s v="1.1.1.0"/>
    <s v="RUNNING"/>
    <s v="1.0.4.0"/>
    <s v="G113"/>
    <s v="3.0.7"/>
    <s v="0.9.3.0"/>
    <s v="1.0.0.0"/>
    <s v="OK"/>
    <x v="0"/>
    <x v="0"/>
  </r>
  <r>
    <s v="Succes"/>
    <s v="T7AJ"/>
    <s v="CIOMAS SUKAMAKMUR"/>
    <s v="02"/>
    <s v="10.42.92.227"/>
    <s v="4.2.4.0"/>
    <s v="1.1.1.0"/>
    <s v="RUNNING"/>
    <s v="1.0.4.0"/>
    <s v="G113"/>
    <s v="3.0.7"/>
    <s v="0.9.3.0"/>
    <s v="1.0.0.0"/>
    <s v="OK"/>
    <x v="0"/>
    <x v="0"/>
  </r>
  <r>
    <s v="Succes"/>
    <s v="TJ1I"/>
    <s v="SPBU PASIR KUDA"/>
    <s v="02"/>
    <s v="10.42.94.35"/>
    <s v="4.2.4.0"/>
    <s v="1.1.1.0"/>
    <s v="RUNNING"/>
    <s v="1.0.4.0"/>
    <s v="G113"/>
    <s v="3.0.7"/>
    <s v="0.9.3.0"/>
    <s v="1.0.0.0"/>
    <s v="OK"/>
    <x v="0"/>
    <x v="0"/>
  </r>
  <r>
    <s v="Succes"/>
    <s v="FA5G"/>
    <s v="KAPTEN YUSUF"/>
    <s v="02"/>
    <s v="10.42.65.99"/>
    <s v="4.2.4.0"/>
    <s v="1.1.1.0"/>
    <s v="RUNNING"/>
    <s v="1.0.4.0"/>
    <s v="G113"/>
    <s v="3.0.7"/>
    <s v="0.9.3.0"/>
    <s v="1.0.0.0"/>
    <s v="OK"/>
    <x v="0"/>
    <x v="0"/>
  </r>
  <r>
    <s v="Succes"/>
    <s v="TONV"/>
    <s v="MERDEKA NO.55"/>
    <s v="01"/>
    <s v="10.42.88.66"/>
    <s v="4.2.4.0"/>
    <s v="1.1.1.0"/>
    <s v="RUNNING"/>
    <s v="1.0.4.0"/>
    <s v="G113"/>
    <s v="3.0.7"/>
    <s v="0.9.3.0"/>
    <s v="1.0.0.0"/>
    <s v="OK"/>
    <x v="0"/>
    <x v="0"/>
  </r>
  <r>
    <s v="Succes"/>
    <s v="TBDI"/>
    <s v="PURNAMA TAMANSARI"/>
    <s v="01"/>
    <s v="10.42.80.226"/>
    <s v="4.2.4.0"/>
    <s v="1.1.1.0"/>
    <s v="RUNNING"/>
    <s v="1.0.4.0"/>
    <s v="G113"/>
    <s v="1.0.6"/>
    <s v="Programtidakada"/>
    <s v="Program tidak ada"/>
    <s v="NOK ATTRIBUTE"/>
    <x v="1"/>
    <x v="0"/>
  </r>
  <r>
    <s v="Succes"/>
    <s v="THBK"/>
    <s v="ARYA SURYALAGA"/>
    <s v="01"/>
    <s v="10.42.98.130"/>
    <s v="4.2.4.0"/>
    <s v="1.1.1.0"/>
    <s v="RUNNING"/>
    <s v="1.0.4.0"/>
    <s v="G113"/>
    <s v="3.0.7"/>
    <s v="0.9.3.0"/>
    <s v="1.0.0.0"/>
    <s v="OK"/>
    <x v="0"/>
    <x v="0"/>
  </r>
  <r>
    <s v="Succes"/>
    <s v="TCWO"/>
    <s v="TAMAN SARI PARK RESIDENCE"/>
    <s v="01"/>
    <s v="10.42.98.194"/>
    <s v="4.2.4.0"/>
    <s v="1.1.1.0"/>
    <s v="RUNNING"/>
    <s v="1.0.4.0"/>
    <s v="G113"/>
    <s v="3.0.7"/>
    <s v="0.9.3.0"/>
    <s v="1.0.0.0"/>
    <s v="OK"/>
    <x v="0"/>
    <x v="0"/>
  </r>
  <r>
    <s v="Succes"/>
    <s v="TJ1I"/>
    <s v="SPBU PASIR KUDA"/>
    <s v="01"/>
    <s v="10.42.94.34"/>
    <s v="4.2.4.0"/>
    <s v="1.1.1.0"/>
    <s v="RUNNING"/>
    <s v="1.0.4.0"/>
    <s v="G113"/>
    <s v="3.0.7"/>
    <s v="0.9.3.0"/>
    <s v="1.0.0.0"/>
    <s v="OK"/>
    <x v="0"/>
    <x v="0"/>
  </r>
  <r>
    <s v="Succes"/>
    <s v="T74O"/>
    <s v="VETERAN NO.48"/>
    <s v="01"/>
    <s v="10.42.78.130"/>
    <s v="4.2.4.0"/>
    <s v="1.1.1.0"/>
    <s v="RUNNING"/>
    <s v="1.0.4.0"/>
    <s v="G113"/>
    <s v="3.0.7"/>
    <s v="0.9.3.0"/>
    <s v="1.0.0.0"/>
    <s v="OK"/>
    <x v="0"/>
    <x v="0"/>
  </r>
  <r>
    <s v="Succes"/>
    <s v="FA5G"/>
    <s v="KAPTEN YUSUF"/>
    <s v="01"/>
    <s v="10.42.65.98"/>
    <s v="4.2.4.0"/>
    <s v="1.1.1.0"/>
    <s v="RUNNING"/>
    <s v="1.0.4.0"/>
    <s v="G113"/>
    <s v="3.0.7"/>
    <s v="0.9.3.0"/>
    <s v="1.0.0.0"/>
    <s v="OK"/>
    <x v="0"/>
    <x v="0"/>
  </r>
  <r>
    <s v="Succes"/>
    <s v="THBK"/>
    <s v="ARYA SURYALAGA"/>
    <s v="02"/>
    <s v="10.42.98.132"/>
    <s v="4.2.4.0"/>
    <s v="1.1.1.0"/>
    <s v="RUNNING"/>
    <s v="1.0.4.0"/>
    <s v="G113"/>
    <s v="3.0.7"/>
    <s v="0.9.3.0"/>
    <s v="1.0.0.0"/>
    <s v="OK"/>
    <x v="0"/>
    <x v="0"/>
  </r>
  <r>
    <s v="Succes"/>
    <s v="FAHS"/>
    <s v="KELAPA 7"/>
    <s v="01"/>
    <s v="10.42.93.98"/>
    <s v="4.2.4.0"/>
    <s v="1.1.1.0"/>
    <s v="RUNNING"/>
    <s v="1.0.4.0"/>
    <s v="G113"/>
    <s v="3.0.7"/>
    <s v="0.9.3.0"/>
    <s v="1.0.0.0"/>
    <s v="OK"/>
    <x v="0"/>
    <x v="0"/>
  </r>
  <r>
    <s v="Succes"/>
    <s v="TO9Q"/>
    <s v="BUKIT ASRI CIOMAS"/>
    <s v="01"/>
    <s v="10.42.93.34"/>
    <s v="4.2.4.0"/>
    <s v="1.1.1.0"/>
    <s v="RUNNING"/>
    <s v="1.0.4.0"/>
    <s v="G113"/>
    <s v="1.0.6"/>
    <s v="Programtidakada"/>
    <s v="Program tidak ada"/>
    <s v="NOK ATTRIBUTE"/>
    <x v="1"/>
    <x v="0"/>
  </r>
  <r>
    <s v="Succes"/>
    <s v="T9XY"/>
    <s v="KEBUN RAYA RESIDENCE"/>
    <s v="02"/>
    <s v="10.42.103.227"/>
    <s v="4.2.4.0"/>
    <s v="1.1.1.0"/>
    <s v="RUNNING"/>
    <s v="1.0.4.0"/>
    <s v="G113"/>
    <s v="3.0.7"/>
    <s v="0.9.3.0"/>
    <s v="1.0.0.0"/>
    <s v="OK"/>
    <x v="0"/>
    <x v="0"/>
  </r>
  <r>
    <s v="Succes"/>
    <s v="T74O"/>
    <s v="VETERAN NO.48"/>
    <s v="02"/>
    <s v="10.42.78.131"/>
    <s v="4.2.4.0"/>
    <s v="1.1.1.0"/>
    <s v="RUNNING"/>
    <s v="1.0.4.0"/>
    <s v="G113"/>
    <s v="3.0.7"/>
    <s v="0.9.3.0"/>
    <s v="1.0.0.0"/>
    <s v="OK"/>
    <x v="0"/>
    <x v="0"/>
  </r>
  <r>
    <s v="Succes"/>
    <s v="TONV"/>
    <s v="MERDEKA NO.55"/>
    <s v="02"/>
    <s v="10.42.88.67"/>
    <s v="4.2.4.0"/>
    <s v="1.1.1.0"/>
    <s v="RUNNING"/>
    <s v="1.0.4.0"/>
    <s v="G113"/>
    <s v="3.0.7"/>
    <s v="0.9.3.0"/>
    <s v="1.0.0.0"/>
    <s v="OK"/>
    <x v="0"/>
    <x v="0"/>
  </r>
  <r>
    <s v="Succes"/>
    <s v="FFEP"/>
    <s v="VILLA MOCCARA"/>
    <s v="02"/>
    <s v="10.42.75.99"/>
    <s v="4.2.4.0"/>
    <s v="1.1.1.0"/>
    <s v="RUNNING"/>
    <s v="1.0.4.0"/>
    <s v="G113"/>
    <s v="3.0.7"/>
    <s v="0.9.3.0"/>
    <s v="1.0.0.0"/>
    <s v="OK"/>
    <x v="0"/>
    <x v="0"/>
  </r>
  <r>
    <s v="Succes"/>
    <s v="FAHS"/>
    <s v="KELAPA 7"/>
    <s v="02"/>
    <s v="10.42.93.99"/>
    <s v="4.2.4.0"/>
    <s v="1.1.1.0"/>
    <s v="RUNNING"/>
    <s v="1.0.4.0"/>
    <s v="G113"/>
    <s v="3.0.7"/>
    <s v="0.9.3.0"/>
    <s v="1.0.0.0"/>
    <s v="OK"/>
    <x v="0"/>
    <x v="0"/>
  </r>
  <r>
    <s v="Succes"/>
    <s v="FKF0"/>
    <s v="VILA INDAH CIOMAS"/>
    <s v="01"/>
    <s v="10.42.143.98"/>
    <s v="4.2.4.0"/>
    <s v="1.1.1.0"/>
    <s v="RUNNING"/>
    <s v="1.0.4.0"/>
    <s v="G113"/>
    <s v="3.0.7"/>
    <s v="0.9.3.0"/>
    <s v="1.0.0.0"/>
    <s v="OK"/>
    <x v="0"/>
    <x v="0"/>
  </r>
  <r>
    <s v="Succes"/>
    <s v="T9XY"/>
    <s v="KEBUN RAYA RESIDENCE"/>
    <s v="01"/>
    <s v="10.42.103.226"/>
    <s v="4.2.4.0"/>
    <s v="1.1.1.0"/>
    <s v="RUNNING"/>
    <s v="1.0.4.0"/>
    <s v="G113"/>
    <s v="3.0.7"/>
    <s v="0.9.3.0"/>
    <s v="1.0.0.0"/>
    <s v="OK"/>
    <x v="0"/>
    <x v="0"/>
  </r>
  <r>
    <s v="Succes"/>
    <s v="TJT7"/>
    <s v="SINDANG BARANG NO 74"/>
    <s v="01"/>
    <s v="10.42.105.66"/>
    <s v="4.2.4.0"/>
    <s v="1.1.1.0"/>
    <s v="RUNNING"/>
    <s v="1.0.4.0"/>
    <s v="G113"/>
    <s v="3.0.7"/>
    <s v="0.9.3.0"/>
    <s v="1.0.0.0"/>
    <s v="OK"/>
    <x v="0"/>
    <x v="0"/>
  </r>
  <r>
    <s v="Succes"/>
    <s v="TBDI"/>
    <s v="PURNAMA TAMANSARI"/>
    <s v="02"/>
    <s v="10.42.80.227"/>
    <s v="4.2.4.0"/>
    <s v="1.1.1.0"/>
    <s v="RUNNING"/>
    <s v="1.0.4.0"/>
    <s v="G113"/>
    <s v="3.0.7"/>
    <s v="0.9.3.0"/>
    <s v="1.0.0.0"/>
    <s v="OK"/>
    <x v="0"/>
    <x v="0"/>
  </r>
  <r>
    <s v="Succes"/>
    <s v="FVLF"/>
    <s v="CIOMAS HARAPAN"/>
    <s v="02"/>
    <s v="10.42.75.68"/>
    <s v="4.2.4.0"/>
    <s v="1.1.1.0"/>
    <s v="RUNNING"/>
    <s v="1.0.4.0"/>
    <s v="G113"/>
    <s v="3.0.7"/>
    <s v="0.9.3.0"/>
    <s v="1.0.0.0"/>
    <s v="OK"/>
    <x v="0"/>
    <x v="0"/>
  </r>
  <r>
    <s v="Succes"/>
    <s v="TO9Q"/>
    <s v="BUKIT ASRI CIOMAS"/>
    <s v="02"/>
    <s v="10.42.93.35"/>
    <s v="4.2.4.0"/>
    <s v="1.1.1.0"/>
    <s v="RUNNING"/>
    <s v="1.0.4.0"/>
    <s v="G113"/>
    <s v="3.0.7"/>
    <s v="0.9.3.0"/>
    <s v="1.0.0.0"/>
    <s v="OK"/>
    <x v="0"/>
    <x v="0"/>
  </r>
  <r>
    <s v="Succes"/>
    <s v="TJT7"/>
    <s v="SINDANG BARANG NO 74"/>
    <s v="02"/>
    <s v="10.42.105.67"/>
    <s v="4.2.4.0"/>
    <s v="1.1.1.0"/>
    <s v="RUNNING"/>
    <s v="1.0.4.0"/>
    <s v="G113"/>
    <s v="3.0.7"/>
    <s v="0.9.3.0"/>
    <s v="1.0.0.0"/>
    <s v="OK"/>
    <x v="0"/>
    <x v="0"/>
  </r>
  <r>
    <s v="Succes"/>
    <s v="FVLF"/>
    <s v="CIOMAS HARAPAN"/>
    <s v="01"/>
    <s v="10.42.75.67"/>
    <s v="4.2.4.0"/>
    <s v="1.1.1.0"/>
    <s v="RUNNING"/>
    <s v="1.0.4.0"/>
    <s v="G113"/>
    <s v="3.0.7"/>
    <s v="0.9.3.0"/>
    <s v="1.0.0.0"/>
    <s v="OK"/>
    <x v="0"/>
    <x v="0"/>
  </r>
  <r>
    <s v="Succes"/>
    <s v="TCWO"/>
    <s v="TAMAN SARI PARK RESIDENCE"/>
    <s v="02"/>
    <s v="10.42.98.195"/>
    <s v="4.2.4.0"/>
    <s v="1.1.1.0"/>
    <s v="RUNNING"/>
    <s v="1.0.4.0"/>
    <s v="G113"/>
    <s v="3.0.7"/>
    <s v="0.9.3.0"/>
    <s v="1.0.0.0"/>
    <s v="OK"/>
    <x v="0"/>
    <x v="0"/>
  </r>
  <r>
    <s v="Succes"/>
    <s v="TLKL"/>
    <s v="KEBUN RAYA RESIDENCE"/>
    <s v="I1"/>
    <s v="10.42.84.21"/>
    <s v="4.2.4.0"/>
    <s v="1.1.1.0"/>
    <s v="RUNNING"/>
    <s v="1.0.4.0"/>
    <s v="G113"/>
    <s v="3.0.7"/>
    <s v="0.9.3.0"/>
    <s v="1.0.0.0"/>
    <s v="OK"/>
    <x v="0"/>
    <x v="0"/>
  </r>
  <r>
    <s v="Succes"/>
    <s v="TS39"/>
    <s v="REST AREA KM 35 A"/>
    <s v="09"/>
    <s v="10.42.99.42"/>
    <s v="4.2.4.0"/>
    <s v="1.1.1.0"/>
    <s v="RUNNING"/>
    <s v="1.0.4.0"/>
    <s v="G113"/>
    <s v="3.0.7"/>
    <s v="0.9.3.0"/>
    <s v="1.0.0.0"/>
    <s v="OK"/>
    <x v="0"/>
    <x v="0"/>
  </r>
  <r>
    <s v="Listener NOK"/>
    <s v="TS39"/>
    <s v="REST AREA KM 35 A"/>
    <s v="07"/>
    <s v="10.42.99.40"/>
    <s v="-"/>
    <s v="-"/>
    <s v="-"/>
    <s v="-"/>
    <s v="-"/>
    <s v="-"/>
    <s v="-"/>
    <s v="-"/>
    <s v="TIMEOUT"/>
    <x v="1"/>
    <x v="0"/>
  </r>
  <r>
    <s v="Succes"/>
    <s v="TAXB"/>
    <s v="KEBON PEDES"/>
    <s v="02"/>
    <s v="10.42.84.195"/>
    <s v="4.2.4.0"/>
    <s v="1.1.1.0"/>
    <s v="RUNNING"/>
    <s v="1.0.4.0"/>
    <s v="G113"/>
    <s v="3.0.6"/>
    <s v="0.9.3.0"/>
    <s v="1.0.0.0"/>
    <s v="NOK ATTRIBUTE"/>
    <x v="1"/>
    <x v="1"/>
  </r>
  <r>
    <s v="Succes"/>
    <s v="TAXB"/>
    <s v="KEBON PEDES"/>
    <s v="01"/>
    <s v="10.42.84.194"/>
    <s v="4.2.4.0"/>
    <s v="1.1.1.0"/>
    <s v="RUNNING"/>
    <s v="1.0.4.0"/>
    <s v="G113"/>
    <s v="3.0.7"/>
    <s v="0.9.3.0"/>
    <s v="1.0.0.0"/>
    <s v="OK"/>
    <x v="0"/>
    <x v="1"/>
  </r>
  <r>
    <s v="Succes"/>
    <s v="FR24"/>
    <s v="PESONA PANGRANGO"/>
    <s v="02"/>
    <s v="10.42.18.67"/>
    <s v="4.2.4.0"/>
    <s v="1.1.1.0"/>
    <s v="RUNNING"/>
    <s v="1.0.4.0"/>
    <s v="G113"/>
    <s v="3.0.7"/>
    <s v="0.9.3.0"/>
    <s v="1.0.0.0"/>
    <s v="OK"/>
    <x v="0"/>
    <x v="1"/>
  </r>
  <r>
    <s v="Succes"/>
    <s v="TON7"/>
    <s v="OTISTA SUKABUMI"/>
    <s v="01"/>
    <s v="10.42.22.194"/>
    <s v="4.2.4.0"/>
    <s v="1.1.1.0"/>
    <s v="RUNNING"/>
    <s v="1.0.4.0"/>
    <s v="G113"/>
    <s v="3.0.7"/>
    <s v="0.9.3.0"/>
    <s v="1.0.0.0"/>
    <s v="OK"/>
    <x v="0"/>
    <x v="1"/>
  </r>
  <r>
    <s v="Succes"/>
    <s v="TZDU"/>
    <s v="AHMAD YANI SUKABUMI"/>
    <s v="01"/>
    <s v="10.42.34.226"/>
    <s v="4.2.4.0"/>
    <s v="1.1.1.0"/>
    <s v="RUNNING"/>
    <s v="1.0.4.0"/>
    <s v="G113"/>
    <s v="3.0.7"/>
    <s v="0.9.3.0"/>
    <s v="1.0.0.0"/>
    <s v="OK"/>
    <x v="0"/>
    <x v="1"/>
  </r>
  <r>
    <s v="Succes"/>
    <s v="FR24"/>
    <s v="PESONA PANGRANGO"/>
    <s v="01"/>
    <s v="10.42.18.66"/>
    <s v="4.2.4.0"/>
    <s v="1.1.1.0"/>
    <s v="RUNNING"/>
    <s v="1.0.4.0"/>
    <s v="G113"/>
    <s v="3.0.7"/>
    <s v="0.9.3.0"/>
    <s v="1.0.0.0"/>
    <s v="OK"/>
    <x v="0"/>
    <x v="1"/>
  </r>
  <r>
    <s v="Succes"/>
    <s v="TR13"/>
    <s v="RA.KOSASIH SUKABUMI"/>
    <s v="01"/>
    <s v="10.42.84.226"/>
    <s v="4.2.4.0"/>
    <s v="1.1.1.0"/>
    <s v="RUNNING"/>
    <s v="1.0.4.0"/>
    <s v="G113"/>
    <s v="3.0.7"/>
    <s v="0.9.3.0"/>
    <s v="1.0.0.0"/>
    <s v="OK"/>
    <x v="0"/>
    <x v="1"/>
  </r>
  <r>
    <s v="Succes"/>
    <s v="TZWJ"/>
    <s v="SPBU KIBODAS"/>
    <s v="01"/>
    <s v="10.42.18.2"/>
    <s v="4.2.4.0"/>
    <s v="1.1.1.0"/>
    <s v="RUNNING"/>
    <s v="1.0.4.0"/>
    <s v="G113"/>
    <s v="3.0.7"/>
    <s v="0.9.3.0"/>
    <s v="1.0.0.0"/>
    <s v="OK"/>
    <x v="0"/>
    <x v="1"/>
  </r>
  <r>
    <s v="Succes"/>
    <s v="TR13"/>
    <s v="RA.KOSASIH SUKABUMI"/>
    <s v="02"/>
    <s v="10.42.84.227"/>
    <s v="4.2.4.0"/>
    <s v="1.1.1.0"/>
    <s v="RUNNING"/>
    <s v="1.0.4.0"/>
    <s v="G113"/>
    <s v="3.0.7"/>
    <s v="0.9.3.0"/>
    <s v="1.0.0.0"/>
    <s v="OK"/>
    <x v="0"/>
    <x v="1"/>
  </r>
  <r>
    <s v="Succes"/>
    <s v="T53M"/>
    <s v="SIMLIO"/>
    <s v="01"/>
    <s v="10.42.18.34"/>
    <s v="4.2.4.0"/>
    <s v="1.1.1.0"/>
    <s v="RUNNING"/>
    <s v="1.0.4.0"/>
    <s v="G113"/>
    <s v="3.0.7"/>
    <s v="0.9.3.0"/>
    <s v="1.0.0.0"/>
    <s v="OK"/>
    <x v="0"/>
    <x v="1"/>
  </r>
  <r>
    <s v="Succes"/>
    <s v="FTWG"/>
    <s v="TALAGASARI"/>
    <s v="01"/>
    <s v="10.42.36.98"/>
    <s v="4.2.4.0"/>
    <s v="1.1.1.0"/>
    <s v="RUNNING"/>
    <s v="1.0.4.0"/>
    <s v="G113"/>
    <s v="3.0.7"/>
    <s v="0.9.3.0"/>
    <s v="1.0.0.0"/>
    <s v="OK"/>
    <x v="0"/>
    <x v="1"/>
  </r>
  <r>
    <s v="Succes"/>
    <s v="T0H8"/>
    <s v="JALUR SUKARAJA"/>
    <s v="01"/>
    <s v="10.42.23.98"/>
    <s v="4.2.4.0"/>
    <s v="1.1.1.0"/>
    <s v="RUNNING"/>
    <s v="1.0.4.0"/>
    <s v="G113"/>
    <s v="3.0.7"/>
    <s v="0.9.3.0"/>
    <s v="1.0.0.0"/>
    <s v="OK"/>
    <x v="0"/>
    <x v="1"/>
  </r>
  <r>
    <s v="Succes"/>
    <s v="T5YP"/>
    <s v="GEGER BITUNG"/>
    <s v="02"/>
    <s v="10.42.40.99"/>
    <s v="4.2.4.0"/>
    <s v="1.1.1.0"/>
    <s v="RUNNING"/>
    <s v="1.0.4.0"/>
    <s v="G113"/>
    <s v="3.0.7"/>
    <s v="0.9.3.0"/>
    <s v="1.0.0.0"/>
    <s v="OK"/>
    <x v="0"/>
    <x v="1"/>
  </r>
  <r>
    <s v="Succes"/>
    <s v="TAXX"/>
    <s v="NYALINDUNG"/>
    <s v="01"/>
    <s v="10.42.108.34"/>
    <s v="4.2.4.0"/>
    <s v="1.1.1.0"/>
    <s v="RUNNING"/>
    <s v="1.0.4.0"/>
    <s v="G113"/>
    <s v="3.0.7"/>
    <s v="0.9.3.0"/>
    <s v="1.0.0.0"/>
    <s v="OK"/>
    <x v="0"/>
    <x v="1"/>
  </r>
  <r>
    <s v="Succes"/>
    <s v="FMOL"/>
    <s v="BHAYANGKARA SUKABUMI"/>
    <s v="02"/>
    <s v="10.42.18.131"/>
    <s v="4.2.4.0"/>
    <s v="1.1.1.0"/>
    <s v="RUNNING"/>
    <s v="1.0.4.0"/>
    <s v="G113"/>
    <s v="3.0.7"/>
    <s v="0.9.3.0"/>
    <s v="1.0.0.0"/>
    <s v="OK"/>
    <x v="0"/>
    <x v="1"/>
  </r>
  <r>
    <s v="Succes"/>
    <s v="TJXE"/>
    <s v="TEGAL LEGA SUKABUMI"/>
    <s v="01"/>
    <s v="10.42.107.194"/>
    <s v="4.2.4.0"/>
    <s v="1.1.1.0"/>
    <s v="RUNNING"/>
    <s v="1.0.4.0"/>
    <s v="G113"/>
    <s v="3.0.7"/>
    <s v="0.9.3.0"/>
    <s v="1.0.0.0"/>
    <s v="OK"/>
    <x v="0"/>
    <x v="1"/>
  </r>
  <r>
    <s v="Succes"/>
    <s v="FGHE"/>
    <s v="GOALPARA SUKARAJA"/>
    <s v="02"/>
    <s v="10.42.135.195"/>
    <s v="4.2.4.0"/>
    <s v="1.1.1.0"/>
    <s v="RUNNING"/>
    <s v="1.0.4.0"/>
    <s v="G113"/>
    <s v="3.0.7"/>
    <s v="0.9.3.0"/>
    <s v="1.0.0.0"/>
    <s v="OK"/>
    <x v="0"/>
    <x v="1"/>
  </r>
  <r>
    <s v="Succes"/>
    <s v="TR13"/>
    <s v="RA.KOSASIH SUKABUMI"/>
    <s v="04"/>
    <s v="10.42.84.229"/>
    <s v="4.2.4.0"/>
    <s v="1.1.1.0"/>
    <s v="RUNNING"/>
    <s v="1.0.4.0"/>
    <s v="G113"/>
    <s v="3.0.7"/>
    <s v="0.9.3.0"/>
    <s v="1.0.0.0"/>
    <s v="OK"/>
    <x v="0"/>
    <x v="1"/>
  </r>
  <r>
    <s v="Succes"/>
    <s v="TWIU"/>
    <s v="RANJI KEBON PEDES"/>
    <s v="02"/>
    <s v="10.42.33.227"/>
    <s v="4.2.4.0"/>
    <s v="1.1.1.0"/>
    <s v="RUNNING"/>
    <s v="1.0.4.0"/>
    <s v="G113"/>
    <s v="3.0.7"/>
    <s v="0.9.3.0"/>
    <s v="1.0.0.0"/>
    <s v="OK"/>
    <x v="0"/>
    <x v="1"/>
  </r>
  <r>
    <s v="Succes"/>
    <s v="TNOQ"/>
    <s v="PELABUHAN 2 KM 10"/>
    <s v="02"/>
    <s v="10.42.136.67"/>
    <s v="4.2.4.0"/>
    <s v="1.1.1.0"/>
    <s v="RUNNING"/>
    <s v="1.0.4.0"/>
    <s v="G113"/>
    <s v="3.0.7"/>
    <s v="0.9.3.0"/>
    <s v="1.0.0.0"/>
    <s v="OK"/>
    <x v="0"/>
    <x v="1"/>
  </r>
  <r>
    <s v="Succes"/>
    <s v="FTWG"/>
    <s v="TALAGASARI"/>
    <s v="02"/>
    <s v="10.42.36.99"/>
    <s v="4.2.4.0"/>
    <s v="1.1.1.0"/>
    <s v="RUNNING"/>
    <s v="1.0.4.0"/>
    <s v="G113"/>
    <s v="3.0.7"/>
    <s v="0.9.3.0"/>
    <s v="1.0.0.0"/>
    <s v="OK"/>
    <x v="0"/>
    <x v="1"/>
  </r>
  <r>
    <s v="Succes"/>
    <s v="FDI1"/>
    <s v="LEMBURSITU"/>
    <s v="01"/>
    <s v="10.42.17.66"/>
    <s v="4.2.4.0"/>
    <s v="1.1.1.0"/>
    <s v="RUNNING"/>
    <s v="1.0.4.0"/>
    <s v="G113"/>
    <s v="3.0.7"/>
    <s v="0.9.3.0"/>
    <s v="1.0.0.0"/>
    <s v="OK"/>
    <x v="0"/>
    <x v="1"/>
  </r>
  <r>
    <s v="Succes"/>
    <s v="TS41"/>
    <s v="JALUR SUKABUMI"/>
    <s v="04"/>
    <s v="10.42.73.106"/>
    <s v="4.2.4.0"/>
    <s v="1.1.1.0"/>
    <s v="RUNNING"/>
    <s v="1.0.4.0"/>
    <s v="G113"/>
    <s v="3.0.7"/>
    <s v="0.9.3.0"/>
    <s v="1.0.0.0"/>
    <s v="OK"/>
    <x v="0"/>
    <x v="1"/>
  </r>
  <r>
    <s v="Succes"/>
    <s v="TGZ7"/>
    <s v="CIBURIAL GUNUNG GURUH"/>
    <s v="01"/>
    <s v="10.42.39.66"/>
    <s v="4.2.4.0"/>
    <s v="1.1.1.0"/>
    <s v="RUNNING"/>
    <s v="1.0.4.0"/>
    <s v="G113"/>
    <s v="3.0.7"/>
    <s v="0.9.3.0"/>
    <s v="1.0.0.0"/>
    <s v="OK"/>
    <x v="0"/>
    <x v="1"/>
  </r>
  <r>
    <s v="Succes"/>
    <s v="F1XZ"/>
    <s v="SAGARANTEN 2"/>
    <s v="02"/>
    <s v="10.42.95.67"/>
    <s v="4.2.4.0"/>
    <s v="1.1.1.0"/>
    <s v="RUNNING"/>
    <s v="1.0.4.0"/>
    <s v="G113"/>
    <s v="3.0.7"/>
    <s v="0.9.3.0"/>
    <s v="1.0.0.0"/>
    <s v="OK"/>
    <x v="0"/>
    <x v="1"/>
  </r>
  <r>
    <s v="Succes"/>
    <s v="T4FE"/>
    <s v="SAGARANTEN 5"/>
    <s v="02"/>
    <s v="10.42.108.3"/>
    <s v="4.2.4.0"/>
    <s v="1.1.1.0"/>
    <s v="RUNNING"/>
    <s v="1.0.4.0"/>
    <s v="G113"/>
    <s v="3.0.7"/>
    <s v="0.9.3.0"/>
    <s v="1.0.0.0"/>
    <s v="OK"/>
    <x v="0"/>
    <x v="1"/>
  </r>
  <r>
    <s v="Succes"/>
    <s v="TU2J"/>
    <s v="BAROS SUKABUMI/"/>
    <s v="02"/>
    <s v="10.42.8.67"/>
    <s v="4.2.4.0"/>
    <s v="1.1.1.0"/>
    <s v="RUNNING"/>
    <s v="1.0.4.0"/>
    <s v="G113"/>
    <s v="3.0.7"/>
    <s v="0.9.3.0"/>
    <s v="1.0.0.0"/>
    <s v="OK"/>
    <x v="0"/>
    <x v="1"/>
  </r>
  <r>
    <s v="Succes"/>
    <s v="FGHE"/>
    <s v="GOALPARA SUKARAJA"/>
    <s v="01"/>
    <s v="10.42.135.194"/>
    <s v="4.2.4.0"/>
    <s v="1.1.1.0"/>
    <s v="RUNNING"/>
    <s v="1.0.4.0"/>
    <s v="G113"/>
    <s v="3.0.7"/>
    <s v="0.9.3.0"/>
    <s v="1.0.0.0"/>
    <s v="OK"/>
    <x v="0"/>
    <x v="1"/>
  </r>
  <r>
    <s v="Succes"/>
    <s v="FQM1"/>
    <s v="IDM CIAUL PASIR NO 27"/>
    <s v="02"/>
    <s v="10.42.148.99"/>
    <s v="4.2.4.0"/>
    <s v="1.1.1.0"/>
    <s v="RUNNING"/>
    <s v="1.0.4.0"/>
    <s v="G113"/>
    <s v="3.0.6"/>
    <s v="0.9.3.0"/>
    <s v="1.0.0.0"/>
    <s v="NOK ATTRIBUTE"/>
    <x v="1"/>
    <x v="1"/>
  </r>
  <r>
    <s v="Succes"/>
    <s v="F1XZ"/>
    <s v="SAGARANTEN 2"/>
    <s v="01"/>
    <s v="10.42.95.66"/>
    <s v="4.2.4.0"/>
    <s v="1.1.1.0"/>
    <s v="RUNNING"/>
    <s v="1.0.4.0"/>
    <s v="G113"/>
    <s v="3.0.7"/>
    <s v="Programtidakada"/>
    <s v="Program tidak ada"/>
    <s v="NOK LIBRARY SUHU"/>
    <x v="1"/>
    <x v="1"/>
  </r>
  <r>
    <s v="Succes"/>
    <s v="FDI1"/>
    <s v="LEMBURSITU"/>
    <s v="02"/>
    <s v="10.42.17.67"/>
    <s v="4.2.4.0"/>
    <s v="1.1.1.0"/>
    <s v="RUNNING"/>
    <s v="1.0.4.0"/>
    <s v="G113"/>
    <s v="3.0.7"/>
    <s v="0.9.3.0"/>
    <s v="1.0.0.0"/>
    <s v="OK"/>
    <x v="0"/>
    <x v="1"/>
  </r>
  <r>
    <s v="Succes"/>
    <s v="FH1U"/>
    <s v="TEGAL PANJANG"/>
    <s v="02"/>
    <s v="10.42.25.3"/>
    <s v="4.2.4.0"/>
    <s v="1.1.1.0"/>
    <s v="RUNNING"/>
    <s v="1.0.4.0"/>
    <s v="G113"/>
    <s v="3.0.7"/>
    <s v="0.9.3.0"/>
    <s v="1.0.0.0"/>
    <s v="OK"/>
    <x v="0"/>
    <x v="1"/>
  </r>
  <r>
    <s v="Succes"/>
    <s v="FQM1"/>
    <s v="IDM CIAUL PASIR NO 27"/>
    <s v="01"/>
    <s v="10.42.148.98"/>
    <s v="4.2.4.0"/>
    <s v="1.1.1.0"/>
    <s v="RUNNING"/>
    <s v="1.0.4.0"/>
    <s v="G113"/>
    <s v="3.0.6"/>
    <s v="0.9.3.0"/>
    <s v="1.0.0.0"/>
    <s v="NOK ATTRIBUTE"/>
    <x v="1"/>
    <x v="1"/>
  </r>
  <r>
    <s v="Succes"/>
    <s v="TJXE"/>
    <s v="TEGAL LEGA SUKABUMI"/>
    <s v="02"/>
    <s v="10.42.107.195"/>
    <s v="4.2.4.0"/>
    <s v="1.1.1.0"/>
    <s v="RUNNING"/>
    <s v="1.0.4.0"/>
    <s v="G113"/>
    <s v="3.0.7"/>
    <s v="0.9.3.0"/>
    <s v="1.0.0.0"/>
    <s v="OK"/>
    <x v="0"/>
    <x v="1"/>
  </r>
  <r>
    <s v="Succes"/>
    <s v="TU2J"/>
    <s v="BAROS SUKABUMI/"/>
    <s v="01"/>
    <s v="10.42.8.66"/>
    <s v="4.2.4.0"/>
    <s v="1.1.1.0"/>
    <s v="RUNNING"/>
    <s v="1.0.4.0"/>
    <s v="G113"/>
    <s v="3.0.7"/>
    <s v="0.9.3.0"/>
    <s v="1.0.0.0"/>
    <s v="OK"/>
    <x v="0"/>
    <x v="1"/>
  </r>
  <r>
    <s v="Succes"/>
    <s v="FK0R"/>
    <s v="PURABAYA 2"/>
    <s v="01"/>
    <s v="10.42.77.2"/>
    <s v="4.2.4.0"/>
    <s v="1.1.1.0"/>
    <s v="RUNNING"/>
    <s v="1.0.4.0"/>
    <s v="G113"/>
    <s v="3.0.7"/>
    <s v="0.9.3.0"/>
    <s v="1.0.0.0"/>
    <s v="OK"/>
    <x v="0"/>
    <x v="1"/>
  </r>
  <r>
    <s v="Succes"/>
    <s v="FVUR"/>
    <s v="MERDEKA CIPANENGAH"/>
    <s v="01"/>
    <s v="10.42.147.162"/>
    <s v="4.2.4.0"/>
    <s v="1.1.1.0"/>
    <s v="RUNNING"/>
    <s v="1.0.4.0"/>
    <s v="G113"/>
    <s v="3.0.7"/>
    <s v="0.9.3.0"/>
    <s v="1.0.0.0"/>
    <s v="OK"/>
    <x v="0"/>
    <x v="1"/>
  </r>
  <r>
    <s v="Succes"/>
    <s v="FMOL"/>
    <s v="BHAYANGKARA SUKABUMI"/>
    <s v="01"/>
    <s v="10.42.18.130"/>
    <s v="4.2.4.0"/>
    <s v="1.1.1.0"/>
    <s v="RUNNING"/>
    <s v="1.0.4.0"/>
    <s v="G113"/>
    <s v="3.0.7"/>
    <s v="0.9.3.0"/>
    <s v="1.0.0.0"/>
    <s v="OK"/>
    <x v="0"/>
    <x v="1"/>
  </r>
  <r>
    <s v="Succes"/>
    <s v="TZWJ"/>
    <s v="SPBU KIBODAS"/>
    <s v="I1"/>
    <s v="10.42.18.4"/>
    <s v="4.2.4.0"/>
    <s v="1.1.1.0"/>
    <s v="RUNNING"/>
    <s v="1.0.4.0"/>
    <s v="G113"/>
    <s v="3.0.7"/>
    <s v="0.9.3.0"/>
    <s v="1.0.0.0"/>
    <s v="OK"/>
    <x v="0"/>
    <x v="1"/>
  </r>
  <r>
    <s v="Succes"/>
    <s v="FK0R"/>
    <s v="PURABAYA 2"/>
    <s v="02"/>
    <s v="10.42.77.3"/>
    <s v="4.2.4.0"/>
    <s v="1.1.1.0"/>
    <s v="RUNNING"/>
    <s v="1.0.4.0"/>
    <s v="G113"/>
    <s v="3.0.7"/>
    <s v="0.9.3.0"/>
    <s v="1.0.0.0"/>
    <s v="OK"/>
    <x v="0"/>
    <x v="1"/>
  </r>
  <r>
    <s v="Succes"/>
    <s v="TZG6"/>
    <s v="SUKAJAYA"/>
    <s v="01"/>
    <s v="10.42.23.66"/>
    <s v="4.2.4.0"/>
    <s v="1.1.1.0"/>
    <s v="RUNNING"/>
    <s v="1.0.4.0"/>
    <s v="G113"/>
    <s v="3.0.7"/>
    <s v="0.9.3.0"/>
    <s v="1.0.0.0"/>
    <s v="OK"/>
    <x v="0"/>
    <x v="1"/>
  </r>
  <r>
    <s v="Succes"/>
    <s v="TFWI"/>
    <s v="GUNUNG BULEUD"/>
    <s v="01"/>
    <s v="10.42.66.34"/>
    <s v="4.2.4.0"/>
    <s v="1.1.1.0"/>
    <s v="RUNNING"/>
    <s v="1.0.4.0"/>
    <s v="G113"/>
    <s v="3.0.7"/>
    <s v="0.9.3.0"/>
    <s v="1.0.0.0"/>
    <s v="OK"/>
    <x v="0"/>
    <x v="1"/>
  </r>
  <r>
    <s v="Succes"/>
    <s v="TVJG"/>
    <s v="TAKOKAK"/>
    <s v="02"/>
    <s v="10.42.17.35"/>
    <s v="4.2.4.0"/>
    <s v="1.1.1.0"/>
    <s v="RUNNING"/>
    <s v="1.0.4.0"/>
    <s v="G113"/>
    <s v="3.0.7"/>
    <s v="0.9.3.0"/>
    <s v="1.0.0.0"/>
    <s v="OK"/>
    <x v="0"/>
    <x v="1"/>
  </r>
  <r>
    <s v="Succes"/>
    <s v="TB0G"/>
    <s v="SUKAMEKAR SUKARAJA"/>
    <s v="01"/>
    <s v="10.42.47.162"/>
    <s v="4.2.4.0"/>
    <s v="1.1.1.0"/>
    <s v="RUNNING"/>
    <s v="1.0.4.0"/>
    <s v="G113"/>
    <s v="3.0.7"/>
    <s v="0.9.3.0"/>
    <s v="1.0.0.0"/>
    <s v="OK"/>
    <x v="0"/>
    <x v="1"/>
  </r>
  <r>
    <s v="Succes"/>
    <s v="FEIR"/>
    <s v="TERMINAL SUKARAJA"/>
    <s v="01"/>
    <s v="10.42.21.130"/>
    <s v="4.2.4.0"/>
    <s v="1.1.1.0"/>
    <s v="RUNNING"/>
    <s v="1.0.4.0"/>
    <s v="G113"/>
    <s v="3.0.7"/>
    <s v="0.9.3.0"/>
    <s v="1.0.0.0"/>
    <s v="OK"/>
    <x v="0"/>
    <x v="1"/>
  </r>
  <r>
    <s v="Succes"/>
    <s v="FPQU"/>
    <s v="MEKARSARI NYALINDUNG"/>
    <s v="02"/>
    <s v="10.42.16.35"/>
    <s v="4.2.4.0"/>
    <s v="1.1.1.0"/>
    <s v="RUNNING"/>
    <s v="1.0.4.0"/>
    <s v="G113"/>
    <s v="3.0.7"/>
    <s v="0.9.3.0"/>
    <s v="1.0.0.0"/>
    <s v="OK"/>
    <x v="0"/>
    <x v="1"/>
  </r>
  <r>
    <s v="Succes"/>
    <s v="T09K"/>
    <s v="CIPANENGAH"/>
    <s v="01"/>
    <s v="10.42.15.194"/>
    <s v="4.2.4.0"/>
    <s v="1.1.1.0"/>
    <s v="RUNNING"/>
    <s v="1.0.4.0"/>
    <s v="G113"/>
    <s v="3.0.7"/>
    <s v="0.9.3.0"/>
    <s v="1.0.0.0"/>
    <s v="OK"/>
    <x v="0"/>
    <x v="1"/>
  </r>
  <r>
    <s v="Succes"/>
    <s v="FYJ6"/>
    <s v="CIKONDANG PELABUHAN II"/>
    <s v="01"/>
    <s v="10.42.148.2"/>
    <s v="4.2.4.0"/>
    <s v="1.1.1.0"/>
    <s v="RUNNING"/>
    <s v="1.0.4.0"/>
    <s v="G113"/>
    <s v="3.0.6"/>
    <s v="0.9.3.0"/>
    <s v="1.0.0.0"/>
    <s v="NOK ATTRIBUTE"/>
    <x v="1"/>
    <x v="1"/>
  </r>
  <r>
    <s v="Succes"/>
    <s v="FYJ6"/>
    <s v="CIKONDANG PELABUHAN II"/>
    <s v="02"/>
    <s v="10.42.148.3"/>
    <s v="4.2.4.0"/>
    <s v="1.1.1.0"/>
    <s v="RUNNING"/>
    <s v="1.0.4.0"/>
    <s v="G113"/>
    <s v="3.0.6"/>
    <s v="0.9.3.0"/>
    <s v="1.0.0.0"/>
    <s v="NOK ATTRIBUTE"/>
    <x v="1"/>
    <x v="1"/>
  </r>
  <r>
    <s v="Succes"/>
    <s v="TR13"/>
    <s v="RA.KOSASIH SUKABUMI"/>
    <s v="03"/>
    <s v="10.42.84.228"/>
    <s v="4.2.4.0"/>
    <s v="1.1.1.0"/>
    <s v="RUNNING"/>
    <s v="1.0.4.0"/>
    <s v="G113"/>
    <s v="3.0.7"/>
    <s v="0.9.3.0"/>
    <s v="1.0.0.0"/>
    <s v="OK"/>
    <x v="0"/>
    <x v="1"/>
  </r>
  <r>
    <s v="Succes"/>
    <s v="TZWJ"/>
    <s v="SPBU KIBODAS"/>
    <s v="02"/>
    <s v="10.42.18.3"/>
    <s v="4.2.4.0"/>
    <s v="1.1.1.0"/>
    <s v="RUNNING"/>
    <s v="1.0.4.0"/>
    <s v="G113"/>
    <s v="3.0.7"/>
    <s v="0.9.3.0"/>
    <s v="1.0.0.0"/>
    <s v="OK"/>
    <x v="0"/>
    <x v="1"/>
  </r>
  <r>
    <s v="Succes"/>
    <s v="TON7"/>
    <s v="OTISTA SUKABUMI"/>
    <s v="02"/>
    <s v="10.42.22.195"/>
    <s v="4.2.4.0"/>
    <s v="1.1.1.0"/>
    <s v="RUNNING"/>
    <s v="1.0.4.0"/>
    <s v="G113"/>
    <s v="3.0.7"/>
    <s v="0.9.3.0"/>
    <s v="1.0.0.0"/>
    <s v="OK"/>
    <x v="0"/>
    <x v="1"/>
  </r>
  <r>
    <s v="Succes"/>
    <s v="FEIR"/>
    <s v="TERMINAL SUKARAJA"/>
    <s v="02"/>
    <s v="10.42.21.131"/>
    <s v="4.2.4.0"/>
    <s v="1.1.1.0"/>
    <s v="RUNNING"/>
    <s v="1.0.4.0"/>
    <s v="G113"/>
    <s v="3.0.7"/>
    <s v="0.9.3.0"/>
    <s v="1.0.0.0"/>
    <s v="OK"/>
    <x v="0"/>
    <x v="1"/>
  </r>
  <r>
    <s v="Succes"/>
    <s v="T53M"/>
    <s v="SIMLIO"/>
    <s v="02"/>
    <s v="10.42.18.35"/>
    <s v="4.2.4.0"/>
    <s v="1.1.1.0"/>
    <s v="RUNNING"/>
    <s v="1.0.4.0"/>
    <s v="G113"/>
    <s v="3.0.7"/>
    <s v="0.9.3.0"/>
    <s v="1.0.0.0"/>
    <s v="OK"/>
    <x v="0"/>
    <x v="1"/>
  </r>
  <r>
    <s v="Succes"/>
    <s v="T4FE"/>
    <s v="SAGARANTEN 5"/>
    <s v="01"/>
    <s v="10.42.108.2"/>
    <s v="4.2.4.0"/>
    <s v="1.1.1.0"/>
    <s v="RUNNING"/>
    <s v="1.0.4.0"/>
    <s v="G113"/>
    <s v="3.0.7"/>
    <s v="0.9.3.0"/>
    <s v="1.0.0.0"/>
    <s v="OK"/>
    <x v="0"/>
    <x v="1"/>
  </r>
  <r>
    <s v="Succes"/>
    <s v="FVUR"/>
    <s v="MERDEKA CIPANENGAH"/>
    <s v="02"/>
    <s v="10.42.147.163"/>
    <s v="4.2.4.0"/>
    <s v="1.1.1.0"/>
    <s v="RUNNING"/>
    <s v="1.0.4.0"/>
    <s v="G113"/>
    <s v="3.0.7"/>
    <s v="Programtidakada"/>
    <s v="Program tidak ada"/>
    <s v="NOK LIBRARY SUHU"/>
    <x v="1"/>
    <x v="1"/>
  </r>
  <r>
    <s v="Succes"/>
    <s v="T2K1"/>
    <s v="GANDASOLI"/>
    <s v="02"/>
    <s v="10.42.34.67"/>
    <s v="4.2.4.0"/>
    <s v="1.1.1.0"/>
    <s v="RUNNING"/>
    <s v="1.0.4.0"/>
    <s v="G113"/>
    <s v="3.0.7"/>
    <s v="0.9.3.0"/>
    <s v="1.0.0.0"/>
    <s v="OK"/>
    <x v="0"/>
    <x v="1"/>
  </r>
  <r>
    <s v="Succes"/>
    <s v="TNWG"/>
    <s v="SUKAMANAH"/>
    <s v="02"/>
    <s v="10.42.35.163"/>
    <s v="4.2.4.0"/>
    <s v="1.1.1.0"/>
    <s v="RUNNING"/>
    <s v="1.0.4.0"/>
    <s v="G113"/>
    <s v="3.0.7"/>
    <s v="0.9.3.0"/>
    <s v="1.0.0.0"/>
    <s v="OK"/>
    <x v="0"/>
    <x v="1"/>
  </r>
  <r>
    <s v="Succes"/>
    <s v="TGZ7"/>
    <s v="CIBURIAL GUNUNG GURUH"/>
    <s v="02"/>
    <s v="10.42.39.67"/>
    <s v="4.2.4.0"/>
    <s v="1.1.1.0"/>
    <s v="RUNNING"/>
    <s v="1.0.4.0"/>
    <s v="G113"/>
    <s v="3.0.7"/>
    <s v="0.9.3.0"/>
    <s v="1.0.0.0"/>
    <s v="OK"/>
    <x v="0"/>
    <x v="1"/>
  </r>
  <r>
    <s v="Succes"/>
    <s v="T5YP"/>
    <s v="GEGER BITUNG"/>
    <s v="01"/>
    <s v="10.42.40.98"/>
    <s v="4.2.4.0"/>
    <s v="1.1.1.0"/>
    <s v="RUNNING"/>
    <s v="1.0.4.0"/>
    <s v="G113"/>
    <s v="3.0.7"/>
    <s v="0.9.3.0"/>
    <s v="1.0.0.0"/>
    <s v="OK"/>
    <x v="0"/>
    <x v="1"/>
  </r>
  <r>
    <s v="Succes"/>
    <s v="TS41"/>
    <s v="JALUR SUKABUMI"/>
    <s v="01"/>
    <s v="10.42.73.98"/>
    <s v="4.2.4.0"/>
    <s v="1.1.1.0"/>
    <s v="RUNNING"/>
    <s v="1.0.4.0"/>
    <s v="G113"/>
    <s v="3.0.7"/>
    <s v="0.9.3.0"/>
    <s v="1.0.0.0"/>
    <s v="OK"/>
    <x v="0"/>
    <x v="1"/>
  </r>
  <r>
    <s v="Succes"/>
    <s v="TNOQ"/>
    <s v="PELABUHAN 2 KM 10"/>
    <s v="01"/>
    <s v="10.42.136.66"/>
    <s v="4.2.4.0"/>
    <s v="1.1.1.0"/>
    <s v="RUNNING"/>
    <s v="1.0.4.0"/>
    <s v="G113"/>
    <s v="3.0.7"/>
    <s v="0.9.3.0"/>
    <s v="1.0.0.0"/>
    <s v="OK"/>
    <x v="0"/>
    <x v="1"/>
  </r>
  <r>
    <s v="Succes"/>
    <s v="T2K1"/>
    <s v="GANDASOLI"/>
    <s v="01"/>
    <s v="10.42.34.66"/>
    <s v="4.2.4.0"/>
    <s v="1.1.1.0"/>
    <s v="RUNNING"/>
    <s v="1.0.4.0"/>
    <s v="G113"/>
    <s v="3.0.7"/>
    <s v="0.9.3.0"/>
    <s v="1.0.0.0"/>
    <s v="OK"/>
    <x v="0"/>
    <x v="1"/>
  </r>
  <r>
    <s v="Succes"/>
    <s v="TS41"/>
    <s v="JALUR SUKABUMI"/>
    <s v="02"/>
    <s v="10.42.73.99"/>
    <s v="4.2.4.0"/>
    <s v="1.1.1.0"/>
    <s v="RUNNING"/>
    <s v="1.0.4.0"/>
    <s v="G113"/>
    <s v="3.0.7"/>
    <s v="0.9.3.0"/>
    <s v="1.0.0.0"/>
    <s v="OK"/>
    <x v="0"/>
    <x v="1"/>
  </r>
  <r>
    <s v="Succes"/>
    <s v="F01F"/>
    <s v="KARAMAT"/>
    <s v="02"/>
    <s v="10.42.17.163"/>
    <s v="4.2.4.0"/>
    <s v="1.1.1.0"/>
    <s v="RUNNING"/>
    <s v="1.0.4.0"/>
    <s v="G113"/>
    <s v="3.0.7"/>
    <s v="0.9.3.0"/>
    <s v="1.0.0.0"/>
    <s v="OK"/>
    <x v="0"/>
    <x v="1"/>
  </r>
  <r>
    <s v="Succes"/>
    <s v="TEZN"/>
    <s v="CIREUNGHAS"/>
    <s v="02"/>
    <s v="10.42.39.227"/>
    <s v="4.2.4.0"/>
    <s v="1.1.1.0"/>
    <s v="RUNNING"/>
    <s v="1.0.4.0"/>
    <s v="G113"/>
    <s v="3.0.7"/>
    <s v="0.9.3.0"/>
    <s v="1.0.0.0"/>
    <s v="OK"/>
    <x v="0"/>
    <x v="1"/>
  </r>
  <r>
    <s v="Succes"/>
    <s v="T0H8"/>
    <s v="JALUR SUKARAJA"/>
    <s v="02"/>
    <s v="10.42.23.99"/>
    <s v="4.2.4.0"/>
    <s v="1.1.1.0"/>
    <s v="RUNNING"/>
    <s v="1.0.4.0"/>
    <s v="G113"/>
    <s v="3.0.7"/>
    <s v="0.9.3.0"/>
    <s v="1.0.0.0"/>
    <s v="OK"/>
    <x v="0"/>
    <x v="1"/>
  </r>
  <r>
    <s v="Succes"/>
    <s v="FPQU"/>
    <s v="MEKARSARI NYALINDUNG"/>
    <s v="01"/>
    <s v="10.42.16.34"/>
    <s v="4.2.4.0"/>
    <s v="1.1.1.0"/>
    <s v="RUNNING"/>
    <s v="1.0.4.0"/>
    <s v="G113"/>
    <s v="3.0.7"/>
    <s v="0.9.3.0"/>
    <s v="1.0.0.0"/>
    <s v="OK"/>
    <x v="0"/>
    <x v="1"/>
  </r>
  <r>
    <s v="Succes"/>
    <s v="TZDU"/>
    <s v="AHMAD YANI SUKABUMI"/>
    <s v="02"/>
    <s v="10.42.34.227"/>
    <s v="4.2.4.0"/>
    <s v="1.1.1.0"/>
    <s v="RUNNING"/>
    <s v="1.0.4.0"/>
    <s v="G113"/>
    <s v="3.0.7"/>
    <s v="0.9.3.0"/>
    <s v="1.0.0.0"/>
    <s v="OK"/>
    <x v="0"/>
    <x v="1"/>
  </r>
  <r>
    <s v="Succes"/>
    <s v="T09K"/>
    <s v="CIPANENGAH"/>
    <s v="02"/>
    <s v="10.42.15.195"/>
    <s v="4.2.4.0"/>
    <s v="1.1.1.0"/>
    <s v="RUNNING"/>
    <s v="1.0.4.0"/>
    <s v="G113"/>
    <s v="3.0.7"/>
    <s v="0.9.3.0"/>
    <s v="1.0.0.0"/>
    <s v="OK"/>
    <x v="0"/>
    <x v="1"/>
  </r>
  <r>
    <s v="Succes"/>
    <s v="TCRV"/>
    <s v="CIKUJANG"/>
    <s v="01"/>
    <s v="10.42.51.98"/>
    <s v="4.2.4.0"/>
    <s v="1.1.1.0"/>
    <s v="RUNNING"/>
    <s v="1.0.4.0"/>
    <s v="G113"/>
    <s v="3.0.7"/>
    <s v="0.9.3.0"/>
    <s v="1.0.0.0"/>
    <s v="OK"/>
    <x v="0"/>
    <x v="1"/>
  </r>
  <r>
    <s v="Succes"/>
    <s v="TEZN"/>
    <s v="CIREUNGHAS"/>
    <s v="01"/>
    <s v="10.42.39.226"/>
    <s v="4.2.4.0"/>
    <s v="1.1.1.0"/>
    <s v="RUNNING"/>
    <s v="1.0.4.0"/>
    <s v="G113"/>
    <s v="3.0.7"/>
    <s v="0.9.3.0"/>
    <s v="1.0.0.0"/>
    <s v="OK"/>
    <x v="0"/>
    <x v="1"/>
  </r>
  <r>
    <s v="Succes"/>
    <s v="TPPW"/>
    <s v="RAYA BAROS KM 7"/>
    <s v="02"/>
    <s v="10.42.8.3"/>
    <s v="4.2.4.0"/>
    <s v="1.1.1.0"/>
    <s v="RUNNING"/>
    <s v="1.0.4.0"/>
    <s v="G113"/>
    <s v="3.0.7"/>
    <s v="0.9.3.0"/>
    <s v="1.0.0.0"/>
    <s v="OK"/>
    <x v="0"/>
    <x v="1"/>
  </r>
  <r>
    <s v="Succes"/>
    <s v="TZG6"/>
    <s v="SUKAJAYA"/>
    <s v="02"/>
    <s v="10.42.23.67"/>
    <s v="4.2.4.0"/>
    <s v="1.1.1.0"/>
    <s v="RUNNING"/>
    <s v="1.0.4.0"/>
    <s v="G113"/>
    <s v="3.0.7"/>
    <s v="0.9.3.0"/>
    <s v="1.0.0.0"/>
    <s v="OK"/>
    <x v="0"/>
    <x v="1"/>
  </r>
  <r>
    <s v="Succes"/>
    <s v="TVJG"/>
    <s v="TAKOKAK"/>
    <s v="01"/>
    <s v="10.42.17.34"/>
    <s v="4.2.4.0"/>
    <s v="1.1.1.0"/>
    <s v="RUNNING"/>
    <s v="1.0.4.0"/>
    <s v="G113"/>
    <s v="3.0.7"/>
    <s v="0.9.3.0"/>
    <s v="1.0.0.0"/>
    <s v="OK"/>
    <x v="0"/>
    <x v="1"/>
  </r>
  <r>
    <s v="Succes"/>
    <s v="TNZH"/>
    <s v="PANGGLESERAN"/>
    <s v="02"/>
    <s v="10.42.136.99"/>
    <s v="4.2.4.0"/>
    <s v="1.1.1.0"/>
    <s v="RUNNING"/>
    <s v="1.0.4.0"/>
    <s v="G113"/>
    <s v="3.0.7"/>
    <s v="0.9.3.0"/>
    <s v="1.0.0.0"/>
    <s v="OK"/>
    <x v="0"/>
    <x v="1"/>
  </r>
  <r>
    <s v="Succes"/>
    <s v="TYTM"/>
    <s v="PARUNGSEAH"/>
    <s v="01"/>
    <s v="10.42.15.162"/>
    <s v="4.2.4.0"/>
    <s v="1.1.1.0"/>
    <s v="RUNNING"/>
    <s v="1.0.4.0"/>
    <s v="G113"/>
    <s v="3.0.7"/>
    <s v="0.9.3.0"/>
    <s v="1.0.0.0"/>
    <s v="OK"/>
    <x v="0"/>
    <x v="1"/>
  </r>
  <r>
    <s v="Succes"/>
    <s v="TYTM"/>
    <s v="PARUNGSEAH"/>
    <s v="02"/>
    <s v="10.42.15.163"/>
    <s v="4.2.4.0"/>
    <s v="1.1.1.0"/>
    <s v="RUNNING"/>
    <s v="1.0.4.0"/>
    <s v="G113"/>
    <s v="3.0.7"/>
    <s v="0.9.3.0"/>
    <s v="1.0.0.0"/>
    <s v="OK"/>
    <x v="0"/>
    <x v="1"/>
  </r>
  <r>
    <s v="Succes"/>
    <s v="TPPW"/>
    <s v="RAYA BAROS KM 7"/>
    <s v="01"/>
    <s v="10.42.8.2"/>
    <s v="4.2.4.0"/>
    <s v="1.1.1.0"/>
    <s v="RUNNING"/>
    <s v="1.0.4.0"/>
    <s v="G113"/>
    <s v="3.0.7"/>
    <s v="0.9.3.0"/>
    <s v="1.0.0.0"/>
    <s v="OK"/>
    <x v="0"/>
    <x v="1"/>
  </r>
  <r>
    <s v="Succes"/>
    <s v="TNZH"/>
    <s v="PANGGLESERAN"/>
    <s v="01"/>
    <s v="10.42.136.98"/>
    <s v="4.2.4.0"/>
    <s v="1.1.1.0"/>
    <s v="RUNNING"/>
    <s v="1.0.4.0"/>
    <s v="G113"/>
    <s v="3.0.7"/>
    <s v="0.9.3.0"/>
    <s v="1.0.0.0"/>
    <s v="OK"/>
    <x v="0"/>
    <x v="1"/>
  </r>
  <r>
    <s v="Succes"/>
    <s v="TNWG"/>
    <s v="SUKAMANAH"/>
    <s v="01"/>
    <s v="10.42.35.162"/>
    <s v="4.2.4.0"/>
    <s v="1.1.1.0"/>
    <s v="RUNNING"/>
    <s v="1.0.4.0"/>
    <s v="G113"/>
    <s v="3.0.7"/>
    <s v="0.9.3.0"/>
    <s v="1.0.0.0"/>
    <s v="OK"/>
    <x v="0"/>
    <x v="1"/>
  </r>
  <r>
    <s v="Succes"/>
    <s v="TB0G"/>
    <s v="SUKAMEKAR SUKARAJA"/>
    <s v="02"/>
    <s v="10.42.47.163"/>
    <s v="4.2.4.0"/>
    <s v="1.1.1.0"/>
    <s v="RUNNING"/>
    <s v="1.0.4.0"/>
    <s v="G113"/>
    <s v="3.0.7"/>
    <s v="0.9.3.0"/>
    <s v="1.0.0.0"/>
    <s v="OK"/>
    <x v="0"/>
    <x v="1"/>
  </r>
  <r>
    <s v="Succes"/>
    <s v="TCRV"/>
    <s v="CIKUJANG"/>
    <s v="02"/>
    <s v="10.42.51.99"/>
    <s v="4.2.4.0"/>
    <s v="1.1.1.0"/>
    <s v="RUNNING"/>
    <s v="1.0.4.0"/>
    <s v="G113"/>
    <s v="3.0.7"/>
    <s v="0.9.3.0"/>
    <s v="1.0.0.0"/>
    <s v="OK"/>
    <x v="0"/>
    <x v="1"/>
  </r>
  <r>
    <s v="Succes"/>
    <s v="TAXX"/>
    <s v="NYALINDUNG"/>
    <s v="02"/>
    <s v="10.42.108.35"/>
    <s v="4.2.4.0"/>
    <s v="1.1.1.0"/>
    <s v="RUNNING"/>
    <s v="1.0.4.0"/>
    <s v="G113"/>
    <s v="3.0.7"/>
    <s v="0.9.3.0"/>
    <s v="1.0.0.0"/>
    <s v="OK"/>
    <x v="0"/>
    <x v="1"/>
  </r>
  <r>
    <s v="Succes"/>
    <s v="FH1U"/>
    <s v="TEGAL PANJANG"/>
    <s v="01"/>
    <s v="10.42.25.2"/>
    <s v="4.2.4.0"/>
    <s v="1.1.1.0"/>
    <s v="RUNNING"/>
    <s v="1.0.4.0"/>
    <s v="G113"/>
    <s v="3.0.7"/>
    <s v="0.9.3.0"/>
    <s v="1.0.0.0"/>
    <s v="OK"/>
    <x v="0"/>
    <x v="1"/>
  </r>
  <r>
    <s v="Succes"/>
    <s v="TWIU"/>
    <s v="RANJI KEBON PEDES"/>
    <s v="01"/>
    <s v="10.42.33.226"/>
    <s v="4.2.4.0"/>
    <s v="1.1.1.0"/>
    <s v="RUNNING"/>
    <s v="1.0.4.0"/>
    <s v="G113"/>
    <s v="3.0.7"/>
    <s v="0.9.3.0"/>
    <s v="1.0.0.0"/>
    <s v="OK"/>
    <x v="0"/>
    <x v="1"/>
  </r>
  <r>
    <s v="Succes"/>
    <s v="TM3R"/>
    <s v="CIPETIR KADUDAMPIT"/>
    <s v="02"/>
    <s v="10.42.136.227"/>
    <s v="4.2.4.0"/>
    <s v="1.1.1.0"/>
    <s v="RUNNING"/>
    <s v="1.0.4.0"/>
    <s v="G113"/>
    <s v="3.0.7"/>
    <s v="0.9.3.0"/>
    <s v="1.0.0.0"/>
    <s v="OK"/>
    <x v="0"/>
    <x v="1"/>
  </r>
  <r>
    <s v="Succes"/>
    <s v="TFWI"/>
    <s v="GUNUNG BULEUD"/>
    <s v="02"/>
    <s v="10.42.66.35"/>
    <s v="4.2.4.0"/>
    <s v="1.1.1.0"/>
    <s v="RUNNING"/>
    <s v="1.0.4.0"/>
    <s v="G113"/>
    <s v="3.0.7"/>
    <s v="0.9.3.0"/>
    <s v="1.0.0.0"/>
    <s v="OK"/>
    <x v="0"/>
    <x v="1"/>
  </r>
  <r>
    <s v="Succes"/>
    <s v="TM3R"/>
    <s v="CIPETIR KADUDAMPIT"/>
    <s v="01"/>
    <s v="10.42.136.226"/>
    <s v="4.2.4.0"/>
    <s v="1.1.1.0"/>
    <s v="RUNNING"/>
    <s v="1.0.4.0"/>
    <s v="G113"/>
    <s v="3.0.7"/>
    <s v="0.9.3.0"/>
    <s v="1.0.0.0"/>
    <s v="OK"/>
    <x v="0"/>
    <x v="1"/>
  </r>
  <r>
    <s v="Succes"/>
    <s v="TYW8"/>
    <s v="ALTERNATIF JALUR SELATAN"/>
    <s v="02"/>
    <s v="10.42.71.35"/>
    <s v="4.2.4.0"/>
    <s v="1.1.1.0"/>
    <s v="RUNNING"/>
    <s v="1.0.4.0"/>
    <s v="G113"/>
    <s v="3.0.7"/>
    <s v="0.9.3.0"/>
    <s v="1.0.0.0"/>
    <s v="OK"/>
    <x v="0"/>
    <x v="1"/>
  </r>
  <r>
    <s v="Succes"/>
    <s v="TXOU"/>
    <s v="RAYA SAGARANTEN"/>
    <s v="02"/>
    <s v="10.42.77.195"/>
    <s v="4.2.4.0"/>
    <s v="1.1.1.0"/>
    <s v="RUNNING"/>
    <s v="1.0.4.0"/>
    <s v="G113"/>
    <s v="3.0.7"/>
    <s v="0.9.3.0"/>
    <s v="1.0.0.0"/>
    <s v="OK"/>
    <x v="0"/>
    <x v="1"/>
  </r>
  <r>
    <s v="Succes"/>
    <s v="TSOO"/>
    <s v="CIBAREGBEG"/>
    <s v="02"/>
    <s v="10.42.68.227"/>
    <s v="4.2.4.0"/>
    <s v="1.1.1.0"/>
    <s v="RUNNING"/>
    <s v="1.0.4.0"/>
    <s v="G113"/>
    <s v="3.0.7"/>
    <s v="0.9.3.0"/>
    <s v="1.0.0.0"/>
    <s v="OK"/>
    <x v="0"/>
    <x v="1"/>
  </r>
  <r>
    <s v="Succes"/>
    <s v="F4UX"/>
    <s v="PABUARAN SAGARANTEN"/>
    <s v="02"/>
    <s v="10.42.77.131"/>
    <s v="4.2.4.0"/>
    <s v="1.1.1.0"/>
    <s v="RUNNING"/>
    <s v="1.0.4.0"/>
    <s v="G113"/>
    <s v="3.0.7"/>
    <s v="0.9.3.0"/>
    <s v="1.0.0.0"/>
    <s v="OK"/>
    <x v="0"/>
    <x v="1"/>
  </r>
  <r>
    <s v="Succes"/>
    <s v="F44A"/>
    <s v="SAGARENTEN"/>
    <s v="01"/>
    <s v="10.42.95.226"/>
    <s v="4.2.4.0"/>
    <s v="1.1.1.0"/>
    <s v="RUNNING"/>
    <s v="1.0.4.0"/>
    <s v="G113"/>
    <s v="3.0.7"/>
    <s v="0.9.3.0"/>
    <s v="1.0.0.0"/>
    <s v="OK"/>
    <x v="0"/>
    <x v="1"/>
  </r>
  <r>
    <s v="Succes"/>
    <s v="TSOO"/>
    <s v="CIBAREGBEG"/>
    <s v="01"/>
    <s v="10.42.68.226"/>
    <s v="4.2.4.0"/>
    <s v="1.1.1.0"/>
    <s v="RUNNING"/>
    <s v="1.0.4.0"/>
    <s v="G113"/>
    <s v="3.0.7"/>
    <s v="0.9.3.0"/>
    <s v="1.0.0.0"/>
    <s v="OK"/>
    <x v="0"/>
    <x v="1"/>
  </r>
  <r>
    <s v="Succes"/>
    <s v="F57A"/>
    <s v="PURABAYA"/>
    <s v="01"/>
    <s v="10.42.66.66"/>
    <s v="4.2.4.0"/>
    <s v="1.1.1.0"/>
    <s v="RUNNING"/>
    <s v="1.0.4.0"/>
    <s v="G113"/>
    <s v="3.0.7"/>
    <s v="0.9.3.0"/>
    <s v="1.0.0.0"/>
    <s v="OK"/>
    <x v="0"/>
    <x v="1"/>
  </r>
  <r>
    <s v="Succes"/>
    <s v="F44A"/>
    <s v="SAGARENTEN"/>
    <s v="02"/>
    <s v="10.42.95.227"/>
    <s v="4.2.4.0"/>
    <s v="1.1.1.0"/>
    <s v="RUNNING"/>
    <s v="1.0.4.0"/>
    <s v="G113"/>
    <s v="3.0.7"/>
    <s v="0.9.3.0"/>
    <s v="1.0.0.0"/>
    <s v="OK"/>
    <x v="0"/>
    <x v="1"/>
  </r>
  <r>
    <s v="Succes"/>
    <s v="F4UX"/>
    <s v="PABUARAN SAGARANTEN"/>
    <s v="01"/>
    <s v="10.42.77.130"/>
    <s v="4.2.4.0"/>
    <s v="1.1.1.0"/>
    <s v="RUNNING"/>
    <s v="1.0.4.0"/>
    <s v="G113"/>
    <s v="3.0.7"/>
    <s v="0.9.3.0"/>
    <s v="1.0.0.0"/>
    <s v="OK"/>
    <x v="0"/>
    <x v="1"/>
  </r>
  <r>
    <s v="Succes"/>
    <s v="TXOU"/>
    <s v="RAYA SAGARANTEN"/>
    <s v="01"/>
    <s v="10.42.77.194"/>
    <s v="4.2.4.0"/>
    <s v="1.1.1.0"/>
    <s v="RUNNING"/>
    <s v="1.0.4.0"/>
    <s v="G113"/>
    <s v="3.0.7"/>
    <s v="0.9.3.0"/>
    <s v="1.0.0.0"/>
    <s v="OK"/>
    <x v="0"/>
    <x v="1"/>
  </r>
  <r>
    <s v="Succes"/>
    <s v="TYW8"/>
    <s v="ALTERNATIF JALUR SELATAN"/>
    <s v="01"/>
    <s v="10.42.71.34"/>
    <s v="4.2.4.0"/>
    <s v="1.1.1.0"/>
    <s v="RUNNING"/>
    <s v="1.0.4.0"/>
    <s v="G113"/>
    <s v="3.0.7"/>
    <s v="0.9.3.0"/>
    <s v="1.0.0.0"/>
    <s v="OK"/>
    <x v="0"/>
    <x v="1"/>
  </r>
  <r>
    <s v="Succes"/>
    <s v="F57A"/>
    <s v="PURABAYA"/>
    <s v="02"/>
    <s v="10.42.66.67"/>
    <s v="4.2.4.0"/>
    <s v="1.1.1.0"/>
    <s v="RUNNING"/>
    <s v="1.0.4.0"/>
    <s v="G113"/>
    <s v="3.0.7"/>
    <s v="0.9.3.0"/>
    <s v="1.0.0.0"/>
    <s v="OK"/>
    <x v="0"/>
    <x v="1"/>
  </r>
  <r>
    <s v="Succes"/>
    <s v="F01F"/>
    <s v="KARAMAT"/>
    <s v="01"/>
    <s v="10.42.17.162"/>
    <s v="4.2.4.0"/>
    <s v="1.1.1.0"/>
    <s v="RUNNING"/>
    <s v="1.0.4.0"/>
    <s v="G113"/>
    <s v="3.0.7"/>
    <s v="0.9.3.0"/>
    <s v="1.0.0.0"/>
    <s v="OK"/>
    <x v="0"/>
    <x v="1"/>
  </r>
  <r>
    <s v="Succes"/>
    <s v="TWRY"/>
    <s v="PALASARI CIJERUK 2"/>
    <s v="01"/>
    <s v="10.42.46.66"/>
    <s v="4.2.4.0"/>
    <s v="1.1.1.0"/>
    <s v="RUNNING"/>
    <s v="1.0.4.0"/>
    <s v="G113"/>
    <s v="3.0.6"/>
    <s v="0.9.3.0"/>
    <s v="1.0.0.0"/>
    <s v="NOK ATTRIBUTE"/>
    <x v="1"/>
    <x v="2"/>
  </r>
  <r>
    <s v="Succes"/>
    <s v="T2SV"/>
    <s v="CIPADUNG SUKARESMI"/>
    <s v="01"/>
    <s v="10.42.27.2"/>
    <s v="4.2.4.0"/>
    <s v="1.1.1.0"/>
    <s v="RUNNING"/>
    <s v="1.0.4.0"/>
    <s v="G113"/>
    <s v="3.0.7"/>
    <s v="0.9.3.0"/>
    <s v="1.0.0.0"/>
    <s v="OK"/>
    <x v="0"/>
    <x v="2"/>
  </r>
  <r>
    <s v="Succes"/>
    <s v="TVDM"/>
    <s v="DRIVE THRU PAJAJARAN NO 5"/>
    <s v="04"/>
    <s v="10.42.108.197"/>
    <s v="4.2.4.0"/>
    <s v="1.1.1.0"/>
    <s v="RUNNING"/>
    <s v="1.0.4.0"/>
    <s v="G113"/>
    <s v="3.0.7"/>
    <s v="0.9.3.0"/>
    <s v="1.0.0.0"/>
    <s v="OK"/>
    <x v="0"/>
    <x v="2"/>
  </r>
  <r>
    <s v="Succes"/>
    <s v="TRA7"/>
    <s v="MUARA RAYA"/>
    <s v="01"/>
    <s v="10.42.7.130"/>
    <s v="4.2.4.0"/>
    <s v="1.1.1.0"/>
    <s v="RUNNING"/>
    <s v="1.0.4.0"/>
    <s v="G113"/>
    <s v="3.0.7"/>
    <s v="0.9.3.0"/>
    <s v="1.0.0.0"/>
    <s v="OK"/>
    <x v="0"/>
    <x v="2"/>
  </r>
  <r>
    <s v="Succes"/>
    <s v="TWHP"/>
    <s v="KERTAMAYA"/>
    <s v="02"/>
    <s v="10.42.84.67"/>
    <s v="4.2.4.0"/>
    <s v="1.1.1.0"/>
    <s v="RUNNING"/>
    <s v="1.0.4.0"/>
    <s v="G113"/>
    <s v="3.0.7"/>
    <s v="0.9.3.0"/>
    <s v="1.0.0.0"/>
    <s v="OK"/>
    <x v="0"/>
    <x v="2"/>
  </r>
  <r>
    <s v="Succes"/>
    <s v="TVDM"/>
    <s v="DRIVE THRU PAJAJARAN NO. 5"/>
    <s v="02"/>
    <s v="10.42.108.195"/>
    <s v="4.2.4.0"/>
    <s v="1.1.1.0"/>
    <s v="RUNNING"/>
    <s v="1.0.4.0"/>
    <s v="G113"/>
    <s v="3.0.7"/>
    <s v="0.9.3.0"/>
    <s v="1.0.0.0"/>
    <s v="OK"/>
    <x v="0"/>
    <x v="2"/>
  </r>
  <r>
    <s v="Succes"/>
    <s v="TNF6"/>
    <s v="PAHLAWAN NO 150"/>
    <s v="02"/>
    <s v="10.42.103.195"/>
    <s v="4.2.4.0"/>
    <s v="1.1.1.0"/>
    <s v="RUNNING"/>
    <s v="1.0.4.0"/>
    <s v="G113"/>
    <s v="3.0.7"/>
    <s v="0.9.3.0"/>
    <s v="1.0.0.0"/>
    <s v="OK"/>
    <x v="0"/>
    <x v="2"/>
  </r>
  <r>
    <s v="Succes"/>
    <s v="FXJZ"/>
    <s v="PURA TAMAN SARI"/>
    <s v="02"/>
    <s v="10.42.114.99"/>
    <s v="4.2.4.0"/>
    <s v="1.1.1.0"/>
    <s v="RUNNING"/>
    <s v="1.0.4.0"/>
    <s v="G113"/>
    <s v="3.0.7"/>
    <s v="0.9.3.0"/>
    <s v="1.0.0.0"/>
    <s v="OK"/>
    <x v="0"/>
    <x v="2"/>
  </r>
  <r>
    <s v="Succes"/>
    <s v="T19J"/>
    <s v="CIJERUK"/>
    <s v="01"/>
    <s v="10.42.27.130"/>
    <s v="4.2.4.0"/>
    <s v="1.1.1.0"/>
    <s v="RUNNING"/>
    <s v="1.0.4.0"/>
    <s v="G113"/>
    <s v="3.0.7"/>
    <s v="0.9.3.0"/>
    <s v="1.0.0.0"/>
    <s v="OK"/>
    <x v="0"/>
    <x v="2"/>
  </r>
  <r>
    <s v="Succes"/>
    <s v="TT78"/>
    <s v="SILIWANGI NO. 52"/>
    <s v="01"/>
    <s v="10.42.19.162"/>
    <s v="4.2.4.0"/>
    <s v="1.1.1.0"/>
    <s v="RUNNING"/>
    <s v="1.0.4.0"/>
    <s v="G113"/>
    <s v="3.0.7"/>
    <s v="0.9.3.0"/>
    <s v="1.0.0.0"/>
    <s v="OK"/>
    <x v="0"/>
    <x v="2"/>
  </r>
  <r>
    <s v="Succes"/>
    <s v="T2SV"/>
    <s v="CIPADUNG SUKARESMI"/>
    <s v="02"/>
    <s v="10.42.27.3"/>
    <s v="4.2.4.0"/>
    <s v="1.1.1.0"/>
    <s v="RUNNING"/>
    <s v="1.0.4.0"/>
    <s v="G113"/>
    <s v="3.0.7"/>
    <s v="0.9.3.0"/>
    <s v="1.0.0.0"/>
    <s v="OK"/>
    <x v="0"/>
    <x v="2"/>
  </r>
  <r>
    <s v="Succes"/>
    <s v="TQ6W"/>
    <s v="CIAPUS 3"/>
    <s v="02"/>
    <s v="10.42.10.3"/>
    <s v="4.2.4.0"/>
    <s v="1.1.1.0"/>
    <s v="RUNNING"/>
    <s v="1.0.4.0"/>
    <s v="G113"/>
    <s v="3.0.7"/>
    <s v="0.9.3.0"/>
    <s v="1.0.0.0"/>
    <s v="OK"/>
    <x v="0"/>
    <x v="2"/>
  </r>
  <r>
    <s v="Succes"/>
    <s v="T704"/>
    <s v="SURYA KENCANA"/>
    <s v="01"/>
    <s v="10.42.12.226"/>
    <s v="4.2.4.0"/>
    <s v="1.1.1.0"/>
    <s v="RUNNING"/>
    <s v="1.0.4.0"/>
    <s v="G113"/>
    <s v="3.0.7"/>
    <s v="0.9.3.0"/>
    <s v="1.0.0.0"/>
    <s v="OK"/>
    <x v="0"/>
    <x v="2"/>
  </r>
  <r>
    <s v="Succes"/>
    <s v="TECF"/>
    <s v="LAWANG GINTUNG"/>
    <s v="02"/>
    <s v="10.42.43.195"/>
    <s v="4.2.4.0"/>
    <s v="1.1.1.0"/>
    <s v="RUNNING"/>
    <s v="1.0.4.0"/>
    <s v="G113"/>
    <s v="3.0.7"/>
    <s v="0.9.3.0"/>
    <s v="1.0.0.0"/>
    <s v="OK"/>
    <x v="0"/>
    <x v="2"/>
  </r>
  <r>
    <s v="Succes"/>
    <s v="T9D3"/>
    <s v="CIHIDEUNG"/>
    <s v="01"/>
    <s v="10.42.27.98"/>
    <s v="4.2.4.0"/>
    <s v="1.1.1.0"/>
    <s v="RUNNING"/>
    <s v="1.0.4.0"/>
    <s v="G113"/>
    <s v="3.0.7"/>
    <s v="0.9.3.0"/>
    <s v="1.0.0.0"/>
    <s v="OK"/>
    <x v="0"/>
    <x v="2"/>
  </r>
  <r>
    <s v="Succes"/>
    <s v="TXHT"/>
    <s v="BOGOR PARK RESIDENCE"/>
    <s v="02"/>
    <s v="10.42.27.227"/>
    <s v="4.2.4.0"/>
    <s v="1.1.1.0"/>
    <s v="RUNNING"/>
    <s v="1.0.4.0"/>
    <s v="G113"/>
    <s v="3.0.7"/>
    <s v="0.9.3.0"/>
    <s v="1.0.0.0"/>
    <s v="OK"/>
    <x v="0"/>
    <x v="2"/>
  </r>
  <r>
    <s v="Succes"/>
    <s v="TVDM"/>
    <s v="DRIVE THRU PAJAJARAN NO. 5"/>
    <s v="01"/>
    <s v="10.42.108.194"/>
    <s v="4.2.4.0"/>
    <s v="1.1.1.0"/>
    <s v="RUNNING"/>
    <s v="1.0.4.0"/>
    <s v="G113"/>
    <s v="3.0.7"/>
    <s v="0.9.3.0"/>
    <s v="1.0.0.0"/>
    <s v="OK"/>
    <x v="0"/>
    <x v="2"/>
  </r>
  <r>
    <s v="Succes"/>
    <s v="TJI8"/>
    <s v="PAMOYANAN HIJAU"/>
    <s v="01"/>
    <s v="10.42.37.66"/>
    <s v="4.2.4.0"/>
    <s v="1.1.1.0"/>
    <s v="RUNNING"/>
    <s v="1.0.4.0"/>
    <s v="G113"/>
    <s v="3.0.7"/>
    <s v="0.9.3.0"/>
    <s v="1.0.0.0"/>
    <s v="OK"/>
    <x v="0"/>
    <x v="2"/>
  </r>
  <r>
    <s v="Succes"/>
    <s v="TV51"/>
    <s v="PASAR BERSIH"/>
    <s v="01"/>
    <s v="10.42.50.98"/>
    <s v="4.2.4.0"/>
    <s v="1.1.1.0"/>
    <s v="RUNNING"/>
    <s v="1.0.4.0"/>
    <s v="G113"/>
    <s v="3.0.7"/>
    <s v="0.9.3.0"/>
    <s v="1.0.0.0"/>
    <s v="OK"/>
    <x v="0"/>
    <x v="2"/>
  </r>
  <r>
    <s v="Succes"/>
    <s v="TXZM"/>
    <s v="PAMOYANAN 2"/>
    <s v="03"/>
    <s v="10.42.114.36"/>
    <s v="4.2.4.0"/>
    <s v="1.1.1.0"/>
    <s v="RUNNING"/>
    <s v="1.0.4.0"/>
    <s v="G113"/>
    <s v="3.0.7"/>
    <s v="0.9.3.0"/>
    <s v="1.0.0.0"/>
    <s v="OK"/>
    <x v="0"/>
    <x v="2"/>
  </r>
  <r>
    <s v="Succes"/>
    <s v="TV51"/>
    <s v="PASAR BERSIH"/>
    <s v="02"/>
    <s v="10.42.50.99"/>
    <s v="4.2.4.0"/>
    <s v="1.1.1.0"/>
    <s v="RUNNING"/>
    <s v="1.0.4.0"/>
    <s v="G113"/>
    <s v="3.0.7"/>
    <s v="0.9.3.0"/>
    <s v="1.0.0.0"/>
    <s v="OK"/>
    <x v="0"/>
    <x v="2"/>
  </r>
  <r>
    <s v="Succes"/>
    <s v="FQFG"/>
    <s v="PLAZA JAMBU 2"/>
    <s v="02"/>
    <s v="10.42.45.163"/>
    <s v="4.2.4.0"/>
    <s v="1.1.1.0"/>
    <s v="RUNNING"/>
    <s v="1.0.4.0"/>
    <s v="G113"/>
    <s v="3.0.7"/>
    <s v="0.9.3.0"/>
    <s v="1.0.0.0"/>
    <s v="OK"/>
    <x v="0"/>
    <x v="2"/>
  </r>
  <r>
    <s v="Succes"/>
    <s v="TT78"/>
    <s v="SILIWANGI NO. 52"/>
    <s v="02"/>
    <s v="10.42.19.163"/>
    <s v="4.2.4.0"/>
    <s v="1.1.1.0"/>
    <s v="RUNNING"/>
    <s v="1.0.4.0"/>
    <s v="G113"/>
    <s v="3.0.7"/>
    <s v="0.9.3.0"/>
    <s v="1.0.0.0"/>
    <s v="OK"/>
    <x v="0"/>
    <x v="2"/>
  </r>
  <r>
    <s v="Succes"/>
    <s v="T7IR"/>
    <s v="FRESH BOGOR NIRWANA 2"/>
    <s v="04"/>
    <s v="10.42.97.229"/>
    <s v="4.2.4.0"/>
    <s v="1.1.1.0"/>
    <s v="RUNNING"/>
    <s v="1.0.4.0"/>
    <s v="G113"/>
    <s v="3.0.7"/>
    <s v="0.9.3.0"/>
    <s v="1.0.0.0"/>
    <s v="OK"/>
    <x v="0"/>
    <x v="2"/>
  </r>
  <r>
    <s v="Succes"/>
    <s v="T2SY"/>
    <s v="PAMOYANAN 3_x0009_"/>
    <s v="02"/>
    <s v="10.42.53.195"/>
    <s v="4.2.4.0"/>
    <s v="1.1.1.0"/>
    <s v="RUNNING"/>
    <s v="1.0.4.0"/>
    <s v="G113"/>
    <s v="3.0.7"/>
    <s v="0.9.3.0"/>
    <s v="1.0.0.0"/>
    <s v="OK"/>
    <x v="0"/>
    <x v="2"/>
  </r>
  <r>
    <s v="Succes"/>
    <s v="T7IR"/>
    <s v="FRESH BOGOR NIRWANA 2"/>
    <s v="I1"/>
    <s v="10.42.97.245"/>
    <s v="4.2.4.0"/>
    <s v="1.1.1.0"/>
    <s v="RUNNING"/>
    <s v="1.0.4.0"/>
    <s v="G113"/>
    <s v="3.0.7"/>
    <s v="0.9.3.0"/>
    <s v="1.0.0.0"/>
    <s v="OK"/>
    <x v="0"/>
    <x v="2"/>
  </r>
  <r>
    <s v="Succes"/>
    <s v="TRA7"/>
    <s v="MUARA RAYA"/>
    <s v="09"/>
    <s v="10.42.7.133"/>
    <s v="4.2.4.0"/>
    <s v="1.1.1.0"/>
    <s v="RUNNING"/>
    <s v="1.0.4.0"/>
    <s v="G113"/>
    <s v="3.0.7"/>
    <s v="0.9.3.0"/>
    <s v="1.0.0.0"/>
    <s v="OK"/>
    <x v="0"/>
    <x v="2"/>
  </r>
  <r>
    <s v="Succes"/>
    <s v="TQMZ"/>
    <s v="SPBU CIHIDEUNG"/>
    <s v="01"/>
    <s v="10.42.134.98"/>
    <s v="4.2.4.0"/>
    <s v="1.1.1.0"/>
    <s v="RUNNING"/>
    <s v="1.0.4.0"/>
    <s v="G113"/>
    <s v="3.0.7"/>
    <s v="0.9.3.0"/>
    <s v="1.0.0.0"/>
    <s v="OK"/>
    <x v="0"/>
    <x v="2"/>
  </r>
  <r>
    <s v="Succes"/>
    <s v="TQ6W"/>
    <s v="CIAPUS 3"/>
    <s v="01"/>
    <s v="10.42.10.2"/>
    <s v="4.2.4.0"/>
    <s v="1.1.1.0"/>
    <s v="RUNNING"/>
    <s v="1.0.4.0"/>
    <s v="G113"/>
    <s v="3.0.7"/>
    <s v="0.9.3.0"/>
    <s v="1.0.0.0"/>
    <s v="OK"/>
    <x v="0"/>
    <x v="2"/>
  </r>
  <r>
    <s v="Succes"/>
    <s v="FXJZ"/>
    <s v="PURA TAMAN SARI"/>
    <s v="01"/>
    <s v="10.42.114.98"/>
    <s v="4.2.4.0"/>
    <s v="1.1.1.0"/>
    <s v="RUNNING"/>
    <s v="1.0.4.0"/>
    <s v="G113"/>
    <s v="3.0.7"/>
    <s v="0.9.3.0"/>
    <s v="1.0.0.0"/>
    <s v="OK"/>
    <x v="0"/>
    <x v="2"/>
  </r>
  <r>
    <s v="Succes"/>
    <s v="TWHP"/>
    <s v="KERTAMAYA"/>
    <s v="01"/>
    <s v="10.42.84.66"/>
    <s v="4.2.4.0"/>
    <s v="1.1.1.0"/>
    <s v="RUNNING"/>
    <s v="1.0.4.0"/>
    <s v="G113"/>
    <s v="3.0.7"/>
    <s v="0.9.3.0"/>
    <s v="1.0.0.0"/>
    <s v="OK"/>
    <x v="0"/>
    <x v="2"/>
  </r>
  <r>
    <s v="Succes"/>
    <s v="TL9U"/>
    <s v="PALASARI CIJERUK"/>
    <s v="01"/>
    <s v="10.42.42.162"/>
    <s v="4.2.4.0"/>
    <s v="1.1.1.0"/>
    <s v="RUNNING"/>
    <s v="1.0.4.0"/>
    <s v="G113"/>
    <s v="3.0.7"/>
    <s v="0.9.3.0"/>
    <s v="1.0.0.0"/>
    <s v="OK"/>
    <x v="0"/>
    <x v="2"/>
  </r>
  <r>
    <s v="Succes"/>
    <s v="TVDM"/>
    <s v="DRIVE THRU PAJAJARAN NO 5"/>
    <s v="03"/>
    <s v="10.42.108.196"/>
    <s v="4.2.4.0"/>
    <s v="1.1.1.0"/>
    <s v="RUNNING"/>
    <s v="1.0.4.0"/>
    <s v="G113"/>
    <s v="3.0.7"/>
    <s v="0.9.3.0"/>
    <s v="1.0.0.0"/>
    <s v="OK"/>
    <x v="0"/>
    <x v="2"/>
  </r>
  <r>
    <s v="Succes"/>
    <s v="TVDM"/>
    <s v="DRIVE THRU PAJAJARAN NO 5"/>
    <s v="05"/>
    <s v="10.42.108.198"/>
    <s v="4.2.4.0"/>
    <s v="1.1.1.0"/>
    <s v="RUNNING"/>
    <s v="1.0.4.0"/>
    <s v="G113"/>
    <s v="3.0.7"/>
    <s v="0.9.3.0"/>
    <s v="1.0.0.0"/>
    <s v="OK"/>
    <x v="0"/>
    <x v="2"/>
  </r>
  <r>
    <s v="Succes"/>
    <s v="TXZM"/>
    <s v="PAMOYANAN 2"/>
    <s v="04"/>
    <s v="10.42.114.37"/>
    <s v="4.2.4.0"/>
    <s v="1.1.1.0"/>
    <s v="RUNNING"/>
    <s v="1.0.4.0"/>
    <s v="G113"/>
    <s v="3.0.7"/>
    <s v="0.9.3.0"/>
    <s v="1.0.0.0"/>
    <s v="OK"/>
    <x v="0"/>
    <x v="2"/>
  </r>
  <r>
    <s v="Succes"/>
    <s v="T704"/>
    <s v="SURYA KENCANA"/>
    <s v="02"/>
    <s v="10.42.12.227"/>
    <s v="4.2.4.0"/>
    <s v="1.1.1.0"/>
    <s v="RUNNING"/>
    <s v="1.0.4.0"/>
    <s v="G113"/>
    <s v="3.0.7"/>
    <s v="0.9.3.0"/>
    <s v="1.0.0.0"/>
    <s v="OK"/>
    <x v="0"/>
    <x v="2"/>
  </r>
  <r>
    <s v="Succes"/>
    <s v="TJGO"/>
    <s v="SPBU PADJAJARAN"/>
    <s v="01"/>
    <s v="10.42.10.162"/>
    <s v="4.2.4.0"/>
    <s v="1.1.1.0"/>
    <s v="RUNNING"/>
    <s v="1.0.4.0"/>
    <s v="G113"/>
    <s v="3.0.7"/>
    <s v="0.9.3.0"/>
    <s v="1.0.0.0"/>
    <s v="OK"/>
    <x v="0"/>
    <x v="2"/>
  </r>
  <r>
    <s v="Succes"/>
    <s v="T7IR"/>
    <s v="FRESH BOGOR NIRWANA 2"/>
    <s v="02"/>
    <s v="10.42.97.227"/>
    <s v="4.2.4.0"/>
    <s v="1.1.1.0"/>
    <s v="RUNNING"/>
    <s v="1.0.4.0"/>
    <s v="G113"/>
    <s v="3.0.7"/>
    <s v="0.9.3.0"/>
    <s v="1.0.0.0"/>
    <s v="OK"/>
    <x v="0"/>
    <x v="2"/>
  </r>
  <r>
    <s v="Succes"/>
    <s v="TONL"/>
    <s v="SIMPANG CIBEREUM"/>
    <s v="02"/>
    <s v="10.42.99.3"/>
    <s v="4.2.4.0"/>
    <s v="1.1.1.0"/>
    <s v="RUNNING"/>
    <s v="1.0.4.0"/>
    <s v="G113"/>
    <s v="3.0.7"/>
    <s v="0.9.3.0"/>
    <s v="1.0.0.0"/>
    <s v="OK"/>
    <x v="0"/>
    <x v="2"/>
  </r>
  <r>
    <s v="Succes"/>
    <s v="F1HR"/>
    <s v="SUKASARI SILIWANGI"/>
    <s v="01"/>
    <s v="10.42.36.226"/>
    <s v="4.2.4.0"/>
    <s v="1.1.1.0"/>
    <s v="RUNNING"/>
    <s v="1.0.4.0"/>
    <s v="G113"/>
    <s v="3.0.7"/>
    <s v="0.9.3.0"/>
    <s v="1.0.0.0"/>
    <s v="OK"/>
    <x v="0"/>
    <x v="2"/>
  </r>
  <r>
    <s v="Succes"/>
    <s v="F370"/>
    <s v="PAHLAWAN BONDONGAN 2"/>
    <s v="01"/>
    <s v="10.42.40.34"/>
    <s v="4.2.4.0"/>
    <s v="1.1.1.0"/>
    <s v="RUNNING"/>
    <s v="1.0.4.0"/>
    <s v="G113"/>
    <s v="3.0.7"/>
    <s v="0.9.3.0"/>
    <s v="1.0.0.0"/>
    <s v="OK"/>
    <x v="0"/>
    <x v="2"/>
  </r>
  <r>
    <s v="Succes"/>
    <s v="TL9U"/>
    <s v="PALASARI CIJERUK"/>
    <s v="02"/>
    <s v="10.42.42.163"/>
    <s v="4.2.4.0"/>
    <s v="1.1.1.0"/>
    <s v="RUNNING"/>
    <s v="1.0.4.0"/>
    <s v="G113"/>
    <s v="3.0.7"/>
    <s v="0.9.3.0"/>
    <s v="1.0.0.0"/>
    <s v="OK"/>
    <x v="0"/>
    <x v="2"/>
  </r>
  <r>
    <s v="Succes"/>
    <s v="FD17"/>
    <s v="PANCASAN"/>
    <s v="01"/>
    <s v="10.42.13.226"/>
    <s v="4.2.4.0"/>
    <s v="1.1.1.0"/>
    <s v="RUNNING"/>
    <s v="1.0.4.0"/>
    <s v="G113"/>
    <s v="3.0.7"/>
    <s v="0.9.3.0"/>
    <s v="1.0.0.0"/>
    <s v="OK"/>
    <x v="0"/>
    <x v="2"/>
  </r>
  <r>
    <s v="Succes"/>
    <s v="TXZM"/>
    <s v="PAMOYANAN 2"/>
    <s v="I1"/>
    <s v="10.42.114.53"/>
    <s v="4.2.4.0"/>
    <s v="1.1.1.0"/>
    <s v="RUNNING"/>
    <s v="1.0.4.0"/>
    <s v="G113"/>
    <s v="3.0.7"/>
    <s v="0.9.3.0"/>
    <s v="1.0.0.0"/>
    <s v="OK"/>
    <x v="0"/>
    <x v="2"/>
  </r>
  <r>
    <s v="Succes"/>
    <s v="FTEO"/>
    <s v="GIRLI"/>
    <s v="01"/>
    <s v="10.42.145.98"/>
    <s v="4.2.4.0"/>
    <s v="1.1.1.0"/>
    <s v="RUNNING"/>
    <s v="1.0.4.0"/>
    <s v="G113"/>
    <s v="3.0.7"/>
    <s v="0.9.3.0"/>
    <s v="1.0.0.0"/>
    <s v="OK"/>
    <x v="0"/>
    <x v="2"/>
  </r>
  <r>
    <s v="Succes"/>
    <s v="TRH8"/>
    <s v="SURYA KENCANA NO.187"/>
    <s v="01"/>
    <s v="10.42.55.226"/>
    <s v="4.2.4.0"/>
    <s v="1.1.1.0"/>
    <s v="RUNNING"/>
    <s v="1.0.4.0"/>
    <s v="G113"/>
    <s v="3.0.7"/>
    <s v="0.9.3.0"/>
    <s v="1.0.0.0"/>
    <s v="OK"/>
    <x v="0"/>
    <x v="2"/>
  </r>
  <r>
    <s v="Succes"/>
    <s v="TB6O"/>
    <s v="RANGGA MEKAR"/>
    <s v="01"/>
    <s v="10.42.134.66"/>
    <s v="4.2.4.0"/>
    <s v="1.1.1.0"/>
    <s v="RUNNING"/>
    <s v="1.0.4.0"/>
    <s v="G113"/>
    <s v="3.0.7"/>
    <s v="0.9.3.0"/>
    <s v="1.0.0.0"/>
    <s v="OK"/>
    <x v="0"/>
    <x v="2"/>
  </r>
  <r>
    <s v="Succes"/>
    <s v="FD17"/>
    <s v="PANCASAN"/>
    <s v="02"/>
    <s v="10.42.13.227"/>
    <s v="4.2.4.0"/>
    <s v="1.1.1.0"/>
    <s v="RUNNING"/>
    <s v="1.0.4.0"/>
    <s v="G113"/>
    <s v="3.0.7"/>
    <s v="0.9.3.0"/>
    <s v="1.0.0.0"/>
    <s v="OK"/>
    <x v="0"/>
    <x v="2"/>
  </r>
  <r>
    <s v="Succes"/>
    <s v="FQFG"/>
    <s v="PLAZA JAMBU 2"/>
    <s v="01"/>
    <s v="10.42.45.162"/>
    <s v="4.2.4.0"/>
    <s v="1.1.1.0"/>
    <s v="RUNNING"/>
    <s v="1.0.4.0"/>
    <s v="G113"/>
    <s v="3.0.7"/>
    <s v="0.9.3.0"/>
    <s v="1.0.0.0"/>
    <s v="OK"/>
    <x v="0"/>
    <x v="2"/>
  </r>
  <r>
    <s v="Succes"/>
    <s v="F370"/>
    <s v="PAHLAWAN BONDONGAN 2"/>
    <s v="02"/>
    <s v="10.42.40.35"/>
    <s v="4.2.4.0"/>
    <s v="1.1.1.0"/>
    <s v="RUNNING"/>
    <s v="1.0.4.0"/>
    <s v="G113"/>
    <s v="3.0.7"/>
    <s v="0.9.3.0"/>
    <s v="1.0.0.0"/>
    <s v="OK"/>
    <x v="0"/>
    <x v="2"/>
  </r>
  <r>
    <s v="Succes"/>
    <s v="T2SY"/>
    <s v="PAMOYANAN 3"/>
    <s v="01"/>
    <s v="10.42.53.194"/>
    <s v="4.2.4.0"/>
    <s v="1.1.1.0"/>
    <s v="RUNNING"/>
    <s v="1.0.4.0"/>
    <s v="G113"/>
    <s v="3.0.7"/>
    <s v="0.9.3.0"/>
    <s v="1.0.0.0"/>
    <s v="OK"/>
    <x v="0"/>
    <x v="2"/>
  </r>
  <r>
    <s v="Succes"/>
    <s v="TQMZ"/>
    <s v="SPBU CIHIDEUNG"/>
    <s v="02"/>
    <s v="10.42.134.99"/>
    <s v="4.2.4.0"/>
    <s v="1.1.1.0"/>
    <s v="RUNNING"/>
    <s v="1.0.4.0"/>
    <s v="G113"/>
    <s v="3.0.7"/>
    <s v="0.9.3.0"/>
    <s v="1.0.0.0"/>
    <s v="OK"/>
    <x v="0"/>
    <x v="2"/>
  </r>
  <r>
    <s v="Succes"/>
    <s v="TVDM"/>
    <s v="DRIVE THRU PAJAJARAN NO 5"/>
    <s v="06"/>
    <s v="10.42.108.199"/>
    <s v="4.2.4.0"/>
    <s v="1.1.1.0"/>
    <s v="RUNNING"/>
    <s v="1.0.4.0"/>
    <s v="G113"/>
    <s v="3.0.7"/>
    <s v="0.9.3.0"/>
    <s v="1.0.0.0"/>
    <s v="OK"/>
    <x v="0"/>
    <x v="2"/>
  </r>
  <r>
    <s v="Succes"/>
    <s v="TYOT"/>
    <s v="RANCAMAYA"/>
    <s v="01"/>
    <s v="10.42.113.130"/>
    <s v="4.2.4.0"/>
    <s v="1.1.1.0"/>
    <s v="RUNNING"/>
    <s v="1.0.4.0"/>
    <s v="G113"/>
    <s v="3.0.7"/>
    <s v="0.9.3.0"/>
    <s v="1.0.0.0"/>
    <s v="OK"/>
    <x v="0"/>
    <x v="2"/>
  </r>
  <r>
    <s v="Succes"/>
    <s v="TONL"/>
    <s v="SIMPANG CIBEREUM"/>
    <s v="01"/>
    <s v="10.42.99.2"/>
    <s v="4.2.4.0"/>
    <s v="1.1.1.0"/>
    <s v="RUNNING"/>
    <s v="1.0.4.0"/>
    <s v="G113"/>
    <s v="3.0.7"/>
    <s v="0.9.3.0"/>
    <s v="1.0.0.0"/>
    <s v="OK"/>
    <x v="0"/>
    <x v="2"/>
  </r>
  <r>
    <s v="Succes"/>
    <s v="TB6O"/>
    <s v="RANGGA MEKAR"/>
    <s v="02"/>
    <s v="10.42.134.67"/>
    <s v="4.2.4.0"/>
    <s v="1.1.1.0"/>
    <s v="RUNNING"/>
    <s v="1.0.4.0"/>
    <s v="G113"/>
    <s v="3.0.7"/>
    <s v="0.9.3.0"/>
    <s v="1.0.0.0"/>
    <s v="OK"/>
    <x v="0"/>
    <x v="2"/>
  </r>
  <r>
    <s v="Succes"/>
    <s v="FTEO"/>
    <s v="GIRLI"/>
    <s v="02"/>
    <s v="10.42.145.99"/>
    <s v="4.2.4.0"/>
    <s v="1.1.1.0"/>
    <s v="RUNNING"/>
    <s v="1.0.4.0"/>
    <s v="G113"/>
    <s v="3.0.7"/>
    <s v="0.9.3.0"/>
    <s v="1.0.0.0"/>
    <s v="OK"/>
    <x v="0"/>
    <x v="2"/>
  </r>
  <r>
    <s v="Succes"/>
    <s v="TG1J"/>
    <s v="SILIWANGI NO 60C"/>
    <s v="02"/>
    <s v="10.42.48.131"/>
    <s v="4.2.4.0"/>
    <s v="1.1.1.0"/>
    <s v="RUNNING"/>
    <s v="1.0.4.0"/>
    <s v="G113"/>
    <s v="3.0.7"/>
    <s v="0.9.3.0"/>
    <s v="1.0.0.0"/>
    <s v="OK"/>
    <x v="0"/>
    <x v="2"/>
  </r>
  <r>
    <s v="Succes"/>
    <s v="TYOT"/>
    <s v="RANCAMAYA"/>
    <s v="02"/>
    <s v="10.42.113.131"/>
    <s v="4.2.4.0"/>
    <s v="1.1.1.0"/>
    <s v="RUNNING"/>
    <s v="1.0.4.0"/>
    <s v="G113"/>
    <s v="3.0.7"/>
    <s v="0.9.3.0"/>
    <s v="1.0.0.0"/>
    <s v="OK"/>
    <x v="0"/>
    <x v="2"/>
  </r>
  <r>
    <s v="Succes"/>
    <s v="TJI8"/>
    <s v="PAMOYANAN HIJAU"/>
    <s v="02"/>
    <s v="10.42.37.67"/>
    <s v="4.2.4.0"/>
    <s v="1.1.1.0"/>
    <s v="RUNNING"/>
    <s v="1.0.4.0"/>
    <s v="G113"/>
    <s v="3.0.7"/>
    <s v="0.9.3.0"/>
    <s v="1.0.0.0"/>
    <s v="OK"/>
    <x v="0"/>
    <x v="2"/>
  </r>
  <r>
    <s v="Succes"/>
    <s v="F1HR"/>
    <s v="SUKASARI SILIWANGI"/>
    <s v="02"/>
    <s v="10.42.36.227"/>
    <s v="4.2.4.0"/>
    <s v="1.1.1.0"/>
    <s v="RUNNING"/>
    <s v="1.0.4.0"/>
    <s v="G113"/>
    <s v="3.0.7"/>
    <s v="0.9.3.0"/>
    <s v="1.0.0.0"/>
    <s v="OK"/>
    <x v="0"/>
    <x v="2"/>
  </r>
  <r>
    <s v="Succes"/>
    <s v="TRA7"/>
    <s v="MUARA RAYA"/>
    <s v="04"/>
    <s v="10.42.7.132"/>
    <s v="4.2.4.0"/>
    <s v="1.1.1.0"/>
    <s v="RUNNING"/>
    <s v="1.0.4.0"/>
    <s v="G113"/>
    <s v="3.0.7"/>
    <s v="0.9.3.0"/>
    <s v="1.0.0.0"/>
    <s v="OK"/>
    <x v="0"/>
    <x v="2"/>
  </r>
  <r>
    <s v="Succes"/>
    <s v="FFSH"/>
    <s v="MOUNTAIN PARK RESIDENCE"/>
    <s v="02"/>
    <s v="10.42.54.99"/>
    <s v="4.2.4.0"/>
    <s v="1.1.1.0"/>
    <s v="RUNNING"/>
    <s v="1.0.4.0"/>
    <s v="G113"/>
    <s v="3.0.7"/>
    <s v="0.9.3.0"/>
    <s v="1.0.0.0"/>
    <s v="OK"/>
    <x v="0"/>
    <x v="2"/>
  </r>
  <r>
    <s v="Succes"/>
    <s v="FFSH"/>
    <s v="MOUNTAIN PARK RESIDENCE"/>
    <s v="01"/>
    <s v="10.42.54.98"/>
    <s v="4.2.4.0"/>
    <s v="1.1.1.0"/>
    <s v="RUNNING"/>
    <s v="1.0.4.0"/>
    <s v="G113"/>
    <s v="3.0.7"/>
    <s v="Programtidakada"/>
    <s v="Program tidak ada"/>
    <s v="NOK LIBRARY SUHU"/>
    <x v="1"/>
    <x v="2"/>
  </r>
  <r>
    <s v="Succes"/>
    <s v="TXHT"/>
    <s v="BOGOR PARK RESIDENCE"/>
    <s v="01"/>
    <s v="10.42.27.226"/>
    <s v="4.2.4.0"/>
    <s v="1.1.1.0"/>
    <s v="RUNNING"/>
    <s v="1.0.4.0"/>
    <s v="G113"/>
    <s v="3.0.7"/>
    <s v="0.9.3.0"/>
    <s v="1.0.0.0"/>
    <s v="OK"/>
    <x v="0"/>
    <x v="2"/>
  </r>
  <r>
    <s v="Succes"/>
    <s v="TXF9"/>
    <s v="RANCAMAYA 2"/>
    <s v="02"/>
    <s v="10.42.137.35"/>
    <s v="4.2.4.0"/>
    <s v="1.1.1.0"/>
    <s v="RUNNING"/>
    <s v="1.0.4.0"/>
    <s v="G113"/>
    <s v="3.0.7"/>
    <s v="0.9.3.0"/>
    <s v="1.0.0.0"/>
    <s v="OK"/>
    <x v="0"/>
    <x v="2"/>
  </r>
  <r>
    <s v="Succes"/>
    <s v="T704"/>
    <s v="SURYA KENCANA"/>
    <s v="03"/>
    <s v="10.42.12.228"/>
    <s v="4.2.4.0"/>
    <s v="1.1.1.0"/>
    <s v="RUNNING"/>
    <s v="1.0.4.0"/>
    <s v="G113"/>
    <s v="3.0.7"/>
    <s v="0.9.3.0"/>
    <s v="1.0.0.0"/>
    <s v="OK"/>
    <x v="0"/>
    <x v="2"/>
  </r>
  <r>
    <s v="Succes"/>
    <s v="TVDM"/>
    <s v="DRIVE THRU PAJAJARAN NO. 5"/>
    <s v="I1"/>
    <s v="10.42.108.213"/>
    <s v="4.2.4.0"/>
    <s v="1.1.1.0"/>
    <s v="RUNNING"/>
    <s v="1.0.4.0"/>
    <s v="G113"/>
    <s v="3.0.7"/>
    <s v="0.9.3.0"/>
    <s v="1.0.0.0"/>
    <s v="OK"/>
    <x v="0"/>
    <x v="2"/>
  </r>
  <r>
    <s v="Succes"/>
    <s v="T9AX"/>
    <s v="RS MULIA"/>
    <s v="02"/>
    <s v="10.42.137.131"/>
    <s v="4.2.4.0"/>
    <s v="1.1.1.0"/>
    <s v="RUNNING"/>
    <s v="1.0.4.0"/>
    <s v="G113"/>
    <s v="3.0.7"/>
    <s v="0.9.3.0"/>
    <s v="1.0.0.0"/>
    <s v="OK"/>
    <x v="0"/>
    <x v="2"/>
  </r>
  <r>
    <s v="Succes"/>
    <s v="FNX8"/>
    <s v="CIAPUS BUNIAGA"/>
    <s v="01"/>
    <s v="10.42.34.162"/>
    <s v="4.2.4.0"/>
    <s v="1.1.1.0"/>
    <s v="RUNNING"/>
    <s v="1.0.4.0"/>
    <s v="G113"/>
    <s v="3.0.7"/>
    <s v="0.9.3.0"/>
    <s v="1.0.0.0"/>
    <s v="OK"/>
    <x v="0"/>
    <x v="2"/>
  </r>
  <r>
    <s v="Succes"/>
    <s v="T704"/>
    <s v="SURYA KENCANA"/>
    <s v="04"/>
    <s v="10.42.12.229"/>
    <s v="4.2.4.0"/>
    <s v="1.1.1.0"/>
    <s v="RUNNING"/>
    <s v="1.0.4.0"/>
    <s v="G113"/>
    <s v="3.0.7"/>
    <s v="0.9.3.0"/>
    <s v="1.0.0.0"/>
    <s v="OK"/>
    <x v="0"/>
    <x v="2"/>
  </r>
  <r>
    <s v="Succes"/>
    <s v="T19J"/>
    <s v="CIJERUK"/>
    <s v="02"/>
    <s v="10.42.27.131"/>
    <s v="4.2.4.0"/>
    <s v="1.1.1.0"/>
    <s v="RUNNING"/>
    <s v="1.0.4.0"/>
    <s v="G113"/>
    <s v="3.0.7"/>
    <s v="0.9.3.0"/>
    <s v="1.0.0.0"/>
    <s v="OK"/>
    <x v="0"/>
    <x v="2"/>
  </r>
  <r>
    <s v="Succes"/>
    <s v="TBVW"/>
    <s v="CIPAKU"/>
    <s v="01"/>
    <s v="10.42.54.194"/>
    <s v="4.2.4.0"/>
    <s v="1.1.1.0"/>
    <s v="RUNNING"/>
    <s v="1.0.4.0"/>
    <s v="G113"/>
    <s v="3.0.7"/>
    <s v="0.9.3.0"/>
    <s v="1.0.0.0"/>
    <s v="OK"/>
    <x v="0"/>
    <x v="2"/>
  </r>
  <r>
    <s v="Succes"/>
    <s v="TBVW"/>
    <s v="CIPAKU"/>
    <s v="02"/>
    <s v="10.42.54.195"/>
    <s v="4.2.4.0"/>
    <s v="1.1.1.0"/>
    <s v="RUNNING"/>
    <s v="1.0.4.0"/>
    <s v="G113"/>
    <s v="3.0.7"/>
    <s v="0.9.3.0"/>
    <s v="1.0.0.0"/>
    <s v="OK"/>
    <x v="0"/>
    <x v="2"/>
  </r>
  <r>
    <s v="Succes"/>
    <s v="TO2H"/>
    <s v="PAHLAWAN 10"/>
    <s v="02"/>
    <s v="10.42.137.227"/>
    <s v="4.2.4.0"/>
    <s v="1.1.1.0"/>
    <s v="RUNNING"/>
    <s v="1.0.4.0"/>
    <s v="G113"/>
    <s v="3.0.7"/>
    <s v="0.9.3.0"/>
    <s v="1.0.0.0"/>
    <s v="OK"/>
    <x v="0"/>
    <x v="2"/>
  </r>
  <r>
    <s v="Succes"/>
    <s v="TJGO"/>
    <s v="SPBU PADJAJARAN"/>
    <s v="02"/>
    <s v="10.42.10.163"/>
    <s v="4.2.4.0"/>
    <s v="1.1.1.0"/>
    <s v="RUNNING"/>
    <s v="1.0.4.0"/>
    <s v="G113"/>
    <s v="3.0.7"/>
    <s v="0.9.3.0"/>
    <s v="1.0.0.0"/>
    <s v="OK"/>
    <x v="0"/>
    <x v="2"/>
  </r>
  <r>
    <s v="Succes"/>
    <s v="T9D3"/>
    <s v="CIHIDEUNG"/>
    <s v="02"/>
    <s v="10.42.27.99"/>
    <s v="4.2.4.0"/>
    <s v="1.1.1.0"/>
    <s v="RUNNING"/>
    <s v="1.0.4.0"/>
    <s v="G113"/>
    <s v="3.0.7"/>
    <s v="0.9.3.0"/>
    <s v="1.0.0.0"/>
    <s v="OK"/>
    <x v="0"/>
    <x v="2"/>
  </r>
  <r>
    <s v="Succes"/>
    <s v="TNF6"/>
    <s v="PAHLAWAN NO 150"/>
    <s v="01"/>
    <s v="10.42.103.194"/>
    <s v="4.2.4.0"/>
    <s v="1.1.1.0"/>
    <s v="RUNNING"/>
    <s v="1.0.4.0"/>
    <s v="G113"/>
    <s v="3.0.7"/>
    <s v="0.9.3.0"/>
    <s v="1.0.0.0"/>
    <s v="OK"/>
    <x v="0"/>
    <x v="2"/>
  </r>
  <r>
    <s v="Succes"/>
    <s v="T7IR"/>
    <s v="FRESH BOGOR NIRWANA 2"/>
    <s v="01"/>
    <s v="10.42.97.226"/>
    <s v="4.2.4.0"/>
    <s v="1.1.1.0"/>
    <s v="RUNNING"/>
    <s v="1.0.4.0"/>
    <s v="G113"/>
    <s v="3.0.7"/>
    <s v="0.9.3.0"/>
    <s v="1.0.0.0"/>
    <s v="OK"/>
    <x v="0"/>
    <x v="2"/>
  </r>
  <r>
    <s v="Succes"/>
    <s v="TYOT"/>
    <s v="RANCAMAYA"/>
    <s v="03"/>
    <s v="10.42.113.132"/>
    <s v="4.2.4.0"/>
    <s v="1.1.1.0"/>
    <s v="RUNNING"/>
    <s v="1.0.4.0"/>
    <s v="G113"/>
    <s v="3.0.7"/>
    <s v="0.9.3.0"/>
    <s v="1.0.0.0"/>
    <s v="OK"/>
    <x v="0"/>
    <x v="2"/>
  </r>
  <r>
    <s v="Succes"/>
    <s v="TRA7"/>
    <s v="MUARA RAYA"/>
    <s v="02"/>
    <s v="10.42.7.131"/>
    <s v="4.2.4.0"/>
    <s v="1.1.1.0"/>
    <s v="RUNNING"/>
    <s v="1.0.4.0"/>
    <s v="G113"/>
    <s v="3.0.7"/>
    <s v="0.9.3.0"/>
    <s v="1.0.0.0"/>
    <s v="OK"/>
    <x v="0"/>
    <x v="2"/>
  </r>
  <r>
    <s v="Succes"/>
    <s v="FNX8"/>
    <s v="CIAPUS BUNIAGA"/>
    <s v="02"/>
    <s v="10.42.34.163"/>
    <s v="4.2.4.0"/>
    <s v="1.1.1.0"/>
    <s v="RUNNING"/>
    <s v="1.0.4.0"/>
    <s v="G113"/>
    <s v="3.0.7"/>
    <s v="0.9.3.0"/>
    <s v="1.0.0.0"/>
    <s v="OK"/>
    <x v="0"/>
    <x v="2"/>
  </r>
  <r>
    <s v="Succes"/>
    <s v="TXZM"/>
    <s v="PAMOYANAN 2"/>
    <s v="01"/>
    <s v="10.42.114.34"/>
    <s v="4.2.4.0"/>
    <s v="1.1.1.0"/>
    <s v="RUNNING"/>
    <s v="1.0.4.0"/>
    <s v="G113"/>
    <s v="3.0.7"/>
    <s v="0.9.3.0"/>
    <s v="1.0.0.0"/>
    <s v="OK"/>
    <x v="0"/>
    <x v="2"/>
  </r>
  <r>
    <s v="Succes"/>
    <s v="T7IR"/>
    <s v="FRESH BOGOR NIRWANA 2"/>
    <s v="03"/>
    <s v="10.42.97.228"/>
    <s v="4.2.4.0"/>
    <s v="1.1.1.0"/>
    <s v="RUNNING"/>
    <s v="1.0.4.0"/>
    <s v="G113"/>
    <s v="3.0.7"/>
    <s v="0.9.3.0"/>
    <s v="1.0.0.0"/>
    <s v="OK"/>
    <x v="0"/>
    <x v="2"/>
  </r>
  <r>
    <s v="Succes"/>
    <s v="TG1J"/>
    <s v="SILIWANGI NO 60C"/>
    <s v="01"/>
    <s v="10.42.48.130"/>
    <s v="4.2.4.0"/>
    <s v="1.1.1.0"/>
    <s v="RUNNING"/>
    <s v="1.0.4.0"/>
    <s v="G113"/>
    <s v="3.0.7"/>
    <s v="0.9.3.0"/>
    <s v="1.0.0.0"/>
    <s v="OK"/>
    <x v="0"/>
    <x v="2"/>
  </r>
  <r>
    <s v="Succes"/>
    <s v="TXZM"/>
    <s v="PAMOYANAN 2"/>
    <s v="02"/>
    <s v="10.42.114.35"/>
    <s v="4.2.4.0"/>
    <s v="1.1.1.0"/>
    <s v="RUNNING"/>
    <s v="1.0.4.0"/>
    <s v="G113"/>
    <s v="3.0.7"/>
    <s v="0.9.3.0"/>
    <s v="1.0.0.0"/>
    <s v="OK"/>
    <x v="0"/>
    <x v="2"/>
  </r>
  <r>
    <s v="Succes"/>
    <s v="TD2D"/>
    <s v="MULYAHARJA"/>
    <s v="02"/>
    <s v="10.42.42.99"/>
    <s v="4.2.4.0"/>
    <s v="1.1.1.0"/>
    <s v="RUNNING"/>
    <s v="1.0.4.0"/>
    <s v="G113"/>
    <s v="3.0.7"/>
    <s v="0.9.3.0"/>
    <s v="1.0.0.0"/>
    <s v="OK"/>
    <x v="0"/>
    <x v="2"/>
  </r>
  <r>
    <s v="Succes"/>
    <s v="TO2H"/>
    <s v="PAHLAWAN 10"/>
    <s v="01"/>
    <s v="10.42.137.226"/>
    <s v="4.2.4.0"/>
    <s v="1.1.1.0"/>
    <s v="RUNNING"/>
    <s v="1.0.4.0"/>
    <s v="G113"/>
    <s v="3.0.7"/>
    <s v="0.9.3.0"/>
    <s v="1.0.0.0"/>
    <s v="OK"/>
    <x v="0"/>
    <x v="2"/>
  </r>
  <r>
    <s v="Succes"/>
    <s v="TVM8"/>
    <s v="CIJERUK 2"/>
    <s v="02"/>
    <s v="10.42.36.163"/>
    <s v="4.2.4.0"/>
    <s v="1.1.1.0"/>
    <s v="RUNNING"/>
    <s v="1.0.4.0"/>
    <s v="G113"/>
    <s v="3.0.7"/>
    <s v="0.9.3.0"/>
    <s v="1.0.0.0"/>
    <s v="OK"/>
    <x v="0"/>
    <x v="2"/>
  </r>
  <r>
    <s v="Succes"/>
    <s v="T9AX"/>
    <s v="POINT RS MULIA/005"/>
    <s v="01"/>
    <s v="10.42.137.130"/>
    <s v="4.2.4.0"/>
    <s v="1.1.1.0"/>
    <s v="RUNNING"/>
    <s v="1.0.4.0"/>
    <s v="G113"/>
    <s v="3.0.7"/>
    <s v="0.9.3.0"/>
    <s v="1.0.0.0"/>
    <s v="OK"/>
    <x v="0"/>
    <x v="2"/>
  </r>
  <r>
    <s v="Succes"/>
    <s v="TECF"/>
    <s v="LAWANG GINTUNG"/>
    <s v="01"/>
    <s v="10.42.43.194"/>
    <s v="4.2.4.0"/>
    <s v="1.1.1.0"/>
    <s v="RUNNING"/>
    <s v="1.0.4.0"/>
    <s v="G113"/>
    <s v="3.0.7"/>
    <s v="0.9.3.0"/>
    <s v="1.0.0.0"/>
    <s v="OK"/>
    <x v="0"/>
    <x v="2"/>
  </r>
  <r>
    <s v="Succes"/>
    <s v="TRH8"/>
    <s v="SURYA KENCANA NO.187"/>
    <s v="02"/>
    <s v="10.42.55.227"/>
    <s v="4.2.4.0"/>
    <s v="1.1.1.0"/>
    <s v="RUNNING"/>
    <s v="1.0.4.0"/>
    <s v="G113"/>
    <s v="3.0.7"/>
    <s v="0.9.3.0"/>
    <s v="1.0.0.0"/>
    <s v="OK"/>
    <x v="0"/>
    <x v="2"/>
  </r>
  <r>
    <s v="Succes"/>
    <s v="TD2D"/>
    <s v="MULYAHARJA"/>
    <s v="01"/>
    <s v="10.42.42.98"/>
    <s v="4.2.4.0"/>
    <s v="1.1.1.0"/>
    <s v="RUNNING"/>
    <s v="1.0.4.0"/>
    <s v="G113"/>
    <s v="3.0.7"/>
    <s v="0.9.3.0"/>
    <s v="1.0.0.0"/>
    <s v="OK"/>
    <x v="0"/>
    <x v="2"/>
  </r>
  <r>
    <s v="Succes"/>
    <s v="TXF9"/>
    <s v="RANCAMAYA 2"/>
    <s v="01"/>
    <s v="10.42.137.34"/>
    <s v="4.2.4.0"/>
    <s v="1.1.1.0"/>
    <s v="RUNNING"/>
    <s v="1.0.4.0"/>
    <s v="G113"/>
    <s v="3.0.7"/>
    <s v="0.9.3.0"/>
    <s v="1.0.0.0"/>
    <s v="OK"/>
    <x v="0"/>
    <x v="2"/>
  </r>
  <r>
    <s v="Succes"/>
    <s v="TWHD"/>
    <s v="SILIWANGI NO. 30"/>
    <s v="02"/>
    <s v="10.42.12.195"/>
    <s v="4.2.4.0"/>
    <s v="1.1.1.0"/>
    <s v="RUNNING"/>
    <s v="1.0.4.0"/>
    <s v="G113"/>
    <s v="3.0.7"/>
    <s v="0.9.3.0"/>
    <s v="1.0.0.0"/>
    <s v="OK"/>
    <x v="0"/>
    <x v="2"/>
  </r>
  <r>
    <s v="Succes"/>
    <s v="FZXD"/>
    <s v="MALABAR BOGOR"/>
    <s v="02"/>
    <s v="10.42.142.195"/>
    <s v="4.2.4.0"/>
    <s v="1.1.1.0"/>
    <s v="RUNNING"/>
    <s v="1.0.4.0"/>
    <s v="G113"/>
    <s v="3.0.7"/>
    <s v="0.9.3.0"/>
    <s v="1.0.0.0"/>
    <s v="OK"/>
    <x v="0"/>
    <x v="2"/>
  </r>
  <r>
    <s v="Succes"/>
    <s v="FZXD"/>
    <s v="MALABAR BOGOR"/>
    <s v="01"/>
    <s v="10.42.142.194"/>
    <s v="4.2.4.0"/>
    <s v="1.1.1.0"/>
    <s v="RUNNING"/>
    <s v="1.0.4.0"/>
    <s v="G113"/>
    <s v="3.0.7"/>
    <s v="0.9.3.0"/>
    <s v="1.0.0.0"/>
    <s v="OK"/>
    <x v="0"/>
    <x v="2"/>
  </r>
  <r>
    <s v="Succes"/>
    <s v="TWHD"/>
    <s v="SILIWANGI NO. 30"/>
    <s v="01"/>
    <s v="10.42.12.194"/>
    <s v="4.2.4.0"/>
    <s v="1.1.1.0"/>
    <s v="RUNNING"/>
    <s v="1.0.4.0"/>
    <s v="G113"/>
    <s v="3.0.7"/>
    <s v="0.9.3.0"/>
    <s v="1.0.0.0"/>
    <s v="OK"/>
    <x v="0"/>
    <x v="2"/>
  </r>
  <r>
    <s v="Succes"/>
    <s v="F55R"/>
    <s v="PLAZA BUKIT NIRWANA"/>
    <s v="02"/>
    <s v="10.42.91.3"/>
    <s v="4.2.4.0"/>
    <s v="1.1.1.0"/>
    <s v="RUNNING"/>
    <s v="1.0.4.0"/>
    <s v="G113"/>
    <s v="3.0.7"/>
    <s v="0.9.3.0"/>
    <s v="1.0.0.0"/>
    <s v="OK"/>
    <x v="0"/>
    <x v="2"/>
  </r>
  <r>
    <s v="Succes"/>
    <s v="T8CI"/>
    <s v="PAJAJARAN NO 99 E"/>
    <s v="01"/>
    <s v="10.42.93.194"/>
    <s v="4.2.4.0"/>
    <s v="1.1.1.0"/>
    <s v="RUNNING"/>
    <s v="1.0.4.0"/>
    <s v="G113"/>
    <s v="3.0.7"/>
    <s v="0.9.3.0"/>
    <s v="1.0.0.0"/>
    <s v="OK"/>
    <x v="0"/>
    <x v="2"/>
  </r>
  <r>
    <s v="Succes"/>
    <s v="T8CI"/>
    <s v="PAJAJARAN NO 99 E"/>
    <s v="02"/>
    <s v="10.42.93.195"/>
    <s v="4.2.4.0"/>
    <s v="1.1.1.0"/>
    <s v="RUNNING"/>
    <s v="1.0.4.0"/>
    <s v="G113"/>
    <s v="3.0.7"/>
    <s v="0.9.3.0"/>
    <s v="1.0.0.0"/>
    <s v="OK"/>
    <x v="0"/>
    <x v="2"/>
  </r>
  <r>
    <s v="Succes"/>
    <s v="TWRY"/>
    <s v="PALASARI CIJERUK 2"/>
    <s v="02"/>
    <s v="10.42.46.67"/>
    <s v="4.2.4.0"/>
    <s v="1.1.1.0"/>
    <s v="RUNNING"/>
    <s v="1.0.4.0"/>
    <s v="G113"/>
    <s v="3.0.7"/>
    <s v="0.9.3.0"/>
    <s v="1.0.0.0"/>
    <s v="OK"/>
    <x v="0"/>
    <x v="2"/>
  </r>
  <r>
    <s v="Succes"/>
    <s v="TP9I"/>
    <s v="PAHLAWAN BONDONGAN 3"/>
    <s v="02"/>
    <s v="10.42.80.195"/>
    <s v="4.2.4.0"/>
    <s v="1.1.1.0"/>
    <s v="RUNNING"/>
    <s v="1.0.4.0"/>
    <s v="G113"/>
    <s v="3.0.7"/>
    <s v="0.9.3.0"/>
    <s v="1.0.0.0"/>
    <s v="OK"/>
    <x v="0"/>
    <x v="2"/>
  </r>
  <r>
    <s v="Succes"/>
    <s v="FGNK"/>
    <s v="PONDOK BITUNG"/>
    <s v="02"/>
    <s v="10.42.91.35"/>
    <s v="4.2.4.0"/>
    <s v="1.1.1.0"/>
    <s v="RUNNING"/>
    <s v="1.0.4.0"/>
    <s v="G113"/>
    <s v="3.0.7"/>
    <s v="0.9.3.0"/>
    <s v="1.0.0.0"/>
    <s v="OK"/>
    <x v="0"/>
    <x v="2"/>
  </r>
  <r>
    <s v="Succes"/>
    <s v="T5UH"/>
    <s v="BATU TULIS"/>
    <s v="01"/>
    <s v="10.42.93.130"/>
    <s v="4.2.4.0"/>
    <s v="1.1.1.0"/>
    <s v="RUNNING"/>
    <s v="1.0.4.0"/>
    <s v="G113"/>
    <s v="3.0.6"/>
    <s v="0.9.3.0"/>
    <s v="1.0.0.0"/>
    <s v="NOK ATTRIBUTE"/>
    <x v="1"/>
    <x v="2"/>
  </r>
  <r>
    <s v="Succes"/>
    <s v="TYJC"/>
    <s v="PAJAJARAN NO. 29D"/>
    <s v="02"/>
    <s v="10.42.79.3"/>
    <s v="4.2.4.0"/>
    <s v="1.1.1.0"/>
    <s v="RUNNING"/>
    <s v="1.0.4.0"/>
    <s v="G113"/>
    <s v="3.0.7"/>
    <s v="0.9.3.0"/>
    <s v="1.0.0.0"/>
    <s v="OK"/>
    <x v="0"/>
    <x v="2"/>
  </r>
  <r>
    <s v="Succes"/>
    <s v="TH2G"/>
    <s v="PAJAJARAN NO.20"/>
    <s v="02"/>
    <s v="10.42.88.163"/>
    <s v="4.2.4.0"/>
    <s v="1.1.1.0"/>
    <s v="RUNNING"/>
    <s v="1.0.4.0"/>
    <s v="G113"/>
    <s v="3.0.7"/>
    <s v="0.9.3.0"/>
    <s v="1.0.0.0"/>
    <s v="OK"/>
    <x v="0"/>
    <x v="2"/>
  </r>
  <r>
    <s v="Succes"/>
    <s v="TZKJ"/>
    <s v="WARUNG KUPA CIJERUK"/>
    <s v="02"/>
    <s v="10.42.104.227"/>
    <s v="4.2.4.0"/>
    <s v="1.1.1.0"/>
    <s v="RUNNING"/>
    <s v="1.0.4.0"/>
    <s v="G113"/>
    <s v="3.0.7"/>
    <s v="0.9.3.0"/>
    <s v="1.0.0.0"/>
    <s v="OK"/>
    <x v="0"/>
    <x v="2"/>
  </r>
  <r>
    <s v="Succes"/>
    <s v="FGNK"/>
    <s v="PONDOK BITUNG"/>
    <s v="01"/>
    <s v="10.42.91.34"/>
    <s v="4.2.4.0"/>
    <s v="1.1.1.0"/>
    <s v="RUNNING"/>
    <s v="1.0.4.0"/>
    <s v="G113"/>
    <s v="3.0.7"/>
    <s v="0.9.3.0"/>
    <s v="1.0.0.0"/>
    <s v="OK"/>
    <x v="0"/>
    <x v="2"/>
  </r>
  <r>
    <s v="Succes"/>
    <s v="TCAA"/>
    <s v="PAMOYANAN"/>
    <s v="01"/>
    <s v="10.42.96.130"/>
    <s v="4.2.4.0"/>
    <s v="1.1.1.0"/>
    <s v="RUNNING"/>
    <s v="1.0.4.0"/>
    <s v="G113"/>
    <s v="3.0.7"/>
    <s v="0.9.3.0"/>
    <s v="1.0.0.0"/>
    <s v="OK"/>
    <x v="0"/>
    <x v="2"/>
  </r>
  <r>
    <s v="Succes"/>
    <s v="F55R"/>
    <s v="PLAZA BUKIT NIRWANA"/>
    <s v="01"/>
    <s v="10.42.91.2"/>
    <s v="4.2.4.0"/>
    <s v="1.1.1.0"/>
    <s v="RUNNING"/>
    <s v="1.0.4.0"/>
    <s v="G113"/>
    <s v="3.0.7"/>
    <s v="0.9.3.0"/>
    <s v="1.0.0.0"/>
    <s v="OK"/>
    <x v="0"/>
    <x v="2"/>
  </r>
  <r>
    <s v="Succes"/>
    <s v="T6T9"/>
    <s v="SUKAJAYA 66"/>
    <s v="02"/>
    <s v="10.42.64.35"/>
    <s v="4.2.4.0"/>
    <s v="1.1.1.0"/>
    <s v="RUNNING"/>
    <s v="1.0.4.0"/>
    <s v="G113"/>
    <s v="3.0.7"/>
    <s v="0.9.3.0"/>
    <s v="1.0.0.0"/>
    <s v="OK"/>
    <x v="0"/>
    <x v="2"/>
  </r>
  <r>
    <s v="Succes"/>
    <s v="T5UH"/>
    <s v="BATU TULIS"/>
    <s v="02"/>
    <s v="10.42.93.131"/>
    <s v="4.2.4.0"/>
    <s v="1.1.1.0"/>
    <s v="RUNNING"/>
    <s v="1.0.4.0"/>
    <s v="G113"/>
    <s v="3.0.7"/>
    <s v="0.9.3.0"/>
    <s v="1.0.0.0"/>
    <s v="OK"/>
    <x v="0"/>
    <x v="2"/>
  </r>
  <r>
    <s v="Succes"/>
    <s v="TCAA"/>
    <s v="PAMOYANAN"/>
    <s v="02"/>
    <s v="10.42.96.131"/>
    <s v="4.2.4.0"/>
    <s v="1.1.1.0"/>
    <s v="RUNNING"/>
    <s v="1.0.4.0"/>
    <s v="G113"/>
    <s v="3.0.7"/>
    <s v="0.9.3.0"/>
    <s v="1.0.0.0"/>
    <s v="OK"/>
    <x v="0"/>
    <x v="2"/>
  </r>
  <r>
    <s v="Succes"/>
    <s v="FC28"/>
    <s v="BOGOR NIRWANA"/>
    <s v="01"/>
    <s v="10.42.94.98"/>
    <s v="4.2.4.0"/>
    <s v="1.1.1.0"/>
    <s v="RUNNING"/>
    <s v="1.0.4.0"/>
    <s v="G113"/>
    <s v="3.0.7"/>
    <s v="0.9.3.0"/>
    <s v="1.0.0.0"/>
    <s v="OK"/>
    <x v="0"/>
    <x v="2"/>
  </r>
  <r>
    <s v="Succes"/>
    <s v="TP9I"/>
    <s v="PAHLAWAN BONDONGAN 3"/>
    <s v="01"/>
    <s v="10.42.80.194"/>
    <s v="4.2.4.0"/>
    <s v="1.1.1.0"/>
    <s v="RUNNING"/>
    <s v="1.0.4.0"/>
    <s v="G113"/>
    <s v="3.0.7"/>
    <s v="0.9.3.0"/>
    <s v="1.0.0.0"/>
    <s v="OK"/>
    <x v="0"/>
    <x v="2"/>
  </r>
  <r>
    <s v="Succes"/>
    <s v="TYJC"/>
    <s v="PAJAJARAN NO. 29D"/>
    <s v="01"/>
    <s v="10.42.79.2"/>
    <s v="4.2.4.0"/>
    <s v="1.1.1.0"/>
    <s v="RUNNING"/>
    <s v="1.0.4.0"/>
    <s v="G113"/>
    <s v="3.0.7"/>
    <s v="0.9.3.0"/>
    <s v="1.0.0.0"/>
    <s v="OK"/>
    <x v="0"/>
    <x v="2"/>
  </r>
  <r>
    <s v="Succes"/>
    <s v="T6T9"/>
    <s v="SUKAJAYA 66"/>
    <s v="01"/>
    <s v="10.42.64.34"/>
    <s v="4.2.4.0"/>
    <s v="1.1.1.0"/>
    <s v="RUNNING"/>
    <s v="1.0.4.0"/>
    <s v="G113"/>
    <s v="3.0.7"/>
    <s v="0.9.3.0"/>
    <s v="1.0.0.0"/>
    <s v="OK"/>
    <x v="0"/>
    <x v="2"/>
  </r>
  <r>
    <s v="Succes"/>
    <s v="TZKJ"/>
    <s v="WARUNG KUPA CIJERUK"/>
    <s v="01"/>
    <s v="10.42.104.226"/>
    <s v="4.2.4.0"/>
    <s v="1.1.1.0"/>
    <s v="RUNNING"/>
    <s v="1.0.4.0"/>
    <s v="G113"/>
    <s v="3.0.7"/>
    <s v="0.9.3.0"/>
    <s v="1.0.0.0"/>
    <s v="OK"/>
    <x v="0"/>
    <x v="2"/>
  </r>
  <r>
    <s v="Succes"/>
    <s v="FC28"/>
    <s v="BOGOR NIRWANA"/>
    <s v="02"/>
    <s v="10.42.94.99"/>
    <s v="4.2.4.0"/>
    <s v="1.1.1.0"/>
    <s v="RUNNING"/>
    <s v="1.0.4.0"/>
    <s v="G113"/>
    <s v="3.0.7"/>
    <s v="0.9.3.0"/>
    <s v="1.0.0.0"/>
    <s v="OK"/>
    <x v="0"/>
    <x v="2"/>
  </r>
  <r>
    <s v="Succes"/>
    <s v="TH2G"/>
    <s v="PAJAJARAN NO.20"/>
    <s v="01"/>
    <s v="10.42.88.162"/>
    <s v="4.2.4.0"/>
    <s v="1.1.1.0"/>
    <s v="RUNNING"/>
    <s v="1.0.4.0"/>
    <s v="G113"/>
    <s v="3.0.7"/>
    <s v="0.9.3.0"/>
    <s v="1.0.0.0"/>
    <s v="OK"/>
    <x v="0"/>
    <x v="2"/>
  </r>
  <r>
    <s v="Listener NOK"/>
    <s v="TVM8"/>
    <s v="CIJERUK 2"/>
    <s v="01"/>
    <s v="10.42.36.162"/>
    <s v="-"/>
    <s v="-"/>
    <s v="-"/>
    <s v="-"/>
    <s v="-"/>
    <s v="-"/>
    <s v="-"/>
    <s v="-"/>
    <s v="TIMEOUT"/>
    <x v="1"/>
    <x v="2"/>
  </r>
  <r>
    <s v="Succes"/>
    <s v="FB1F"/>
    <s v="GUNUNG GEULIS"/>
    <s v="02"/>
    <s v="10.42.85.3"/>
    <s v="4.2.4.0"/>
    <s v="1.1.1.0"/>
    <s v="RUNNING"/>
    <s v="1.0.4.0"/>
    <s v="G113"/>
    <s v="3.0.7"/>
    <s v="0.9.3.0"/>
    <s v="1.0.0.0"/>
    <s v="OK"/>
    <x v="0"/>
    <x v="3"/>
  </r>
  <r>
    <s v="Succes"/>
    <s v="T6ZE"/>
    <s v="SPBU TUGU"/>
    <s v="02"/>
    <s v="10.42.52.130"/>
    <s v="4.2.4.0"/>
    <s v="1.1.1.0"/>
    <s v="RUNNING"/>
    <s v="1.0.4.0"/>
    <s v="G113"/>
    <s v="3.0.7"/>
    <s v="0.9.3.0"/>
    <s v="1.0.0.0"/>
    <s v="OK"/>
    <x v="0"/>
    <x v="3"/>
  </r>
  <r>
    <s v="Succes"/>
    <s v="TT61"/>
    <s v="RAYA PUNCAK KM 85"/>
    <s v="02"/>
    <s v="10.42.49.195"/>
    <s v="4.2.4.0"/>
    <s v="1.1.1.0"/>
    <s v="RUNNING"/>
    <s v="1.0.4.0"/>
    <s v="G113"/>
    <s v="3.0.7"/>
    <s v="0.9.3.0"/>
    <s v="1.0.0.0"/>
    <s v="OK"/>
    <x v="0"/>
    <x v="3"/>
  </r>
  <r>
    <s v="Succes"/>
    <s v="TDUG"/>
    <s v="CISARUA"/>
    <s v="03"/>
    <s v="10.42.180.194"/>
    <s v="4.2.4.0"/>
    <s v="1.1.1.0"/>
    <s v="RUNNING"/>
    <s v="1.0.4.0"/>
    <s v="G113"/>
    <s v="3.0.7"/>
    <s v="0.9.3.0"/>
    <s v="1.0.0.0"/>
    <s v="OK"/>
    <x v="0"/>
    <x v="3"/>
  </r>
  <r>
    <s v="Succes"/>
    <s v="TYSA"/>
    <s v="CIBOGO 2_x0009_"/>
    <s v="05"/>
    <s v="10.42.112.38"/>
    <s v="4.2.4.0"/>
    <s v="1.1.1.0"/>
    <s v="RUNNING"/>
    <s v="1.0.4.0"/>
    <s v="G113"/>
    <s v="3.0.7"/>
    <s v="0.9.3.0"/>
    <s v="1.0.0.0"/>
    <s v="OK"/>
    <x v="0"/>
    <x v="3"/>
  </r>
  <r>
    <s v="Succes"/>
    <s v="TYSA"/>
    <s v="CIBOGO 2"/>
    <s v="03"/>
    <s v="10.42.112.34"/>
    <s v="4.2.4.0"/>
    <s v="1.1.1.0"/>
    <s v="RUNNING"/>
    <s v="1.0.4.0"/>
    <s v="G113"/>
    <s v="3.0.7"/>
    <s v="0.9.3.0"/>
    <s v="1.0.0.0"/>
    <s v="OK"/>
    <x v="0"/>
    <x v="3"/>
  </r>
  <r>
    <s v="Succes"/>
    <s v="T69B"/>
    <s v="MEGA MENDUNG"/>
    <s v="03"/>
    <s v="10.42.6.106"/>
    <s v="4.2.4.0"/>
    <s v="1.1.1.0"/>
    <s v="RUNNING"/>
    <s v="1.0.4.0"/>
    <s v="G113"/>
    <s v="3.0.7"/>
    <s v="0.9.3.0"/>
    <s v="1.0.0.0"/>
    <s v="OK"/>
    <x v="0"/>
    <x v="3"/>
  </r>
  <r>
    <s v="Succes"/>
    <s v="T4QT"/>
    <s v="SPBU CIBOGO"/>
    <s v="01"/>
    <s v="10.42.9.98"/>
    <s v="4.2.4.0"/>
    <s v="1.1.1.0"/>
    <s v="RUNNING"/>
    <s v="1.0.4.0"/>
    <s v="G113"/>
    <s v="3.0.7"/>
    <s v="0.9.3.0"/>
    <s v="1.0.0.0"/>
    <s v="OK"/>
    <x v="0"/>
    <x v="3"/>
  </r>
  <r>
    <s v="Succes"/>
    <s v="T8QI"/>
    <s v="CIPANAS V"/>
    <s v="02"/>
    <s v="10.42.190.99"/>
    <s v="4.2.4.0"/>
    <s v="1.1.1.0"/>
    <s v="RUNNING"/>
    <s v="1.0.4.0"/>
    <s v="G113"/>
    <s v="3.0.7"/>
    <s v="0.9.3.0"/>
    <s v="1.0.0.0"/>
    <s v="OK"/>
    <x v="0"/>
    <x v="3"/>
  </r>
  <r>
    <s v="Succes"/>
    <s v="F0BV"/>
    <s v="CIMACAN DSE"/>
    <s v="01"/>
    <s v="10.42.143.34"/>
    <s v="4.2.4.0"/>
    <s v="1.1.1.0"/>
    <s v="RUNNING"/>
    <s v="1.0.4.0"/>
    <s v="G113"/>
    <s v="3.0.7"/>
    <s v="0.9.3.0"/>
    <s v="1.0.0.0"/>
    <s v="OK"/>
    <x v="0"/>
    <x v="3"/>
  </r>
  <r>
    <s v="Succes"/>
    <s v="TZFU"/>
    <s v="LEMBAH NYIUR"/>
    <s v="01"/>
    <s v="10.42.104.34"/>
    <s v="4.2.4.0"/>
    <s v="1.1.1.0"/>
    <s v="RUNNING"/>
    <s v="1.0.4.0"/>
    <s v="G113"/>
    <s v="3.0.7"/>
    <s v="0.9.3.0"/>
    <s v="1.0.0.0"/>
    <s v="OK"/>
    <x v="0"/>
    <x v="3"/>
  </r>
  <r>
    <s v="Succes"/>
    <s v="T00J"/>
    <s v="TAMAN SAFARI"/>
    <s v="04"/>
    <s v="10.42.84.37"/>
    <s v="4.2.4.0"/>
    <s v="1.1.1.0"/>
    <s v="RUNNING"/>
    <s v="1.0.4.0"/>
    <s v="G113"/>
    <s v="3.0.7"/>
    <s v="0.9.3.0"/>
    <s v="1.0.0.0"/>
    <s v="OK"/>
    <x v="0"/>
    <x v="3"/>
  </r>
  <r>
    <s v="Succes"/>
    <s v="T00J"/>
    <s v="TAMAN SAFARI"/>
    <s v="01"/>
    <s v="10.42.84.34"/>
    <s v="4.2.4.0"/>
    <s v="1.1.1.0"/>
    <s v="RUNNING"/>
    <s v="1.0.4.0"/>
    <s v="G113"/>
    <s v="3.0.7"/>
    <s v="0.9.3.0"/>
    <s v="1.0.0.0"/>
    <s v="OK"/>
    <x v="0"/>
    <x v="3"/>
  </r>
  <r>
    <s v="Succes"/>
    <s v="TJQO"/>
    <s v="CIBOGO 3"/>
    <s v="02"/>
    <s v="10.42.6.67"/>
    <s v="4.2.4.0"/>
    <s v="1.1.1.0"/>
    <s v="RUNNING"/>
    <s v="1.0.4.0"/>
    <s v="G113"/>
    <s v="3.0.7"/>
    <s v="0.9.3.0"/>
    <s v="1.0.0.0"/>
    <s v="OK"/>
    <x v="0"/>
    <x v="3"/>
  </r>
  <r>
    <s v="Succes"/>
    <s v="TD65"/>
    <s v="CISARUA 2"/>
    <s v="02"/>
    <s v="10.42.74.68"/>
    <s v="4.2.4.0"/>
    <s v="1.1.1.0"/>
    <s v="RUNNING"/>
    <s v="1.0.4.0"/>
    <s v="G113"/>
    <s v="3.0.7"/>
    <s v="0.9.3.0"/>
    <s v="1.0.0.0"/>
    <s v="OK"/>
    <x v="0"/>
    <x v="3"/>
  </r>
  <r>
    <s v="Succes"/>
    <s v="FNV8"/>
    <s v="RAYA PUNCAK KM 80"/>
    <s v="04"/>
    <s v="10.42.144.106"/>
    <s v="4.2.4.0"/>
    <s v="1.1.1.0"/>
    <s v="RUNNING"/>
    <s v="1.0.4.0"/>
    <s v="G113"/>
    <s v="3.0.7"/>
    <s v="0.9.3.0"/>
    <s v="1.0.0.0"/>
    <s v="OK"/>
    <x v="0"/>
    <x v="3"/>
  </r>
  <r>
    <s v="Succes"/>
    <s v="TJFI"/>
    <s v="CIPAYUNG PUNCAK"/>
    <s v="01"/>
    <s v="10.42.45.98"/>
    <s v="4.2.4.0"/>
    <s v="1.1.1.0"/>
    <s v="RUNNING"/>
    <s v="1.0.4.0"/>
    <s v="G113"/>
    <s v="3.0.7"/>
    <s v="0.9.3.0"/>
    <s v="1.0.0.0"/>
    <s v="OK"/>
    <x v="0"/>
    <x v="3"/>
  </r>
  <r>
    <s v="Succes"/>
    <s v="F0BV"/>
    <s v="CIMACAN DSE"/>
    <s v="02"/>
    <s v="10.42.143.35"/>
    <s v="4.2.4.0"/>
    <s v="1.1.1.0"/>
    <s v="RUNNING"/>
    <s v="1.0.4.0"/>
    <s v="G113"/>
    <s v="3.0.7"/>
    <s v="0.9.3.0"/>
    <s v="1.0.0.0"/>
    <s v="OK"/>
    <x v="0"/>
    <x v="3"/>
  </r>
  <r>
    <s v="Succes"/>
    <s v="TDUG"/>
    <s v="CISARUA"/>
    <s v="02"/>
    <s v="10.42.180.195"/>
    <s v="4.2.4.0"/>
    <s v="1.1.1.0"/>
    <s v="RUNNING"/>
    <s v="1.0.4.0"/>
    <s v="G113"/>
    <s v="3.0.7"/>
    <s v="0.9.3.0"/>
    <s v="1.0.0.0"/>
    <s v="OK"/>
    <x v="0"/>
    <x v="3"/>
  </r>
  <r>
    <s v="Succes"/>
    <s v="FNV8"/>
    <s v="RAYA PUNCAK KM 80"/>
    <s v="01"/>
    <s v="10.42.144.98"/>
    <s v="4.2.4.0"/>
    <s v="1.1.1.0"/>
    <s v="RUNNING"/>
    <s v="1.0.4.0"/>
    <s v="G113"/>
    <s v="3.0.7"/>
    <s v="0.9.3.0"/>
    <s v="1.0.0.0"/>
    <s v="OK"/>
    <x v="0"/>
    <x v="3"/>
  </r>
  <r>
    <s v="Succes"/>
    <s v="F5QK"/>
    <s v="RAYA PUNCAK KM 77"/>
    <s v="03"/>
    <s v="10.42.147.100"/>
    <s v="4.2.4.0"/>
    <s v="1.1.1.0"/>
    <s v="RUNNING"/>
    <s v="1.0.4.0"/>
    <s v="G113"/>
    <s v="3.0.7"/>
    <s v="0.9.3.0"/>
    <s v="1.0.0.0"/>
    <s v="OK"/>
    <x v="0"/>
    <x v="3"/>
  </r>
  <r>
    <s v="Succes"/>
    <s v="TJQO"/>
    <s v="CIBOGO 3"/>
    <s v="01"/>
    <s v="10.42.6.66"/>
    <s v="4.2.4.0"/>
    <s v="1.1.1.0"/>
    <s v="RUNNING"/>
    <s v="1.0.4.0"/>
    <s v="G113"/>
    <s v="3.0.7"/>
    <s v="0.9.3.0"/>
    <s v="1.0.0.0"/>
    <s v="OK"/>
    <x v="0"/>
    <x v="3"/>
  </r>
  <r>
    <s v="Succes"/>
    <s v="TYAT"/>
    <s v="SINDANG JAYA CIPANAS"/>
    <s v="02"/>
    <s v="10.42.137.99"/>
    <s v="4.2.4.0"/>
    <s v="1.1.1.0"/>
    <s v="RUNNING"/>
    <s v="1.0.4.0"/>
    <s v="G113"/>
    <s v="3.0.7"/>
    <s v="0.9.3.0"/>
    <s v="1.0.0.0"/>
    <s v="OK"/>
    <x v="0"/>
    <x v="3"/>
  </r>
  <r>
    <s v="Succes"/>
    <s v="T20H"/>
    <s v="HANJAWAR"/>
    <s v="01"/>
    <s v="10.42.11.195"/>
    <s v="4.2.4.0"/>
    <s v="1.1.1.0"/>
    <s v="RUNNING"/>
    <s v="1.0.4.0"/>
    <s v="G113"/>
    <s v="3.0.7"/>
    <s v="0.9.3.0"/>
    <s v="1.0.0.0"/>
    <s v="OK"/>
    <x v="0"/>
    <x v="3"/>
  </r>
  <r>
    <s v="Succes"/>
    <s v="TDUG"/>
    <s v="CISARUA"/>
    <s v="01"/>
    <s v="10.42.180.196"/>
    <s v="4.2.4.0"/>
    <s v="1.1.1.0"/>
    <s v="RUNNING"/>
    <s v="1.0.4.0"/>
    <s v="G113"/>
    <s v="3.0.7"/>
    <s v="0.9.3.0"/>
    <s v="1.0.0.0"/>
    <s v="OK"/>
    <x v="0"/>
    <x v="3"/>
  </r>
  <r>
    <s v="Succes"/>
    <s v="T790"/>
    <s v="CIPANAS 2"/>
    <s v="03"/>
    <s v="10.42.115.68"/>
    <s v="4.2.4.0"/>
    <s v="1.1.1.0"/>
    <s v="RUNNING"/>
    <s v="1.0.4.0"/>
    <s v="G113"/>
    <s v="3.0.7"/>
    <s v="0.9.3.0"/>
    <s v="1.0.0.0"/>
    <s v="OK"/>
    <x v="0"/>
    <x v="3"/>
  </r>
  <r>
    <s v="Succes"/>
    <s v="T14T"/>
    <s v="CIPAYUNG DATAR"/>
    <s v="02"/>
    <s v="10.42.7.98"/>
    <s v="4.2.4.0"/>
    <s v="1.1.1.0"/>
    <s v="RUNNING"/>
    <s v="1.0.4.0"/>
    <s v="G113"/>
    <s v="3.0.7"/>
    <s v="0.9.3.0"/>
    <s v="1.0.0.0"/>
    <s v="OK"/>
    <x v="0"/>
    <x v="3"/>
  </r>
  <r>
    <s v="Succes"/>
    <s v="T783"/>
    <s v="VILLA BOUGENVILLE"/>
    <s v="01"/>
    <s v="10.42.115.226"/>
    <s v="4.2.4.0"/>
    <s v="1.1.1.0"/>
    <s v="RUNNING"/>
    <s v="1.0.4.0"/>
    <s v="G113"/>
    <s v="3.0.7"/>
    <s v="0.9.3.0"/>
    <s v="1.0.0.0"/>
    <s v="OK"/>
    <x v="0"/>
    <x v="3"/>
  </r>
  <r>
    <s v="Succes"/>
    <s v="T4QT"/>
    <s v="SPBU CIBOGO"/>
    <s v="02"/>
    <s v="10.42.9.99"/>
    <s v="4.2.4.0"/>
    <s v="1.1.1.0"/>
    <s v="RUNNING"/>
    <s v="1.0.4.0"/>
    <s v="G113"/>
    <s v="3.0.7"/>
    <s v="0.9.3.0"/>
    <s v="1.0.0.0"/>
    <s v="OK"/>
    <x v="0"/>
    <x v="3"/>
  </r>
  <r>
    <s v="Succes"/>
    <s v="FB1F"/>
    <s v="GUNUNG GEULIS"/>
    <s v="01"/>
    <s v="10.42.85.2"/>
    <s v="4.2.4.0"/>
    <s v="1.1.1.0"/>
    <s v="RUNNING"/>
    <s v="1.0.4.0"/>
    <s v="G113"/>
    <s v="3.0.7"/>
    <s v="0.9.3.0"/>
    <s v="1.0.0.0"/>
    <s v="OK"/>
    <x v="0"/>
    <x v="3"/>
  </r>
  <r>
    <s v="Succes"/>
    <s v="TDUG"/>
    <s v="CISARUA"/>
    <s v="I1"/>
    <s v="10.42.180.213"/>
    <s v="4.2.4.0"/>
    <s v="1.1.1.0"/>
    <s v="RUNNING"/>
    <s v="1.0.4.0"/>
    <s v="G113"/>
    <s v="3.0.6"/>
    <s v="0.9.3.0"/>
    <s v="1.0.0.0"/>
    <s v="NOK ATTRIBUTE"/>
    <x v="1"/>
    <x v="3"/>
  </r>
  <r>
    <s v="Succes"/>
    <s v="T00J"/>
    <s v="TAMAN SAFARI"/>
    <s v="02"/>
    <s v="10.42.84.35"/>
    <s v="4.2.4.0"/>
    <s v="1.1.1.0"/>
    <s v="RUNNING"/>
    <s v="1.0.4.0"/>
    <s v="G113"/>
    <s v="3.0.7"/>
    <s v="0.9.3.0"/>
    <s v="1.0.0.0"/>
    <s v="OK"/>
    <x v="0"/>
    <x v="3"/>
  </r>
  <r>
    <s v="Succes"/>
    <s v="FGJ5"/>
    <s v="CISARUA 3"/>
    <s v="03"/>
    <s v="10.42.6.164"/>
    <s v="4.2.4.0"/>
    <s v="1.1.1.0"/>
    <s v="RUNNING"/>
    <s v="1.0.4.0"/>
    <s v="G113"/>
    <s v="3.0.7"/>
    <s v="0.9.3.0"/>
    <s v="1.0.0.0"/>
    <s v="OK"/>
    <x v="0"/>
    <x v="3"/>
  </r>
  <r>
    <s v="Succes"/>
    <s v="TYAT"/>
    <s v="SINDANG JAYA CIPANAS"/>
    <s v="01"/>
    <s v="10.42.137.98"/>
    <s v="4.2.4.0"/>
    <s v="1.1.1.0"/>
    <s v="RUNNING"/>
    <s v="1.0.4.0"/>
    <s v="G113"/>
    <s v="3.0.7"/>
    <s v="0.9.3.0"/>
    <s v="1.0.0.0"/>
    <s v="OK"/>
    <x v="0"/>
    <x v="3"/>
  </r>
  <r>
    <s v="Succes"/>
    <s v="T00J"/>
    <s v="TAMAN SAFARI"/>
    <s v="05"/>
    <s v="10.42.84.42"/>
    <s v="4.2.4.0"/>
    <s v="1.1.1.0"/>
    <s v="RUNNING"/>
    <s v="1.0.4.0"/>
    <s v="G113"/>
    <s v="3.0.7"/>
    <s v="0.9.3.0"/>
    <s v="1.0.0.0"/>
    <s v="OK"/>
    <x v="0"/>
    <x v="3"/>
  </r>
  <r>
    <s v="Succes"/>
    <s v="T00J"/>
    <s v="TAMAN SAFARI"/>
    <s v="03"/>
    <s v="10.42.84.36"/>
    <s v="4.2.4.0"/>
    <s v="1.1.1.0"/>
    <s v="RUNNING"/>
    <s v="1.0.4.0"/>
    <s v="G113"/>
    <s v="3.0.7"/>
    <s v="0.9.3.0"/>
    <s v="1.0.0.0"/>
    <s v="OK"/>
    <x v="0"/>
    <x v="3"/>
  </r>
  <r>
    <s v="Succes"/>
    <s v="TJFI"/>
    <s v="CIPAYUNG PUNCAK"/>
    <s v="02"/>
    <s v="10.42.45.99"/>
    <s v="4.2.4.0"/>
    <s v="1.1.1.0"/>
    <s v="RUNNING"/>
    <s v="1.0.4.0"/>
    <s v="G113"/>
    <s v="3.0.7"/>
    <s v="0.9.3.0"/>
    <s v="1.0.0.0"/>
    <s v="OK"/>
    <x v="0"/>
    <x v="3"/>
  </r>
  <r>
    <s v="Succes"/>
    <s v="T6NE"/>
    <s v="CIPAYUNG DATAR 2"/>
    <s v="02"/>
    <s v="10.42.9.66"/>
    <s v="4.2.4.0"/>
    <s v="1.1.1.0"/>
    <s v="RUNNING"/>
    <s v="1.0.4.0"/>
    <s v="G113"/>
    <s v="3.0.7"/>
    <s v="0.9.3.0"/>
    <s v="1.0.0.0"/>
    <s v="OK"/>
    <x v="0"/>
    <x v="3"/>
  </r>
  <r>
    <s v="Succes"/>
    <s v="FGJ5"/>
    <s v="CISARUA 3"/>
    <s v="02"/>
    <s v="10.42.6.163"/>
    <s v="4.2.4.0"/>
    <s v="1.1.1.0"/>
    <s v="RUNNING"/>
    <s v="1.0.4.0"/>
    <s v="G113"/>
    <s v="3.0.6"/>
    <s v="0.9.3.0"/>
    <s v="1.0.0.0"/>
    <s v="NOK ATTRIBUTE"/>
    <x v="1"/>
    <x v="3"/>
  </r>
  <r>
    <s v="Succes"/>
    <s v="T69B"/>
    <s v="MEGA MENDUNG"/>
    <s v="02"/>
    <s v="10.42.6.99"/>
    <s v="4.2.4.0"/>
    <s v="1.1.1.0"/>
    <s v="RUNNING"/>
    <s v="1.0.4.0"/>
    <s v="G113"/>
    <s v="3.0.7"/>
    <s v="0.9.3.0"/>
    <s v="1.0.0.0"/>
    <s v="OK"/>
    <x v="0"/>
    <x v="3"/>
  </r>
  <r>
    <s v="Succes"/>
    <s v="TYSA"/>
    <s v="CIBOGO 2"/>
    <s v="04"/>
    <s v="10.42.112.37"/>
    <s v="4.2.4.0"/>
    <s v="1.1.1.0"/>
    <s v="RUNNING"/>
    <s v="1.0.4.0"/>
    <s v="G113"/>
    <s v="3.0.6"/>
    <s v="Programtidakada"/>
    <s v="Program tidak ada"/>
    <s v="NOK ATTRIBUTE"/>
    <x v="1"/>
    <x v="3"/>
  </r>
  <r>
    <s v="Succes"/>
    <s v="TSCZ"/>
    <s v="PALASARI"/>
    <s v="02"/>
    <s v="10.42.139.67"/>
    <s v="4.2.4.0"/>
    <s v="1.1.1.0"/>
    <s v="RUNNING"/>
    <s v="1.0.4.0"/>
    <s v="G113"/>
    <s v="3.0.7"/>
    <s v="0.9.3.0"/>
    <s v="1.0.0.0"/>
    <s v="OK"/>
    <x v="0"/>
    <x v="3"/>
  </r>
  <r>
    <s v="Succes"/>
    <s v="FTUN"/>
    <s v="SIMPANG TILU"/>
    <s v="01"/>
    <s v="10.42.144.194"/>
    <s v="4.2.4.0"/>
    <s v="1.1.1.0"/>
    <s v="RUNNING"/>
    <s v="1.0.4.0"/>
    <s v="G113"/>
    <s v="3.0.7"/>
    <s v="0.9.3.0"/>
    <s v="1.0.0.0"/>
    <s v="OK"/>
    <x v="0"/>
    <x v="3"/>
  </r>
  <r>
    <s v="Succes"/>
    <s v="F5QK"/>
    <s v="RAYA PUNCAK KM 77"/>
    <s v="01"/>
    <s v="10.42.147.98"/>
    <s v="4.2.4.0"/>
    <s v="1.1.1.0"/>
    <s v="RUNNING"/>
    <s v="1.0.4.0"/>
    <s v="G113"/>
    <s v="3.0.7"/>
    <s v="0.9.3.0"/>
    <s v="1.0.0.0"/>
    <s v="OK"/>
    <x v="0"/>
    <x v="3"/>
  </r>
  <r>
    <s v="Succes"/>
    <s v="T20H"/>
    <s v="HANJAWAR"/>
    <s v="02"/>
    <s v="10.42.11.194"/>
    <s v="4.2.4.0"/>
    <s v="1.1.1.0"/>
    <s v="RUNNING"/>
    <s v="1.0.4.0"/>
    <s v="G113"/>
    <s v="3.0.7"/>
    <s v="0.9.3.0"/>
    <s v="1.0.0.0"/>
    <s v="OK"/>
    <x v="0"/>
    <x v="3"/>
  </r>
  <r>
    <s v="Succes"/>
    <s v="TD65"/>
    <s v="CISARUA 2"/>
    <s v="01"/>
    <s v="10.42.74.67"/>
    <s v="4.2.4.0"/>
    <s v="1.1.1.0"/>
    <s v="RUNNING"/>
    <s v="1.0.4.0"/>
    <s v="G113"/>
    <s v="3.0.7"/>
    <s v="0.9.3.0"/>
    <s v="1.0.0.0"/>
    <s v="OK"/>
    <x v="0"/>
    <x v="3"/>
  </r>
  <r>
    <s v="Succes"/>
    <s v="T790"/>
    <s v="CIPANAS 2"/>
    <s v="01"/>
    <s v="10.42.115.66"/>
    <s v="4.2.4.0"/>
    <s v="1.1.1.0"/>
    <s v="RUNNING"/>
    <s v="1.0.4.0"/>
    <s v="G113"/>
    <s v="3.0.7"/>
    <s v="0.9.3.0"/>
    <s v="1.0.0.0"/>
    <s v="OK"/>
    <x v="0"/>
    <x v="3"/>
  </r>
  <r>
    <s v="Succes"/>
    <s v="TZFU"/>
    <s v="LEMBAH NYIUR"/>
    <s v="02"/>
    <s v="10.42.104.35"/>
    <s v="4.2.4.0"/>
    <s v="1.1.1.0"/>
    <s v="RUNNING"/>
    <s v="1.0.4.0"/>
    <s v="G113"/>
    <s v="3.0.7"/>
    <s v="0.9.3.0"/>
    <s v="1.0.0.0"/>
    <s v="OK"/>
    <x v="0"/>
    <x v="3"/>
  </r>
  <r>
    <s v="Succes"/>
    <s v="TZ7W"/>
    <s v="MARIWATI"/>
    <s v="02"/>
    <s v="10.42.11.163"/>
    <s v="4.2.4.0"/>
    <s v="1.1.1.0"/>
    <s v="RUNNING"/>
    <s v="1.0.4.0"/>
    <s v="G113"/>
    <s v="3.0.7"/>
    <s v="0.9.3.0"/>
    <s v="1.0.0.0"/>
    <s v="OK"/>
    <x v="0"/>
    <x v="3"/>
  </r>
  <r>
    <s v="Succes"/>
    <s v="FFJL"/>
    <s v="SUKARESMI"/>
    <s v="02"/>
    <s v="10.42.69.131"/>
    <s v="4.2.4.0"/>
    <s v="1.1.1.0"/>
    <s v="RUNNING"/>
    <s v="1.0.4.0"/>
    <s v="G113"/>
    <s v="3.0.7"/>
    <s v="0.9.3.0"/>
    <s v="1.0.0.0"/>
    <s v="OK"/>
    <x v="0"/>
    <x v="3"/>
  </r>
  <r>
    <s v="Succes"/>
    <s v="TH9T"/>
    <s v="SPBU CISARUA"/>
    <s v="01"/>
    <s v="10.42.38.226"/>
    <s v="4.2.4.0"/>
    <s v="1.1.1.0"/>
    <s v="RUNNING"/>
    <s v="1.0.4.0"/>
    <s v="G113"/>
    <s v="3.0.7"/>
    <s v="0.9.3.0"/>
    <s v="1.0.0.0"/>
    <s v="OK"/>
    <x v="0"/>
    <x v="3"/>
  </r>
  <r>
    <s v="Succes"/>
    <s v="TW15"/>
    <s v="GADOG CIAWI"/>
    <s v="02"/>
    <s v="10.42.7.195"/>
    <s v="4.2.4.0"/>
    <s v="1.1.1.0"/>
    <s v="RUNNING"/>
    <s v="1.0.4.0"/>
    <s v="G113"/>
    <s v="3.0.7"/>
    <s v="0.9.3.0"/>
    <s v="1.0.0.0"/>
    <s v="OK"/>
    <x v="0"/>
    <x v="3"/>
  </r>
  <r>
    <s v="Succes"/>
    <s v="F5QK"/>
    <s v="RAYA PUNCAK KM 77"/>
    <s v="02"/>
    <s v="10.42.147.99"/>
    <s v="4.2.4.0"/>
    <s v="1.1.1.0"/>
    <s v="RUNNING"/>
    <s v="1.0.4.0"/>
    <s v="G113"/>
    <s v="3.0.7"/>
    <s v="0.9.3.0"/>
    <s v="1.0.0.0"/>
    <s v="OK"/>
    <x v="0"/>
    <x v="3"/>
  </r>
  <r>
    <s v="Succes"/>
    <s v="TBHB"/>
    <s v="VIMALA HILLS"/>
    <s v="01"/>
    <s v="10.42.55.66"/>
    <s v="4.2.4.0"/>
    <s v="1.1.1.0"/>
    <s v="RUNNING"/>
    <s v="1.0.4.0"/>
    <s v="G113"/>
    <s v="3.0.7"/>
    <s v="0.9.3.0"/>
    <s v="1.0.0.0"/>
    <s v="OK"/>
    <x v="0"/>
    <x v="3"/>
  </r>
  <r>
    <s v="Succes"/>
    <s v="TH9T"/>
    <s v="SPBU CISARUA"/>
    <s v="02"/>
    <s v="10.42.38.227"/>
    <s v="4.2.4.0"/>
    <s v="1.1.1.0"/>
    <s v="RUNNING"/>
    <s v="1.0.4.0"/>
    <s v="G113"/>
    <s v="3.0.7"/>
    <s v="0.9.3.0"/>
    <s v="1.0.0.0"/>
    <s v="OK"/>
    <x v="0"/>
    <x v="3"/>
  </r>
  <r>
    <s v="Succes"/>
    <s v="TYSA"/>
    <s v="CIBOGO 2"/>
    <s v="02"/>
    <s v="10.42.112.36"/>
    <s v="4.2.4.0"/>
    <s v="1.1.1.0"/>
    <s v="RUNNING"/>
    <s v="1.0.4.0"/>
    <s v="G113"/>
    <s v="3.0.7"/>
    <s v="0.9.3.0"/>
    <s v="1.0.0.0"/>
    <s v="OK"/>
    <x v="0"/>
    <x v="3"/>
  </r>
  <r>
    <s v="Succes"/>
    <s v="TSCZ"/>
    <s v="PALASARI"/>
    <s v="01"/>
    <s v="10.42.139.66"/>
    <s v="4.2.4.0"/>
    <s v="1.1.1.0"/>
    <s v="RUNNING"/>
    <s v="1.0.4.0"/>
    <s v="G113"/>
    <s v="3.0.7"/>
    <s v="0.9.3.0"/>
    <s v="1.0.0.0"/>
    <s v="OK"/>
    <x v="0"/>
    <x v="3"/>
  </r>
  <r>
    <s v="Succes"/>
    <s v="TTE8"/>
    <s v="PASIR ANGIN GADOG"/>
    <s v="01"/>
    <s v="10.42.88.130"/>
    <s v="4.2.4.0"/>
    <s v="1.1.1.0"/>
    <s v="RUNNING"/>
    <s v="1.0.4.0"/>
    <s v="G113"/>
    <s v="3.0.7"/>
    <s v="0.9.3.0"/>
    <s v="1.0.0.0"/>
    <s v="OK"/>
    <x v="0"/>
    <x v="3"/>
  </r>
  <r>
    <s v="Succes"/>
    <s v="TTZH"/>
    <s v="PUNCAK RAYA NO 99"/>
    <s v="02"/>
    <s v="10.42.104.3"/>
    <s v="4.2.4.0"/>
    <s v="1.1.1.0"/>
    <s v="RUNNING"/>
    <s v="1.0.4.0"/>
    <s v="G113"/>
    <s v="3.0.7"/>
    <s v="0.9.3.0"/>
    <s v="1.0.0.0"/>
    <s v="OK"/>
    <x v="0"/>
    <x v="3"/>
  </r>
  <r>
    <s v="Succes"/>
    <s v="THIW"/>
    <s v="TAMAN SAFARI"/>
    <s v="01"/>
    <s v="10.42.77.34"/>
    <s v="4.2.4.0"/>
    <s v="1.1.1.0"/>
    <s v="RUNNING"/>
    <s v="1.0.4.0"/>
    <s v="G113"/>
    <s v="3.0.6"/>
    <s v="0.9.3.0"/>
    <s v="1.0.0.0"/>
    <s v="NOK ATTRIBUTE"/>
    <x v="1"/>
    <x v="3"/>
  </r>
  <r>
    <s v="Succes"/>
    <s v="TNXD"/>
    <s v="CIPANAS 3"/>
    <s v="02"/>
    <s v="10.42.36.34"/>
    <s v="4.2.4.0"/>
    <s v="1.1.1.0"/>
    <s v="RUNNING"/>
    <s v="1.0.4.0"/>
    <s v="G113"/>
    <s v="3.0.7"/>
    <s v="0.9.3.0"/>
    <s v="1.0.0.0"/>
    <s v="OK"/>
    <x v="0"/>
    <x v="3"/>
  </r>
  <r>
    <s v="Succes"/>
    <s v="TG73"/>
    <s v="PUNCAK BOULEVARD"/>
    <s v="02"/>
    <s v="10.42.26.67"/>
    <s v="4.2.4.0"/>
    <s v="1.1.1.0"/>
    <s v="RUNNING"/>
    <s v="1.0.4.0"/>
    <s v="G113"/>
    <s v="3.0.7"/>
    <s v="0.9.3.0"/>
    <s v="1.0.0.0"/>
    <s v="OK"/>
    <x v="0"/>
    <x v="3"/>
  </r>
  <r>
    <s v="Succes"/>
    <s v="T8QI"/>
    <s v="CIPANAS V"/>
    <s v="01"/>
    <s v="10.42.190.98"/>
    <s v="4.2.4.0"/>
    <s v="1.1.1.0"/>
    <s v="RUNNING"/>
    <s v="1.0.4.0"/>
    <s v="G113"/>
    <s v="3.0.7"/>
    <s v="0.9.3.0"/>
    <s v="1.0.0.0"/>
    <s v="OK"/>
    <x v="0"/>
    <x v="3"/>
  </r>
  <r>
    <s v="Succes"/>
    <s v="FFJL"/>
    <s v="SUKARESMI"/>
    <s v="01"/>
    <s v="10.42.69.130"/>
    <s v="4.2.4.0"/>
    <s v="1.1.1.0"/>
    <s v="RUNNING"/>
    <s v="1.0.4.0"/>
    <s v="G113"/>
    <s v="3.0.7"/>
    <s v="0.9.3.0"/>
    <s v="1.0.0.0"/>
    <s v="OK"/>
    <x v="0"/>
    <x v="3"/>
  </r>
  <r>
    <s v="Succes"/>
    <s v="T790"/>
    <s v="CIPANAS 2"/>
    <s v="02"/>
    <s v="10.42.115.67"/>
    <s v="4.2.4.0"/>
    <s v="1.1.1.0"/>
    <s v="RUNNING"/>
    <s v="1.0.4.0"/>
    <s v="G113"/>
    <s v="3.0.7"/>
    <s v="0.9.3.0"/>
    <s v="1.0.0.0"/>
    <s v="OK"/>
    <x v="0"/>
    <x v="3"/>
  </r>
  <r>
    <s v="Succes"/>
    <s v="T783"/>
    <s v="VILLA BOUGENVILLE"/>
    <s v="02"/>
    <s v="10.42.115.227"/>
    <s v="4.2.4.0"/>
    <s v="1.1.1.0"/>
    <s v="RUNNING"/>
    <s v="1.0.4.0"/>
    <s v="G113"/>
    <s v="3.0.7"/>
    <s v="0.9.3.0"/>
    <s v="1.0.0.0"/>
    <s v="OK"/>
    <x v="0"/>
    <x v="3"/>
  </r>
  <r>
    <s v="Succes"/>
    <s v="TZ7W"/>
    <s v="MARIWATI"/>
    <s v="01"/>
    <s v="10.42.11.162"/>
    <s v="4.2.4.0"/>
    <s v="1.1.1.0"/>
    <s v="RUNNING"/>
    <s v="1.0.4.0"/>
    <s v="G113"/>
    <s v="3.0.7"/>
    <s v="0.9.3.0"/>
    <s v="1.0.0.0"/>
    <s v="OK"/>
    <x v="0"/>
    <x v="3"/>
  </r>
  <r>
    <s v="Succes"/>
    <s v="TZHH"/>
    <s v="HANJAWAR 31"/>
    <s v="01"/>
    <s v="10.42.8.130"/>
    <s v="4.2.4.0"/>
    <s v="1.1.1.0"/>
    <s v="RUNNING"/>
    <s v="1.0.4.0"/>
    <s v="G113"/>
    <s v="3.0.7"/>
    <s v="0.9.3.0"/>
    <s v="1.0.0.0"/>
    <s v="OK"/>
    <x v="0"/>
    <x v="3"/>
  </r>
  <r>
    <s v="Succes"/>
    <s v="TTZH"/>
    <s v="PUNCAK RAYA NO 99"/>
    <s v="01"/>
    <s v="10.42.104.2"/>
    <s v="4.2.4.0"/>
    <s v="1.1.1.0"/>
    <s v="RUNNING"/>
    <s v="1.0.4.0"/>
    <s v="G113"/>
    <s v="3.0.7"/>
    <s v="0.9.3.0"/>
    <s v="1.0.0.0"/>
    <s v="OK"/>
    <x v="0"/>
    <x v="3"/>
  </r>
  <r>
    <s v="Succes"/>
    <s v="TOLI"/>
    <s v="HANJAWAR PACET"/>
    <s v="02"/>
    <s v="10.42.147.67"/>
    <s v="4.2.4.0"/>
    <s v="1.1.1.0"/>
    <s v="RUNNING"/>
    <s v="1.0.4.0"/>
    <s v="G113"/>
    <s v="3.0.7"/>
    <s v="0.9.3.0"/>
    <s v="1.0.0.0"/>
    <s v="OK"/>
    <x v="0"/>
    <x v="3"/>
  </r>
  <r>
    <s v="Succes"/>
    <s v="TBHB"/>
    <s v="VIMALA HILLS"/>
    <s v="02"/>
    <s v="10.42.55.67"/>
    <s v="4.2.4.0"/>
    <s v="1.1.1.0"/>
    <s v="RUNNING"/>
    <s v="1.0.4.0"/>
    <s v="G113"/>
    <s v="3.0.7"/>
    <s v="0.9.3.0"/>
    <s v="1.0.0.0"/>
    <s v="OK"/>
    <x v="0"/>
    <x v="3"/>
  </r>
  <r>
    <s v="Succes"/>
    <s v="TG73"/>
    <s v="PUNCAK BOULEVARD"/>
    <s v="01"/>
    <s v="10.42.26.66"/>
    <s v="4.2.4.0"/>
    <s v="1.1.1.0"/>
    <s v="RUNNING"/>
    <s v="1.0.4.0"/>
    <s v="G113"/>
    <s v="3.0.7"/>
    <s v="Programtidakada"/>
    <s v="1.0.0.0"/>
    <s v="NOK LIBRARY SUHU"/>
    <x v="1"/>
    <x v="3"/>
  </r>
  <r>
    <s v="Succes"/>
    <s v="FNV8"/>
    <s v="RAYA PUNCAK KM 80"/>
    <s v="02"/>
    <s v="10.42.144.99"/>
    <s v="4.2.4.0"/>
    <s v="1.1.1.0"/>
    <s v="RUNNING"/>
    <s v="1.0.4.0"/>
    <s v="G113"/>
    <s v="3.0.7"/>
    <s v="0.9.3.0"/>
    <s v="1.0.0.0"/>
    <s v="OK"/>
    <x v="0"/>
    <x v="3"/>
  </r>
  <r>
    <s v="Succes"/>
    <s v="TOLI"/>
    <s v="HANJAWAR PACET"/>
    <s v="01"/>
    <s v="10.42.147.66"/>
    <s v="4.2.4.0"/>
    <s v="1.1.1.0"/>
    <s v="RUNNING"/>
    <s v="1.0.4.0"/>
    <s v="G113"/>
    <s v="3.0.7"/>
    <s v="0.9.3.0"/>
    <s v="1.0.0.0"/>
    <s v="OK"/>
    <x v="0"/>
    <x v="3"/>
  </r>
  <r>
    <s v="Succes"/>
    <s v="FNC0"/>
    <s v="JEPRAH NO 88"/>
    <s v="02"/>
    <s v="10.42.146.195"/>
    <s v="4.2.4.0"/>
    <s v="1.1.1.0"/>
    <s v="RUNNING"/>
    <s v="1.0.4.0"/>
    <s v="G113"/>
    <s v="3.0.7"/>
    <s v="0.9.3.0"/>
    <s v="1.0.0.0"/>
    <s v="OK"/>
    <x v="0"/>
    <x v="3"/>
  </r>
  <r>
    <s v="Succes"/>
    <s v="TYSA"/>
    <s v="CIBOGO2"/>
    <s v="I1"/>
    <s v="10.42.112.40"/>
    <s v="4.2.4.0"/>
    <s v="1.1.1.0"/>
    <s v="RUNNING"/>
    <s v="1.0.4.0"/>
    <s v="G113"/>
    <s v="3.0.7"/>
    <s v="0.9.3.0"/>
    <s v="1.0.0.0"/>
    <s v="OK"/>
    <x v="0"/>
    <x v="3"/>
  </r>
  <r>
    <s v="Succes"/>
    <s v="T69B"/>
    <s v="MEGA MENDUNG"/>
    <s v="01"/>
    <s v="10.42.6.98"/>
    <s v="4.2.4.0"/>
    <s v="1.1.1.0"/>
    <s v="RUNNING"/>
    <s v="1.0.4.0"/>
    <s v="G113"/>
    <s v="3.0.7"/>
    <s v="0.9.3.0"/>
    <s v="1.0.0.0"/>
    <s v="OK"/>
    <x v="0"/>
    <x v="3"/>
  </r>
  <r>
    <s v="Succes"/>
    <s v="T6NE"/>
    <s v="CIPAYUNG DATAR 2"/>
    <s v="01"/>
    <s v="10.42.9.67"/>
    <s v="4.2.4.0"/>
    <s v="1.1.1.0"/>
    <s v="RUNNING"/>
    <s v="1.0.4.0"/>
    <s v="G113"/>
    <s v="3.0.7"/>
    <s v="0.9.3.0"/>
    <s v="1.0.0.0"/>
    <s v="OK"/>
    <x v="0"/>
    <x v="3"/>
  </r>
  <r>
    <s v="Succes"/>
    <s v="FTUN"/>
    <s v="SIMPANG TILU"/>
    <s v="02"/>
    <s v="10.42.144.195"/>
    <s v="4.2.4.0"/>
    <s v="1.1.1.0"/>
    <s v="RUNNING"/>
    <s v="1.0.4.0"/>
    <s v="G113"/>
    <s v="3.0.7"/>
    <s v="0.9.3.0"/>
    <s v="1.0.0.0"/>
    <s v="OK"/>
    <x v="0"/>
    <x v="3"/>
  </r>
  <r>
    <s v="Succes"/>
    <s v="FWI5"/>
    <s v="MARIWATI KM 05"/>
    <s v="02"/>
    <s v="10.42.39.99"/>
    <s v="4.2.4.0"/>
    <s v="1.1.1.0"/>
    <s v="RUNNING"/>
    <s v="1.0.4.0"/>
    <s v="G113"/>
    <s v="3.0.7"/>
    <s v="0.9.3.0"/>
    <s v="1.0.0.0"/>
    <s v="OK"/>
    <x v="0"/>
    <x v="3"/>
  </r>
  <r>
    <s v="Succes"/>
    <s v="T00J"/>
    <s v="TAMAN SAFARI"/>
    <s v="I1"/>
    <s v="10.42.84.53"/>
    <s v="4.2.4.0"/>
    <s v="1.1.1.0"/>
    <s v="RUNNING"/>
    <s v="1.0.4.0"/>
    <s v="G113"/>
    <s v="3.0.7"/>
    <s v="0.9.3.0"/>
    <s v="1.0.0.0"/>
    <s v="OK"/>
    <x v="0"/>
    <x v="3"/>
  </r>
  <r>
    <s v="Succes"/>
    <s v="FT4C"/>
    <s v="HOTEL PUNCAK RAYA"/>
    <s v="01"/>
    <s v="10.42.45.194"/>
    <s v="4.2.4.0"/>
    <s v="1.1.1.0"/>
    <s v="RUNNING"/>
    <s v="1.0.4.0"/>
    <s v="G113"/>
    <s v="3.0.7"/>
    <s v="0.9.3.0"/>
    <s v="1.0.0.0"/>
    <s v="OK"/>
    <x v="0"/>
    <x v="3"/>
  </r>
  <r>
    <s v="Succes"/>
    <s v="TDUG"/>
    <s v="CISARUA"/>
    <s v="04"/>
    <s v="10.42.180.202"/>
    <s v="4.2.4.0"/>
    <s v="1.1.1.0"/>
    <s v="RUNNING"/>
    <s v="1.0.4.0"/>
    <s v="G113"/>
    <s v="3.0.7"/>
    <s v="0.9.3.0"/>
    <s v="1.0.0.0"/>
    <s v="OK"/>
    <x v="0"/>
    <x v="3"/>
  </r>
  <r>
    <s v="Succes"/>
    <s v="TYBO"/>
    <s v="LOJI CIANJUR"/>
    <s v="01"/>
    <s v="10.42.115.98"/>
    <s v="4.2.4.0"/>
    <s v="1.1.1.0"/>
    <s v="RUNNING"/>
    <s v="1.0.4.0"/>
    <s v="G113"/>
    <s v="3.0.7"/>
    <s v="0.9.3.0"/>
    <s v="1.0.0.0"/>
    <s v="OK"/>
    <x v="0"/>
    <x v="3"/>
  </r>
  <r>
    <s v="Succes"/>
    <s v="FT4C"/>
    <s v="HOTEL PUNCAK RAYA"/>
    <s v="02"/>
    <s v="10.42.45.195"/>
    <s v="4.2.4.0"/>
    <s v="1.1.1.0"/>
    <s v="RUNNING"/>
    <s v="1.0.4.0"/>
    <s v="G113"/>
    <s v="3.0.7"/>
    <s v="0.9.3.0"/>
    <s v="1.0.0.0"/>
    <s v="OK"/>
    <x v="0"/>
    <x v="3"/>
  </r>
  <r>
    <s v="Succes"/>
    <s v="FNC0"/>
    <s v="JEPRAH NO 88"/>
    <s v="01"/>
    <s v="10.42.146.194"/>
    <s v="4.2.4.0"/>
    <s v="1.1.1.0"/>
    <s v="RUNNING"/>
    <s v="1.0.4.0"/>
    <s v="G113"/>
    <s v="3.0.7"/>
    <s v="0.9.3.0"/>
    <s v="1.0.0.0"/>
    <s v="OK"/>
    <x v="0"/>
    <x v="3"/>
  </r>
  <r>
    <s v="Succes"/>
    <s v="T790"/>
    <s v="CIPANAS 2"/>
    <s v="04"/>
    <s v="10.42.115.74"/>
    <s v="4.2.4.0"/>
    <s v="1.1.1.0"/>
    <s v="RUNNING"/>
    <s v="1.0.4.0"/>
    <s v="G113"/>
    <s v="3.0.7"/>
    <s v="0.9.3.0"/>
    <s v="1.0.0.0"/>
    <s v="OK"/>
    <x v="0"/>
    <x v="3"/>
  </r>
  <r>
    <s v="Succes"/>
    <s v="T69B"/>
    <s v="MEGA MENDUNG"/>
    <s v="I1"/>
    <s v="10.42.6.100"/>
    <s v="4.2.4.0"/>
    <s v="1.1.1.0"/>
    <s v="RUNNING"/>
    <s v="1.0.4.0"/>
    <s v="G113"/>
    <s v="3.0.7"/>
    <s v="0.9.3.0"/>
    <s v="1.0.0.0"/>
    <s v="OK"/>
    <x v="0"/>
    <x v="3"/>
  </r>
  <r>
    <s v="Succes"/>
    <s v="TT61"/>
    <s v="RAYA PUNCAK KM 85"/>
    <s v="01"/>
    <s v="10.42.49.194"/>
    <s v="4.2.4.0"/>
    <s v="1.1.1.0"/>
    <s v="RUNNING"/>
    <s v="1.0.4.0"/>
    <s v="G113"/>
    <s v="3.0.7"/>
    <s v="0.9.3.0"/>
    <s v="1.0.0.0"/>
    <s v="OK"/>
    <x v="0"/>
    <x v="3"/>
  </r>
  <r>
    <s v="Succes"/>
    <s v="TSCZ"/>
    <s v="PALASARI"/>
    <s v="03"/>
    <s v="10.42.139.68"/>
    <s v="4.2.4.0"/>
    <s v="1.1.1.0"/>
    <s v="RUNNING"/>
    <s v="1.0.4.0"/>
    <s v="G113"/>
    <s v="3.0.7"/>
    <s v="0.9.3.0"/>
    <s v="1.0.0.0"/>
    <s v="OK"/>
    <x v="0"/>
    <x v="3"/>
  </r>
  <r>
    <s v="Succes"/>
    <s v="FGJ5"/>
    <s v="CISARUA 3"/>
    <s v="01"/>
    <s v="10.42.6.162"/>
    <s v="4.2.4.0"/>
    <s v="1.1.1.0"/>
    <s v="RUNNING"/>
    <s v="1.0.4.0"/>
    <s v="G113"/>
    <s v="3.0.7"/>
    <s v="0.9.3.0"/>
    <s v="1.0.0.0"/>
    <s v="OK"/>
    <x v="0"/>
    <x v="3"/>
  </r>
  <r>
    <s v="Succes"/>
    <s v="TZHH"/>
    <s v="HANJAWAR 31"/>
    <s v="02"/>
    <s v="10.42.8.131"/>
    <s v="4.2.4.0"/>
    <s v="1.1.1.0"/>
    <s v="RUNNING"/>
    <s v="1.0.4.0"/>
    <s v="G113"/>
    <s v="3.0.7"/>
    <s v="0.9.3.0"/>
    <s v="1.0.0.0"/>
    <s v="OK"/>
    <x v="0"/>
    <x v="3"/>
  </r>
  <r>
    <s v="Succes"/>
    <s v="T14T"/>
    <s v="CIPAYUNG DATAR"/>
    <s v="01"/>
    <s v="10.42.7.99"/>
    <s v="4.2.4.0"/>
    <s v="1.1.1.0"/>
    <s v="RUNNING"/>
    <s v="1.0.4.0"/>
    <s v="G113"/>
    <s v="3.0.7"/>
    <s v="0.9.3.0"/>
    <s v="1.0.0.0"/>
    <s v="OK"/>
    <x v="0"/>
    <x v="3"/>
  </r>
  <r>
    <s v="Succes"/>
    <s v="TYSA"/>
    <s v="CIBOGO 2"/>
    <s v="01"/>
    <s v="10.42.112.35"/>
    <s v="4.2.4.0"/>
    <s v="1.1.1.0"/>
    <s v="RUNNING"/>
    <s v="1.0.4.0"/>
    <s v="G113"/>
    <s v="3.0.7"/>
    <s v="0.9.3.0"/>
    <s v="1.0.0.0"/>
    <s v="OK"/>
    <x v="0"/>
    <x v="3"/>
  </r>
  <r>
    <s v="Succes"/>
    <s v="TZFX"/>
    <s v="RAYA PUNCAK KM 86"/>
    <s v="02"/>
    <s v="10.42.37.195"/>
    <s v="4.2.4.0"/>
    <s v="1.1.1.0"/>
    <s v="RUNNING"/>
    <s v="1.0.4.0"/>
    <s v="G113"/>
    <s v="3.0.7"/>
    <s v="0.9.3.0"/>
    <s v="1.0.0.0"/>
    <s v="OK"/>
    <x v="0"/>
    <x v="3"/>
  </r>
  <r>
    <s v="Succes"/>
    <s v="FWI5"/>
    <s v="MARIWATI KM 05"/>
    <s v="01"/>
    <s v="10.42.39.98"/>
    <s v="4.2.4.0"/>
    <s v="1.1.1.0"/>
    <s v="RUNNING"/>
    <s v="1.0.4.0"/>
    <s v="G113"/>
    <s v="3.0.7"/>
    <s v="0.9.3.0"/>
    <s v="1.0.0.0"/>
    <s v="OK"/>
    <x v="0"/>
    <x v="3"/>
  </r>
  <r>
    <s v="Succes"/>
    <s v="TYBO"/>
    <s v="LOJI CIANJUR"/>
    <s v="02"/>
    <s v="10.42.115.99"/>
    <s v="4.2.4.0"/>
    <s v="1.1.1.0"/>
    <s v="RUNNING"/>
    <s v="1.0.4.0"/>
    <s v="G113"/>
    <s v="3.0.7"/>
    <s v="0.9.3.0"/>
    <s v="1.0.0.0"/>
    <s v="OK"/>
    <x v="0"/>
    <x v="3"/>
  </r>
  <r>
    <s v="Succes"/>
    <s v="THIW"/>
    <s v="TAMAN SAFARI"/>
    <s v="02"/>
    <s v="10.42.77.35"/>
    <s v="4.2.4.0"/>
    <s v="1.1.1.0"/>
    <s v="RUNNING"/>
    <s v="1.0.4.0"/>
    <s v="G113"/>
    <s v="3.0.6"/>
    <s v="0.9.3.0"/>
    <s v="1.0.0.0"/>
    <s v="NOK ATTRIBUTE"/>
    <x v="1"/>
    <x v="3"/>
  </r>
  <r>
    <s v="Succes"/>
    <s v="TZFX"/>
    <s v="RAYA PUNCAK KM 86"/>
    <s v="01"/>
    <s v="10.42.37.194"/>
    <s v="4.2.4.0"/>
    <s v="1.1.1.0"/>
    <s v="RUNNING"/>
    <s v="1.0.4.0"/>
    <s v="G113"/>
    <s v="3.0.7"/>
    <s v="0.9.3.0"/>
    <s v="1.0.0.0"/>
    <s v="OK"/>
    <x v="0"/>
    <x v="3"/>
  </r>
  <r>
    <s v="Succes"/>
    <s v="TTE8"/>
    <s v="PASIR ANGIN GADOG"/>
    <s v="02"/>
    <s v="10.42.88.131"/>
    <s v="4.2.4.0"/>
    <s v="1.1.1.0"/>
    <s v="RUNNING"/>
    <s v="1.0.4.0"/>
    <s v="G113"/>
    <s v="3.0.7"/>
    <s v="0.9.3.0"/>
    <s v="1.0.0.0"/>
    <s v="OK"/>
    <x v="0"/>
    <x v="3"/>
  </r>
  <r>
    <s v="Succes"/>
    <s v="T6ZE"/>
    <s v="SPBU TUGU"/>
    <s v="01"/>
    <s v="10.42.52.131"/>
    <s v="4.2.4.0"/>
    <s v="1.1.1.0"/>
    <s v="RUNNING"/>
    <s v="1.0.4.0"/>
    <s v="G113"/>
    <s v="3.0.7"/>
    <s v="0.9.3.0"/>
    <s v="1.0.0.0"/>
    <s v="OK"/>
    <x v="0"/>
    <x v="3"/>
  </r>
  <r>
    <s v="Succes"/>
    <s v="TW15"/>
    <s v="GADOG CIAWI"/>
    <s v="01"/>
    <s v="10.42.7.194"/>
    <s v="4.2.4.0"/>
    <s v="1.1.1.0"/>
    <s v="RUNNING"/>
    <s v="1.0.4.0"/>
    <s v="G113"/>
    <s v="3.0.7"/>
    <s v="0.9.3.0"/>
    <s v="1.0.0.0"/>
    <s v="OK"/>
    <x v="0"/>
    <x v="3"/>
  </r>
  <r>
    <s v="Succes"/>
    <s v="F8HJ"/>
    <s v="SUKANAGALIH"/>
    <s v="02"/>
    <s v="10.42.70.3"/>
    <s v="4.2.4.0"/>
    <s v="1.1.1.0"/>
    <s v="RUNNING"/>
    <s v="1.0.4.0"/>
    <s v="G113"/>
    <s v="3.0.7"/>
    <s v="0.9.3.0"/>
    <s v="1.0.0.0"/>
    <s v="OK"/>
    <x v="0"/>
    <x v="3"/>
  </r>
  <r>
    <s v="Succes"/>
    <s v="T6LH"/>
    <s v="CIMACAN"/>
    <s v="02"/>
    <s v="10.42.69.99"/>
    <s v="4.2.4.0"/>
    <s v="1.1.1.0"/>
    <s v="RUNNING"/>
    <s v="1.0.4.0"/>
    <s v="G113"/>
    <s v="3.0.7"/>
    <s v="0.9.3.0"/>
    <s v="1.0.0.0"/>
    <s v="OK"/>
    <x v="0"/>
    <x v="3"/>
  </r>
  <r>
    <s v="Succes"/>
    <s v="TBQE"/>
    <s v="GADOG 2"/>
    <s v="01"/>
    <s v="10.42.88.98"/>
    <s v="4.2.4.0"/>
    <s v="1.1.1.0"/>
    <s v="RUNNING"/>
    <s v="1.0.4.0"/>
    <s v="G113"/>
    <s v="3.0.7"/>
    <s v="0.9.3.0"/>
    <s v="1.0.0.0"/>
    <s v="OK"/>
    <x v="0"/>
    <x v="3"/>
  </r>
  <r>
    <s v="Succes"/>
    <s v="FJZJ"/>
    <s v="JOGLO"/>
    <s v="01"/>
    <s v="10.42.69.162"/>
    <s v="4.2.4.0"/>
    <s v="1.1.1.0"/>
    <s v="RUNNING"/>
    <s v="1.0.4.0"/>
    <s v="G113"/>
    <s v="3.0.7"/>
    <s v="0.9.3.0"/>
    <s v="1.0.0.0"/>
    <s v="OK"/>
    <x v="0"/>
    <x v="3"/>
  </r>
  <r>
    <s v="Succes"/>
    <s v="TBQE"/>
    <s v="GADOG 2"/>
    <s v="02"/>
    <s v="10.42.88.99"/>
    <s v="4.2.4.0"/>
    <s v="1.1.1.0"/>
    <s v="RUNNING"/>
    <s v="1.0.4.0"/>
    <s v="G113"/>
    <s v="3.0.7"/>
    <s v="0.9.3.0"/>
    <s v="1.0.0.0"/>
    <s v="OK"/>
    <x v="0"/>
    <x v="3"/>
  </r>
  <r>
    <s v="Succes"/>
    <s v="F8HJ"/>
    <s v="SUKANAGALIH"/>
    <s v="01"/>
    <s v="10.42.70.4"/>
    <s v="4.2.4.0"/>
    <s v="1.1.1.0"/>
    <s v="RUNNING"/>
    <s v="1.0.4.0"/>
    <s v="G113"/>
    <s v="3.0.7"/>
    <s v="0.9.3.0"/>
    <s v="1.0.0.0"/>
    <s v="OK"/>
    <x v="0"/>
    <x v="3"/>
  </r>
  <r>
    <s v="Succes"/>
    <s v="T6LH"/>
    <s v="CIMACAN"/>
    <s v="01"/>
    <s v="10.42.69.98"/>
    <s v="4.2.4.0"/>
    <s v="1.1.1.0"/>
    <s v="RUNNING"/>
    <s v="1.0.4.0"/>
    <s v="G113"/>
    <s v="3.0.7"/>
    <s v="0.9.3.0"/>
    <s v="1.0.0.0"/>
    <s v="OK"/>
    <x v="0"/>
    <x v="3"/>
  </r>
  <r>
    <s v="Succes"/>
    <s v="FJZJ"/>
    <s v="JOGLO"/>
    <s v="02"/>
    <s v="10.42.69.163"/>
    <s v="4.2.4.0"/>
    <s v="1.1.1.0"/>
    <s v="RUNNING"/>
    <s v="1.0.4.0"/>
    <s v="G113"/>
    <s v="3.0.7"/>
    <s v="0.9.3.0"/>
    <s v="1.0.0.0"/>
    <s v="OK"/>
    <x v="0"/>
    <x v="3"/>
  </r>
  <r>
    <s v="Succes"/>
    <s v="TNXD"/>
    <s v="CIPANAS 3"/>
    <s v="01"/>
    <s v="10.42.36.35"/>
    <s v="4.2.4.0"/>
    <s v="1.1.1.0"/>
    <s v="RUNNING"/>
    <s v="1.0.4.0"/>
    <s v="G113"/>
    <s v="3.0.7"/>
    <s v="0.9.3.0"/>
    <s v="1.0.0.0"/>
    <s v="OK"/>
    <x v="0"/>
    <x v="3"/>
  </r>
  <r>
    <s v="Succes"/>
    <s v="TFEK"/>
    <s v="DRAMAGA IPB"/>
    <s v="01"/>
    <s v="10.42.64.66"/>
    <s v="4.2.4.0"/>
    <s v="1.1.1.0"/>
    <s v="RUNNING"/>
    <s v="1.0.4.0"/>
    <s v="G113"/>
    <s v="3.0.7"/>
    <s v="0.9.3.0"/>
    <s v="1.0.0.0"/>
    <s v="OK"/>
    <x v="0"/>
    <x v="4"/>
  </r>
  <r>
    <s v="Succes"/>
    <s v="T9L2"/>
    <s v="RANCABUNGUR"/>
    <s v="02"/>
    <s v="10.42.41.194"/>
    <s v="4.2.4.0"/>
    <s v="1.1.1.0"/>
    <s v="RUNNING"/>
    <s v="1.0.4.0"/>
    <s v="G113"/>
    <s v="3.0.7"/>
    <s v="0.9.3.0"/>
    <s v="1.0.0.0"/>
    <s v="OK"/>
    <x v="0"/>
    <x v="4"/>
  </r>
  <r>
    <s v="Succes"/>
    <s v="FL46"/>
    <s v="CIBANTENG"/>
    <s v="01"/>
    <s v="10.42.44.226"/>
    <s v="4.2.4.0"/>
    <s v="1.1.1.0"/>
    <s v="RUNNING"/>
    <s v="1.0.4.0"/>
    <s v="G113"/>
    <s v="3.0.7"/>
    <s v="0.9.3.0"/>
    <s v="1.0.0.0"/>
    <s v="OK"/>
    <x v="0"/>
    <x v="4"/>
  </r>
  <r>
    <s v="Succes"/>
    <s v="TS70"/>
    <s v="LETNAN SUKARNA CIAMPEA"/>
    <s v="02"/>
    <s v="10.42.82.99"/>
    <s v="4.2.4.0"/>
    <s v="1.1.1.0"/>
    <s v="RUNNING"/>
    <s v="1.0.4.0"/>
    <s v="G113"/>
    <s v="3.0.7"/>
    <s v="0.9.3.0"/>
    <s v="1.0.0.0"/>
    <s v="OK"/>
    <x v="0"/>
    <x v="4"/>
  </r>
  <r>
    <s v="Succes"/>
    <s v="TS70"/>
    <s v="LETNAN SUKARNA CIAMPEA"/>
    <s v="01"/>
    <s v="10.42.82.98"/>
    <s v="4.2.4.0"/>
    <s v="1.1.1.0"/>
    <s v="RUNNING"/>
    <s v="1.0.4.0"/>
    <s v="G113"/>
    <s v="3.0.7"/>
    <s v="0.9.3.0"/>
    <s v="1.0.0.0"/>
    <s v="OK"/>
    <x v="0"/>
    <x v="4"/>
  </r>
  <r>
    <s v="Succes"/>
    <s v="TW6D"/>
    <s v="PAKUAN REGENCY"/>
    <s v="02"/>
    <s v="10.42.74.35"/>
    <s v="4.2.4.0"/>
    <s v="1.1.1.0"/>
    <s v="RUNNING"/>
    <s v="1.0.4.0"/>
    <s v="G113"/>
    <s v="3.0.7"/>
    <s v="0.9.3.0"/>
    <s v="1.0.0.0"/>
    <s v="OK"/>
    <x v="0"/>
    <x v="4"/>
  </r>
  <r>
    <s v="Succes"/>
    <s v="F5BR"/>
    <s v="RAYA DRAMAGA KM 8"/>
    <s v="02"/>
    <s v="10.42.141.195"/>
    <s v="4.2.4.0"/>
    <s v="1.1.1.0"/>
    <s v="RUNNING"/>
    <s v="1.0.4.0"/>
    <s v="G113"/>
    <s v="3.0.7"/>
    <s v="0.9.3.0"/>
    <s v="1.0.0.0"/>
    <s v="OK"/>
    <x v="0"/>
    <x v="4"/>
  </r>
  <r>
    <s v="Succes"/>
    <s v="TYB8"/>
    <s v="LALADON 2"/>
    <s v="02"/>
    <s v="10.42.113.227"/>
    <s v="4.2.4.0"/>
    <s v="1.1.1.0"/>
    <s v="RUNNING"/>
    <s v="1.0.4.0"/>
    <s v="G113"/>
    <s v="3.0.7"/>
    <s v="0.9.3.0"/>
    <s v="1.0.0.0"/>
    <s v="OK"/>
    <x v="0"/>
    <x v="4"/>
  </r>
  <r>
    <s v="Succes"/>
    <s v="TKSJ"/>
    <s v="CIHERANG KAUM"/>
    <s v="01"/>
    <s v="10.42.24.194"/>
    <s v="4.2.4.0"/>
    <s v="1.1.1.0"/>
    <s v="RUNNING"/>
    <s v="1.0.4.0"/>
    <s v="G113"/>
    <s v="3.0.7"/>
    <s v="0.9.3.0"/>
    <s v="1.0.0.0"/>
    <s v="OK"/>
    <x v="0"/>
    <x v="4"/>
  </r>
  <r>
    <s v="Succes"/>
    <s v="TFN0"/>
    <s v="SINDANG BARANG 3"/>
    <s v="01"/>
    <s v="10.42.29.66"/>
    <s v="4.2.4.0"/>
    <s v="1.1.1.0"/>
    <s v="RUNNING"/>
    <s v="1.0.4.0"/>
    <s v="G113"/>
    <s v="3.0.7"/>
    <s v="0.9.3.0"/>
    <s v="1.0.0.0"/>
    <s v="OK"/>
    <x v="0"/>
    <x v="4"/>
  </r>
  <r>
    <s v="Succes"/>
    <s v="TFEK"/>
    <s v="DRAMAGA IPB"/>
    <s v="02"/>
    <s v="10.42.64.67"/>
    <s v="4.2.4.0"/>
    <s v="1.1.1.0"/>
    <s v="RUNNING"/>
    <s v="1.0.4.0"/>
    <s v="G113"/>
    <s v="3.0.7"/>
    <s v="0.9.3.0"/>
    <s v="1.0.0.0"/>
    <s v="OK"/>
    <x v="0"/>
    <x v="4"/>
  </r>
  <r>
    <s v="Succes"/>
    <s v="T88B"/>
    <s v="DRAMAGA CENTER"/>
    <s v="02"/>
    <s v="10.42.10.227"/>
    <s v="4.2.4.0"/>
    <s v="1.1.1.0"/>
    <s v="RUNNING"/>
    <s v="1.0.4.0"/>
    <s v="G113"/>
    <s v="3.0.7"/>
    <s v="0.9.3.0"/>
    <s v="1.0.0.0"/>
    <s v="OK"/>
    <x v="0"/>
    <x v="4"/>
  </r>
  <r>
    <s v="Succes"/>
    <s v="FL46"/>
    <s v="CIBANTENG"/>
    <s v="02"/>
    <s v="10.42.44.227"/>
    <s v="4.2.4.0"/>
    <s v="1.1.1.0"/>
    <s v="RUNNING"/>
    <s v="1.0.4.0"/>
    <s v="G113"/>
    <s v="3.0.7"/>
    <s v="0.9.3.0"/>
    <s v="1.0.0.0"/>
    <s v="OK"/>
    <x v="0"/>
    <x v="4"/>
  </r>
  <r>
    <s v="Succes"/>
    <s v="T92O"/>
    <s v="SPBU SINDANG BARANG"/>
    <s v="02"/>
    <s v="10.42.136.3"/>
    <s v="4.2.4.0"/>
    <s v="1.1.1.0"/>
    <s v="RUNNING"/>
    <s v="1.0.4.0"/>
    <s v="G113"/>
    <s v="3.0.7"/>
    <s v="0.9.3.0"/>
    <s v="1.0.0.0"/>
    <s v="OK"/>
    <x v="0"/>
    <x v="4"/>
  </r>
  <r>
    <s v="Succes"/>
    <s v="FXIB"/>
    <s v="TAPOS TENJOLAYA"/>
    <s v="01"/>
    <s v="10.42.142.98"/>
    <s v="4.2.4.0"/>
    <s v="1.1.1.0"/>
    <s v="RUNNING"/>
    <s v="1.0.4.0"/>
    <s v="G113"/>
    <s v="3.0.7"/>
    <s v="0.9.3.0"/>
    <s v="1.0.0.0"/>
    <s v="OK"/>
    <x v="0"/>
    <x v="4"/>
  </r>
  <r>
    <s v="Succes"/>
    <s v="THNW"/>
    <s v="CIHERANG DRAMAGA"/>
    <s v="01"/>
    <s v="10.42.26.130"/>
    <s v="4.2.4.0"/>
    <s v="1.1.1.0"/>
    <s v="RUNNING"/>
    <s v="1.0.4.0"/>
    <s v="G113"/>
    <s v="3.0.7"/>
    <s v="0.9.3.0"/>
    <s v="1.0.0.0"/>
    <s v="OK"/>
    <x v="0"/>
    <x v="4"/>
  </r>
  <r>
    <s v="Succes"/>
    <s v="T88B"/>
    <s v="DRAMAGA CENTER"/>
    <s v="01"/>
    <s v="10.42.10.226"/>
    <s v="4.2.4.0"/>
    <s v="1.1.1.0"/>
    <s v="RUNNING"/>
    <s v="1.0.4.0"/>
    <s v="G113"/>
    <s v="3.0.7"/>
    <s v="0.9.3.0"/>
    <s v="1.0.0.0"/>
    <s v="OK"/>
    <x v="0"/>
    <x v="4"/>
  </r>
  <r>
    <s v="Succes"/>
    <s v="TNS2"/>
    <s v="ABDUL FATAH CINANGKA"/>
    <s v="01"/>
    <s v="10.42.42.194"/>
    <s v="4.2.4.0"/>
    <s v="1.1.1.0"/>
    <s v="RUNNING"/>
    <s v="1.0.4.0"/>
    <s v="G113"/>
    <s v="3.0.7"/>
    <s v="0.9.3.0"/>
    <s v="1.0.0.0"/>
    <s v="OK"/>
    <x v="0"/>
    <x v="4"/>
  </r>
  <r>
    <s v="Succes"/>
    <s v="FXIB"/>
    <s v="TAPOS TENJOLAYA"/>
    <s v="02"/>
    <s v="10.42.142.99"/>
    <s v="4.2.4.0"/>
    <s v="1.1.1.0"/>
    <s v="RUNNING"/>
    <s v="1.0.4.0"/>
    <s v="G113"/>
    <s v="3.0.7"/>
    <s v="0.9.3.0"/>
    <s v="1.0.0.0"/>
    <s v="OK"/>
    <x v="0"/>
    <x v="4"/>
  </r>
  <r>
    <s v="Succes"/>
    <s v="TK93"/>
    <s v="LALADON"/>
    <s v="01"/>
    <s v="10.42.73.226"/>
    <s v="4.2.4.0"/>
    <s v="1.1.1.0"/>
    <s v="RUNNING"/>
    <s v="1.0.4.0"/>
    <s v="G113"/>
    <s v="3.0.7"/>
    <s v="0.9.3.0"/>
    <s v="1.0.0.0"/>
    <s v="OK"/>
    <x v="0"/>
    <x v="4"/>
  </r>
  <r>
    <s v="Succes"/>
    <s v="FYES"/>
    <s v="GRIYA SELARAS"/>
    <s v="01"/>
    <s v="10.42.145.194"/>
    <s v="4.2.4.0"/>
    <s v="1.1.1.0"/>
    <s v="RUNNING"/>
    <s v="1.0.4.0"/>
    <s v="G113"/>
    <s v="3.0.7"/>
    <s v="0.9.3.0"/>
    <s v="1.0.0.0"/>
    <s v="OK"/>
    <x v="0"/>
    <x v="4"/>
  </r>
  <r>
    <s v="Succes"/>
    <s v="TGZQ"/>
    <s v="RAYA SATELIT RANCA BUNGUR"/>
    <s v="02"/>
    <s v="10.42.64.196"/>
    <s v="4.2.4.0"/>
    <s v="1.1.1.0"/>
    <s v="RUNNING"/>
    <s v="1.0.4.0"/>
    <s v="G113"/>
    <s v="3.0.7"/>
    <s v="0.9.3.0"/>
    <s v="1.0.0.0"/>
    <s v="OK"/>
    <x v="0"/>
    <x v="4"/>
  </r>
  <r>
    <s v="Succes"/>
    <s v="TK93"/>
    <s v="LALADON"/>
    <s v="I1"/>
    <s v="10.42.73.230"/>
    <s v="4.2.4.0"/>
    <s v="1.1.1.0"/>
    <s v="RUNNING"/>
    <s v="1.0.4.0"/>
    <s v="G113"/>
    <s v="3.0.7"/>
    <s v="0.9.3.0"/>
    <s v="1.0.0.0"/>
    <s v="OK"/>
    <x v="0"/>
    <x v="4"/>
  </r>
  <r>
    <s v="Succes"/>
    <s v="TW6D"/>
    <s v="PAKUAN REGENCY"/>
    <s v="01"/>
    <s v="10.42.74.34"/>
    <s v="4.2.4.0"/>
    <s v="1.1.1.0"/>
    <s v="RUNNING"/>
    <s v="1.0.4.0"/>
    <s v="G113"/>
    <s v="3.0.7"/>
    <s v="0.9.3.0"/>
    <s v="1.0.0.0"/>
    <s v="OK"/>
    <x v="0"/>
    <x v="4"/>
  </r>
  <r>
    <s v="Succes"/>
    <s v="FQ2C"/>
    <s v="PURI ARRAYA"/>
    <s v="02"/>
    <s v="10.42.115.131"/>
    <s v="4.2.4.0"/>
    <s v="1.1.1.0"/>
    <s v="RUNNING"/>
    <s v="1.0.4.0"/>
    <s v="G113"/>
    <s v="3.0.7"/>
    <s v="0.9.3.0"/>
    <s v="1.0.0.0"/>
    <s v="OK"/>
    <x v="0"/>
    <x v="4"/>
  </r>
  <r>
    <s v="Succes"/>
    <s v="T1T3"/>
    <s v="BUBULAK CIFOR"/>
    <s v="01"/>
    <s v="10.42.28.66"/>
    <s v="4.2.4.0"/>
    <s v="1.1.1.0"/>
    <s v="RUNNING"/>
    <s v="1.0.4.0"/>
    <s v="G113"/>
    <s v="3.0.7"/>
    <s v="0.9.3.0"/>
    <s v="1.0.0.0"/>
    <s v="OK"/>
    <x v="0"/>
    <x v="4"/>
  </r>
  <r>
    <s v="Succes"/>
    <s v="T4O2"/>
    <s v="SEMPLAK RAYA"/>
    <s v="01"/>
    <s v="10.42.11.34"/>
    <s v="4.2.4.0"/>
    <s v="1.1.1.0"/>
    <s v="RUNNING"/>
    <s v="1.0.4.0"/>
    <s v="G113"/>
    <s v="3.0.7"/>
    <s v="0.9.3.0"/>
    <s v="1.0.0.0"/>
    <s v="OK"/>
    <x v="0"/>
    <x v="4"/>
  </r>
  <r>
    <s v="Succes"/>
    <s v="T9L2"/>
    <s v="RANCABUNGUR"/>
    <s v="01"/>
    <s v="10.42.41.195"/>
    <s v="4.2.4.0"/>
    <s v="1.1.1.0"/>
    <s v="RUNNING"/>
    <s v="1.0.4.0"/>
    <s v="G113"/>
    <s v="3.0.7"/>
    <s v="0.9.3.0"/>
    <s v="1.0.0.0"/>
    <s v="OK"/>
    <x v="0"/>
    <x v="4"/>
  </r>
  <r>
    <s v="Succes"/>
    <s v="TXBB"/>
    <s v="CINANGNENG"/>
    <s v="01"/>
    <s v="10.42.42.66"/>
    <s v="4.2.4.0"/>
    <s v="1.1.1.0"/>
    <s v="RUNNING"/>
    <s v="1.0.4.0"/>
    <s v="G113"/>
    <s v="3.0.7"/>
    <s v="0.9.3.0"/>
    <s v="1.0.0.0"/>
    <s v="OK"/>
    <x v="0"/>
    <x v="4"/>
  </r>
  <r>
    <s v="Succes"/>
    <s v="F5BR"/>
    <s v="RAYA DRAMAGA KM 8"/>
    <s v="01"/>
    <s v="10.42.141.194"/>
    <s v="4.2.4.0"/>
    <s v="1.1.1.0"/>
    <s v="RUNNING"/>
    <s v="1.0.4.0"/>
    <s v="G113"/>
    <s v="3.0.7"/>
    <s v="0.9.3.0"/>
    <s v="1.0.0.0"/>
    <s v="OK"/>
    <x v="0"/>
    <x v="4"/>
  </r>
  <r>
    <s v="Succes"/>
    <s v="TG91"/>
    <s v="CIKAMPAK BOGOR"/>
    <s v="01"/>
    <s v="10.42.24.66"/>
    <s v="4.2.4.0"/>
    <s v="1.1.1.0"/>
    <s v="RUNNING"/>
    <s v="1.0.4.0"/>
    <s v="G113"/>
    <s v="3.0.7"/>
    <s v="0.9.3.0"/>
    <s v="1.0.0.0"/>
    <s v="OK"/>
    <x v="0"/>
    <x v="4"/>
  </r>
  <r>
    <s v="Succes"/>
    <s v="TOVD"/>
    <s v="CIBUNTU KAUM"/>
    <s v="01"/>
    <s v="10.42.76.98"/>
    <s v="4.2.4.0"/>
    <s v="1.1.1.0"/>
    <s v="RUNNING"/>
    <s v="1.0.4.0"/>
    <s v="G113"/>
    <s v="3.0.7"/>
    <s v="0.9.3.0"/>
    <s v="1.0.0.0"/>
    <s v="OK"/>
    <x v="0"/>
    <x v="4"/>
  </r>
  <r>
    <s v="Succes"/>
    <s v="TGZQ"/>
    <s v="RAYA SATELIT RANCA BUNGUR"/>
    <s v="01"/>
    <s v="10.42.64.195"/>
    <s v="4.2.4.0"/>
    <s v="1.1.1.0"/>
    <s v="RUNNING"/>
    <s v="1.0.4.0"/>
    <s v="G113"/>
    <s v="3.0.7"/>
    <s v="0.9.3.0"/>
    <s v="1.0.0.0"/>
    <s v="OK"/>
    <x v="0"/>
    <x v="4"/>
  </r>
  <r>
    <s v="Succes"/>
    <s v="TYB8"/>
    <s v="LALADON 2"/>
    <s v="01"/>
    <s v="10.42.113.226"/>
    <s v="4.2.4.0"/>
    <s v="1.1.1.0"/>
    <s v="RUNNING"/>
    <s v="1.0.4.0"/>
    <s v="G113"/>
    <s v="3.0.7"/>
    <s v="0.9.3.0"/>
    <s v="1.0.0.0"/>
    <s v="OK"/>
    <x v="0"/>
    <x v="4"/>
  </r>
  <r>
    <s v="Succes"/>
    <s v="FBJU"/>
    <s v="CIBANTENG 3"/>
    <s v="02"/>
    <s v="10.42.44.99"/>
    <s v="4.2.4.0"/>
    <s v="1.1.1.0"/>
    <s v="RUNNING"/>
    <s v="1.0.4.0"/>
    <s v="G113"/>
    <s v="3.0.7"/>
    <s v="0.9.3.0"/>
    <s v="1.0.0.0"/>
    <s v="OK"/>
    <x v="0"/>
    <x v="4"/>
  </r>
  <r>
    <s v="Succes"/>
    <s v="FBJU"/>
    <s v="CIBANTENG 3"/>
    <s v="01"/>
    <s v="10.42.44.98"/>
    <s v="4.2.4.0"/>
    <s v="1.1.1.0"/>
    <s v="RUNNING"/>
    <s v="1.0.4.0"/>
    <s v="G113"/>
    <s v="3.0.7"/>
    <s v="0.9.3.0"/>
    <s v="1.0.0.0"/>
    <s v="OK"/>
    <x v="0"/>
    <x v="4"/>
  </r>
  <r>
    <s v="Succes"/>
    <s v="TNFZ"/>
    <s v="SINDANG BARANG PILAR"/>
    <s v="02"/>
    <s v="10.42.47.227"/>
    <s v="4.2.4.0"/>
    <s v="1.1.1.0"/>
    <s v="RUNNING"/>
    <s v="1.0.4.0"/>
    <s v="G113"/>
    <s v="3.0.7"/>
    <s v="0.9.3.0"/>
    <s v="1.0.0.0"/>
    <s v="OK"/>
    <x v="0"/>
    <x v="4"/>
  </r>
  <r>
    <s v="Succes"/>
    <s v="TPP9"/>
    <s v="SINARSARI DRAMAGA"/>
    <s v="01"/>
    <s v="10.42.137.194"/>
    <s v="4.2.4.0"/>
    <s v="1.1.1.0"/>
    <s v="RUNNING"/>
    <s v="1.0.4.0"/>
    <s v="G113"/>
    <s v="3.0.7"/>
    <s v="0.9.3.0"/>
    <s v="1.0.0.0"/>
    <s v="OK"/>
    <x v="0"/>
    <x v="4"/>
  </r>
  <r>
    <s v="Succes"/>
    <s v="T1DJ"/>
    <s v="CIBANTENG 2"/>
    <s v="01"/>
    <s v="10.42.36.194"/>
    <s v="4.2.4.0"/>
    <s v="1.1.1.0"/>
    <s v="RUNNING"/>
    <s v="1.0.4.0"/>
    <s v="G113"/>
    <s v="3.0.7"/>
    <s v="0.9.3.0"/>
    <s v="1.0.0.0"/>
    <s v="OK"/>
    <x v="0"/>
    <x v="4"/>
  </r>
  <r>
    <s v="Succes"/>
    <s v="THNW"/>
    <s v="CIHERANG DRAMAGA"/>
    <s v="02"/>
    <s v="10.42.26.131"/>
    <s v="4.2.4.0"/>
    <s v="1.1.1.0"/>
    <s v="RUNNING"/>
    <s v="1.0.4.0"/>
    <s v="G113"/>
    <s v="3.0.7"/>
    <s v="0.9.3.0"/>
    <s v="1.0.0.0"/>
    <s v="OK"/>
    <x v="0"/>
    <x v="4"/>
  </r>
  <r>
    <s v="Succes"/>
    <s v="FMXM"/>
    <s v="LINGKAR LALADON"/>
    <s v="02"/>
    <s v="10.42.147.35"/>
    <s v="4.2.4.0"/>
    <s v="1.1.1.0"/>
    <s v="RUNNING"/>
    <s v="1.0.4.0"/>
    <s v="G113"/>
    <s v="3.0.7"/>
    <s v="0.9.3.0"/>
    <s v="1.0.0.0"/>
    <s v="OK"/>
    <x v="0"/>
    <x v="4"/>
  </r>
  <r>
    <s v="Succes"/>
    <s v="TAVJ"/>
    <s v="BANTAR JAYA"/>
    <s v="02"/>
    <s v="10.42.42.35"/>
    <s v="4.2.4.0"/>
    <s v="1.1.1.0"/>
    <s v="RUNNING"/>
    <s v="1.0.4.0"/>
    <s v="G113"/>
    <s v="3.0.7"/>
    <s v="0.9.3.0"/>
    <s v="1.0.0.0"/>
    <s v="OK"/>
    <x v="0"/>
    <x v="4"/>
  </r>
  <r>
    <s v="Succes"/>
    <s v="T038"/>
    <s v="BANTARJAYA NO.8D"/>
    <s v="02"/>
    <s v="10.42.76.131"/>
    <s v="4.2.4.0"/>
    <s v="1.1.1.0"/>
    <s v="RUNNING"/>
    <s v="1.0.4.0"/>
    <s v="G113"/>
    <s v="3.0.7"/>
    <s v="0.9.3.0"/>
    <s v="1.0.0.0"/>
    <s v="OK"/>
    <x v="0"/>
    <x v="4"/>
  </r>
  <r>
    <s v="Succes"/>
    <s v="TG91"/>
    <s v="CIKAMPAK BOGOR"/>
    <s v="02"/>
    <s v="10.42.24.67"/>
    <s v="4.2.4.0"/>
    <s v="1.1.1.0"/>
    <s v="RUNNING"/>
    <s v="1.0.4.0"/>
    <s v="G113"/>
    <s v="3.0.7"/>
    <s v="0.9.3.0"/>
    <s v="1.0.0.0"/>
    <s v="OK"/>
    <x v="0"/>
    <x v="4"/>
  </r>
  <r>
    <s v="Succes"/>
    <s v="T65Y"/>
    <s v="H. ABAS DRAMAGA"/>
    <s v="04"/>
    <s v="10.42.112.5"/>
    <s v="4.2.4.0"/>
    <s v="1.1.1.0"/>
    <s v="RUNNING"/>
    <s v="1.0.4.0"/>
    <s v="G113"/>
    <s v="3.0.7"/>
    <s v="0.9.3.0"/>
    <s v="1.0.0.0"/>
    <s v="OK"/>
    <x v="0"/>
    <x v="4"/>
  </r>
  <r>
    <s v="Succes"/>
    <s v="TKVA"/>
    <s v="CIHIDEUNG"/>
    <s v="01"/>
    <s v="10.42.54.66"/>
    <s v="4.2.4.0"/>
    <s v="1.1.1.0"/>
    <s v="RUNNING"/>
    <s v="1.0.4.0"/>
    <s v="G113"/>
    <s v="3.0.7"/>
    <s v="0.9.3.0"/>
    <s v="1.0.0.0"/>
    <s v="OK"/>
    <x v="0"/>
    <x v="4"/>
  </r>
  <r>
    <s v="Succes"/>
    <s v="T3NT"/>
    <s v="DRAMAGA CANTIK"/>
    <s v="02"/>
    <s v="10.42.50.67"/>
    <s v="4.2.4.0"/>
    <s v="1.1.1.0"/>
    <s v="RUNNING"/>
    <s v="1.0.4.0"/>
    <s v="G113"/>
    <s v="3.0.7"/>
    <s v="0.9.3.0"/>
    <s v="1.0.0.0"/>
    <s v="OK"/>
    <x v="0"/>
    <x v="4"/>
  </r>
  <r>
    <s v="Succes"/>
    <s v="FYES"/>
    <s v="GRIYA SELARAS"/>
    <s v="02"/>
    <s v="10.42.145.195"/>
    <s v="4.2.4.0"/>
    <s v="1.1.1.0"/>
    <s v="RUNNING"/>
    <s v="1.0.4.0"/>
    <s v="G113"/>
    <s v="3.0.7"/>
    <s v="0.9.3.0"/>
    <s v="1.0.0.0"/>
    <s v="OK"/>
    <x v="0"/>
    <x v="4"/>
  </r>
  <r>
    <s v="Succes"/>
    <s v="TPP9"/>
    <s v="SINARSARI DRAMAGA"/>
    <s v="02"/>
    <s v="10.42.137.195"/>
    <s v="4.2.4.0"/>
    <s v="1.1.1.0"/>
    <s v="RUNNING"/>
    <s v="1.0.4.0"/>
    <s v="G113"/>
    <s v="3.0.7"/>
    <s v="0.9.3.0"/>
    <s v="1.0.0.0"/>
    <s v="OK"/>
    <x v="0"/>
    <x v="4"/>
  </r>
  <r>
    <s v="Succes"/>
    <s v="TJSS"/>
    <s v="BABAKAN DRAMAGA"/>
    <s v="02"/>
    <s v="10.42.39.35"/>
    <s v="4.2.4.0"/>
    <s v="1.1.1.0"/>
    <s v="RUNNING"/>
    <s v="1.0.4.0"/>
    <s v="G113"/>
    <s v="3.0.7"/>
    <s v="0.9.3.0"/>
    <s v="1.0.0.0"/>
    <s v="OK"/>
    <x v="0"/>
    <x v="4"/>
  </r>
  <r>
    <s v="Succes"/>
    <s v="T1DJ"/>
    <s v="CIBANTENG 2"/>
    <s v="02"/>
    <s v="10.42.36.195"/>
    <s v="4.2.4.0"/>
    <s v="1.1.1.0"/>
    <s v="RUNNING"/>
    <s v="1.0.4.0"/>
    <s v="G113"/>
    <s v="3.0.7"/>
    <s v="0.9.3.0"/>
    <s v="1.0.0.0"/>
    <s v="OK"/>
    <x v="0"/>
    <x v="4"/>
  </r>
  <r>
    <s v="Succes"/>
    <s v="FQ2C"/>
    <s v="PURI ARRAYA_x0009_"/>
    <s v="03"/>
    <s v="10.42.115.132"/>
    <s v="4.2.4.0"/>
    <s v="1.1.1.0"/>
    <s v="RUNNING"/>
    <s v="1.0.4.0"/>
    <s v="G113"/>
    <s v="3.0.7"/>
    <s v="0.9.3.0"/>
    <s v="1.0.0.0"/>
    <s v="OK"/>
    <x v="0"/>
    <x v="4"/>
  </r>
  <r>
    <s v="Succes"/>
    <s v="TFN0"/>
    <s v="SINDANG BARANG 3"/>
    <s v="02"/>
    <s v="10.42.29.67"/>
    <s v="4.2.4.0"/>
    <s v="1.1.1.0"/>
    <s v="RUNNING"/>
    <s v="1.0.4.0"/>
    <s v="G113"/>
    <s v="3.0.7"/>
    <s v="0.9.3.0"/>
    <s v="1.0.0.0"/>
    <s v="OK"/>
    <x v="0"/>
    <x v="4"/>
  </r>
  <r>
    <s v="Succes"/>
    <s v="TXBB"/>
    <s v="CINANGNENG"/>
    <s v="02"/>
    <s v="10.42.42.67"/>
    <s v="4.2.4.0"/>
    <s v="1.1.1.0"/>
    <s v="RUNNING"/>
    <s v="1.0.4.0"/>
    <s v="G113"/>
    <s v="3.0.7"/>
    <s v="0.9.3.0"/>
    <s v="1.0.0.0"/>
    <s v="OK"/>
    <x v="0"/>
    <x v="4"/>
  </r>
  <r>
    <s v="Succes"/>
    <s v="TW6D"/>
    <s v="PAKUAN REGENCY"/>
    <s v="04"/>
    <s v="10.42.74.37"/>
    <s v="4.2.4.0"/>
    <s v="1.1.1.0"/>
    <s v="RUNNING"/>
    <s v="1.0.4.0"/>
    <s v="G113"/>
    <s v="3.0.7"/>
    <s v="0.9.3.0"/>
    <s v="1.0.0.0"/>
    <s v="OK"/>
    <x v="0"/>
    <x v="4"/>
  </r>
  <r>
    <s v="Succes"/>
    <s v="TNS2"/>
    <s v="ABDUL FATAH CINANGKA"/>
    <s v="02"/>
    <s v="10.42.42.195"/>
    <s v="4.2.4.0"/>
    <s v="1.1.1.0"/>
    <s v="RUNNING"/>
    <s v="1.0.4.0"/>
    <s v="G113"/>
    <s v="3.0.7"/>
    <s v="0.9.3.0"/>
    <s v="1.0.0.0"/>
    <s v="OK"/>
    <x v="0"/>
    <x v="4"/>
  </r>
  <r>
    <s v="Succes"/>
    <s v="T4O2"/>
    <s v="SEMPLAK RAYA"/>
    <s v="02"/>
    <s v="10.42.11.35"/>
    <s v="4.2.4.0"/>
    <s v="1.1.1.0"/>
    <s v="RUNNING"/>
    <s v="1.0.4.0"/>
    <s v="G113"/>
    <s v="3.0.7"/>
    <s v="0.9.3.0"/>
    <s v="1.0.0.0"/>
    <s v="OK"/>
    <x v="0"/>
    <x v="4"/>
  </r>
  <r>
    <s v="Succes"/>
    <s v="FMXM"/>
    <s v="LINGKAR LALADON"/>
    <s v="01"/>
    <s v="10.42.147.34"/>
    <s v="4.2.4.0"/>
    <s v="1.1.1.0"/>
    <s v="RUNNING"/>
    <s v="1.0.4.0"/>
    <s v="G113"/>
    <s v="3.0.7"/>
    <s v="0.9.3.0"/>
    <s v="1.0.0.0"/>
    <s v="OK"/>
    <x v="0"/>
    <x v="4"/>
  </r>
  <r>
    <s v="Succes"/>
    <s v="TNFZ"/>
    <s v="SINDANG BARANG PILAR"/>
    <s v="01"/>
    <s v="10.42.47.226"/>
    <s v="4.2.4.0"/>
    <s v="1.1.1.0"/>
    <s v="RUNNING"/>
    <s v="1.0.4.0"/>
    <s v="G113"/>
    <s v="3.0.7"/>
    <s v="0.9.3.0"/>
    <s v="1.0.0.0"/>
    <s v="OK"/>
    <x v="0"/>
    <x v="4"/>
  </r>
  <r>
    <s v="Succes"/>
    <s v="T65Y"/>
    <s v="H. ABAS DRAMAGA"/>
    <s v="03"/>
    <s v="10.42.112.2"/>
    <s v="4.2.4.0"/>
    <s v="1.1.1.0"/>
    <s v="RUNNING"/>
    <s v="1.0.4.0"/>
    <s v="G113"/>
    <s v="3.0.7"/>
    <s v="0.9.3.0"/>
    <s v="1.0.0.0"/>
    <s v="OK"/>
    <x v="0"/>
    <x v="4"/>
  </r>
  <r>
    <s v="Succes"/>
    <s v="TEBW"/>
    <s v="CIBADAK"/>
    <s v="02"/>
    <s v="10.42.98.163"/>
    <s v="4.2.4.0"/>
    <s v="1.1.1.0"/>
    <s v="RUNNING"/>
    <s v="1.0.4.0"/>
    <s v="G113"/>
    <s v="3.0.7"/>
    <s v="0.9.3.0"/>
    <s v="1.0.0.0"/>
    <s v="OK"/>
    <x v="0"/>
    <x v="4"/>
  </r>
  <r>
    <s v="Succes"/>
    <s v="TKVA"/>
    <s v="CIHIDEUNG"/>
    <s v="02"/>
    <s v="10.42.54.67"/>
    <s v="4.2.4.0"/>
    <s v="1.1.1.0"/>
    <s v="RUNNING"/>
    <s v="1.0.4.0"/>
    <s v="G113"/>
    <s v="3.0.7"/>
    <s v="0.9.3.0"/>
    <s v="1.0.0.0"/>
    <s v="OK"/>
    <x v="0"/>
    <x v="4"/>
  </r>
  <r>
    <s v="Succes"/>
    <s v="TBL7"/>
    <s v="GUNUNG MULYA"/>
    <s v="01"/>
    <s v="10.42.6.34"/>
    <s v="4.2.4.0"/>
    <s v="1.1.1.0"/>
    <s v="RUNNING"/>
    <s v="1.0.4.0"/>
    <s v="G113"/>
    <s v="3.0.7"/>
    <s v="0.9.3.0"/>
    <s v="1.0.0.0"/>
    <s v="OK"/>
    <x v="0"/>
    <x v="4"/>
  </r>
  <r>
    <s v="Succes"/>
    <s v="T6B8"/>
    <s v="LINGKAR UTARA"/>
    <s v="01"/>
    <s v="10.42.98.226"/>
    <s v="4.2.4.0"/>
    <s v="1.1.1.0"/>
    <s v="RUNNING"/>
    <s v="1.0.4.0"/>
    <s v="G113"/>
    <s v="3.0.7"/>
    <s v="0.9.3.0"/>
    <s v="1.0.0.0"/>
    <s v="OK"/>
    <x v="0"/>
    <x v="4"/>
  </r>
  <r>
    <s v="Succes"/>
    <s v="FQ2C"/>
    <s v="PURI ARRAYA"/>
    <s v="01"/>
    <s v="10.42.115.130"/>
    <s v="4.2.4.0"/>
    <s v="1.1.1.0"/>
    <s v="RUNNING"/>
    <s v="1.0.4.0"/>
    <s v="G113"/>
    <s v="3.0.7"/>
    <s v="0.9.3.0"/>
    <s v="1.0.0.0"/>
    <s v="OK"/>
    <x v="0"/>
    <x v="4"/>
  </r>
  <r>
    <s v="Succes"/>
    <s v="TBLH"/>
    <s v="SEMPLAK BARAT"/>
    <s v="01"/>
    <s v="10.42.48.98"/>
    <s v="4.2.4.0"/>
    <s v="1.1.1.0"/>
    <s v="RUNNING"/>
    <s v="1.0.4.0"/>
    <s v="G113"/>
    <s v="3.0.7"/>
    <s v="0.9.3.0"/>
    <s v="1.0.0.0"/>
    <s v="OK"/>
    <x v="0"/>
    <x v="4"/>
  </r>
  <r>
    <s v="Succes"/>
    <s v="TW6D"/>
    <s v="PAKUAN REGENCY"/>
    <s v="03"/>
    <s v="10.42.74.36"/>
    <s v="4.2.4.0"/>
    <s v="1.1.1.0"/>
    <s v="RUNNING"/>
    <s v="1.0.4.0"/>
    <s v="G113"/>
    <s v="3.0.7"/>
    <s v="0.9.3.0"/>
    <s v="1.0.0.0"/>
    <s v="OK"/>
    <x v="0"/>
    <x v="4"/>
  </r>
  <r>
    <s v="Succes"/>
    <s v="TW2C"/>
    <s v="TENJOLAYA"/>
    <s v="02"/>
    <s v="10.42.115.163"/>
    <s v="4.2.4.0"/>
    <s v="1.1.1.0"/>
    <s v="RUNNING"/>
    <s v="1.0.4.0"/>
    <s v="G113"/>
    <s v="3.0.7"/>
    <s v="0.9.3.0"/>
    <s v="1.0.0.0"/>
    <s v="OK"/>
    <x v="0"/>
    <x v="4"/>
  </r>
  <r>
    <s v="Succes"/>
    <s v="TAVJ"/>
    <s v="BANTAR JAYA"/>
    <s v="01"/>
    <s v="10.42.42.34"/>
    <s v="4.2.4.0"/>
    <s v="1.1.1.0"/>
    <s v="RUNNING"/>
    <s v="1.0.4.0"/>
    <s v="G113"/>
    <s v="3.0.7"/>
    <s v="0.9.3.0"/>
    <s v="1.0.0.0"/>
    <s v="OK"/>
    <x v="0"/>
    <x v="4"/>
  </r>
  <r>
    <s v="Succes"/>
    <s v="T92O"/>
    <s v="SPBU SINDANG BARANG"/>
    <s v="01"/>
    <s v="10.42.136.2"/>
    <s v="4.2.4.0"/>
    <s v="1.1.1.0"/>
    <s v="RUNNING"/>
    <s v="1.0.4.0"/>
    <s v="G113"/>
    <s v="3.0.7"/>
    <s v="0.9.3.0"/>
    <s v="1.0.0.0"/>
    <s v="OK"/>
    <x v="0"/>
    <x v="4"/>
  </r>
  <r>
    <s v="Succes"/>
    <s v="FD27"/>
    <s v="CURUG MEKAR"/>
    <s v="01"/>
    <s v="10.42.42.130"/>
    <s v="4.2.4.0"/>
    <s v="1.1.1.0"/>
    <s v="RUNNING"/>
    <s v="1.0.4.0"/>
    <s v="G113"/>
    <s v="3.0.7"/>
    <s v="0.9.3.0"/>
    <s v="1.0.0.0"/>
    <s v="OK"/>
    <x v="0"/>
    <x v="4"/>
  </r>
  <r>
    <s v="Succes"/>
    <s v="TK93"/>
    <s v="LALADON"/>
    <s v="03"/>
    <s v="10.42.73.227"/>
    <s v="4.2.4.0"/>
    <s v="1.1.1.0"/>
    <s v="RUNNING"/>
    <s v="1.0.4.0"/>
    <s v="G113"/>
    <s v="3.0.7"/>
    <s v="0.9.3.0"/>
    <s v="1.0.0.0"/>
    <s v="OK"/>
    <x v="0"/>
    <x v="4"/>
  </r>
  <r>
    <s v="Succes"/>
    <s v="TBLH"/>
    <s v="SEMPLAK BARAT"/>
    <s v="02"/>
    <s v="10.42.48.99"/>
    <s v="4.2.4.0"/>
    <s v="1.1.1.0"/>
    <s v="RUNNING"/>
    <s v="1.0.4.0"/>
    <s v="G113"/>
    <s v="3.0.7"/>
    <s v="0.9.3.0"/>
    <s v="1.0.0.0"/>
    <s v="OK"/>
    <x v="0"/>
    <x v="4"/>
  </r>
  <r>
    <s v="Succes"/>
    <s v="FY7L"/>
    <s v="RAYA BABENGKET"/>
    <s v="01"/>
    <s v="10.42.145.130"/>
    <s v="4.2.4.0"/>
    <s v="1.1.1.0"/>
    <s v="RUNNING"/>
    <s v="1.0.4.0"/>
    <s v="G113"/>
    <s v="3.0.7"/>
    <s v="0.9.3.0"/>
    <s v="1.0.0.0"/>
    <s v="OK"/>
    <x v="0"/>
    <x v="4"/>
  </r>
  <r>
    <s v="Succes"/>
    <s v="TEBW"/>
    <s v="CIBADAK"/>
    <s v="01"/>
    <s v="10.42.98.162"/>
    <s v="4.2.4.0"/>
    <s v="1.1.1.0"/>
    <s v="RUNNING"/>
    <s v="1.0.4.0"/>
    <s v="G113"/>
    <s v="3.0.7"/>
    <s v="0.9.3.0"/>
    <s v="1.0.0.0"/>
    <s v="OK"/>
    <x v="0"/>
    <x v="4"/>
  </r>
  <r>
    <s v="Succes"/>
    <s v="TK93"/>
    <s v="LALADON"/>
    <s v="02"/>
    <s v="10.42.73.228"/>
    <s v="4.2.4.0"/>
    <s v="1.1.1.0"/>
    <s v="RUNNING"/>
    <s v="1.0.4.0"/>
    <s v="G113"/>
    <s v="3.0.7"/>
    <s v="0.9.3.0"/>
    <s v="1.0.0.0"/>
    <s v="OK"/>
    <x v="0"/>
    <x v="4"/>
  </r>
  <r>
    <s v="Succes"/>
    <s v="T65Y"/>
    <s v="H. ABAS DRAMAGA"/>
    <s v="I1"/>
    <s v="10.42.112.21"/>
    <s v="4.2.4.0"/>
    <s v="1.1.1.0"/>
    <s v="RUNNING"/>
    <s v="1.0.4.0"/>
    <s v="G113"/>
    <s v="3.0.7"/>
    <s v="0.9.3.0"/>
    <s v="1.0.0.0"/>
    <s v="OK"/>
    <x v="0"/>
    <x v="4"/>
  </r>
  <r>
    <s v="Succes"/>
    <s v="TCBY"/>
    <s v="CIFOR"/>
    <s v="01"/>
    <s v="10.42.75.2"/>
    <s v="4.2.4.0"/>
    <s v="1.1.1.0"/>
    <s v="RUNNING"/>
    <s v="1.0.4.0"/>
    <s v="G113"/>
    <s v="3.0.7"/>
    <s v="0.9.3.0"/>
    <s v="1.0.0.0"/>
    <s v="OK"/>
    <x v="0"/>
    <x v="4"/>
  </r>
  <r>
    <s v="Succes"/>
    <s v="T65Y"/>
    <s v="H. ABAS DRAMAGA"/>
    <s v="01"/>
    <s v="10.42.112.3"/>
    <s v="4.2.4.0"/>
    <s v="1.1.1.0"/>
    <s v="RUNNING"/>
    <s v="1.0.4.0"/>
    <s v="G113"/>
    <s v="3.0.7"/>
    <s v="0.9.3.0"/>
    <s v="1.0.0.0"/>
    <s v="OK"/>
    <x v="0"/>
    <x v="4"/>
  </r>
  <r>
    <s v="Succes"/>
    <s v="TJSS"/>
    <s v="BABAKAN DRAMAGA"/>
    <s v="01"/>
    <s v="10.42.39.34"/>
    <s v="4.2.4.0"/>
    <s v="1.1.1.0"/>
    <s v="RUNNING"/>
    <s v="1.0.4.0"/>
    <s v="G113"/>
    <s v="3.0.7"/>
    <s v="0.9.3.0"/>
    <s v="1.0.0.0"/>
    <s v="OK"/>
    <x v="0"/>
    <x v="4"/>
  </r>
  <r>
    <s v="Succes"/>
    <s v="T3NT"/>
    <s v="DRAMAGA CANTIK"/>
    <s v="01"/>
    <s v="10.42.50.66"/>
    <s v="4.2.4.0"/>
    <s v="1.1.1.0"/>
    <s v="RUNNING"/>
    <s v="1.0.4.0"/>
    <s v="G113"/>
    <s v="3.0.7"/>
    <s v="0.9.3.0"/>
    <s v="1.0.0.0"/>
    <s v="OK"/>
    <x v="0"/>
    <x v="4"/>
  </r>
  <r>
    <s v="Succes"/>
    <s v="TK93"/>
    <s v="LALADON"/>
    <s v="04"/>
    <s v="10.42.73.229"/>
    <s v="4.2.4.0"/>
    <s v="1.1.1.0"/>
    <s v="RUNNING"/>
    <s v="1.0.4.0"/>
    <s v="G113"/>
    <s v="3.0.7"/>
    <s v="0.9.3.0"/>
    <s v="1.0.0.0"/>
    <s v="OK"/>
    <x v="0"/>
    <x v="4"/>
  </r>
  <r>
    <s v="Succes"/>
    <s v="FY7L"/>
    <s v="RAYA BABENGKET"/>
    <s v="02"/>
    <s v="10.42.145.131"/>
    <s v="4.2.4.0"/>
    <s v="1.1.1.0"/>
    <s v="RUNNING"/>
    <s v="1.0.4.0"/>
    <s v="G113"/>
    <s v="3.0.7"/>
    <s v="0.9.3.0"/>
    <s v="1.0.0.0"/>
    <s v="OK"/>
    <x v="0"/>
    <x v="4"/>
  </r>
  <r>
    <s v="Succes"/>
    <s v="T6B8"/>
    <s v="LINGKAR UTARA"/>
    <s v="02"/>
    <s v="10.42.98.227"/>
    <s v="4.2.4.0"/>
    <s v="1.1.1.0"/>
    <s v="RUNNING"/>
    <s v="1.0.4.0"/>
    <s v="G113"/>
    <s v="3.0.7"/>
    <s v="0.9.3.0"/>
    <s v="1.0.0.0"/>
    <s v="OK"/>
    <x v="0"/>
    <x v="4"/>
  </r>
  <r>
    <s v="Succes"/>
    <s v="F6VS"/>
    <s v="BALI RESORT"/>
    <s v="01"/>
    <s v="10.42.139.130"/>
    <s v="4.2.4.0"/>
    <s v="1.1.1.0"/>
    <s v="RUNNING"/>
    <s v="1.0.4.0"/>
    <s v="G113"/>
    <s v="3.0.7"/>
    <s v="0.9.3.0"/>
    <s v="1.0.0.0"/>
    <s v="OK"/>
    <x v="0"/>
    <x v="4"/>
  </r>
  <r>
    <s v="Succes"/>
    <s v="TW2C"/>
    <s v="TENJOLAYA"/>
    <s v="01"/>
    <s v="10.42.115.162"/>
    <s v="4.2.4.0"/>
    <s v="1.1.1.0"/>
    <s v="RUNNING"/>
    <s v="1.0.4.0"/>
    <s v="G113"/>
    <s v="3.0.7"/>
    <s v="0.9.3.0"/>
    <s v="1.0.0.0"/>
    <s v="OK"/>
    <x v="0"/>
    <x v="4"/>
  </r>
  <r>
    <s v="Succes"/>
    <s v="TITE"/>
    <s v="ANGGREK CIAMPEA"/>
    <s v="02"/>
    <s v="10.42.44.67"/>
    <s v="4.2.4.0"/>
    <s v="1.1.1.0"/>
    <s v="RUNNING"/>
    <s v="1.0.4.0"/>
    <s v="G113"/>
    <s v="3.0.7"/>
    <s v="0.9.3.0"/>
    <s v="1.0.0.0"/>
    <s v="OK"/>
    <x v="0"/>
    <x v="4"/>
  </r>
  <r>
    <s v="Succes"/>
    <s v="TITE"/>
    <s v="ANGGREK CIAMPEA"/>
    <s v="01"/>
    <s v="10.42.44.66"/>
    <s v="4.2.4.0"/>
    <s v="1.1.1.0"/>
    <s v="RUNNING"/>
    <s v="1.0.4.0"/>
    <s v="G113"/>
    <s v="3.0.7"/>
    <s v="0.9.3.0"/>
    <s v="1.0.0.0"/>
    <s v="OK"/>
    <x v="0"/>
    <x v="4"/>
  </r>
  <r>
    <s v="Succes"/>
    <s v="T65Y"/>
    <s v="H. ABAS DRAMAGA"/>
    <s v="02"/>
    <s v="10.42.112.4"/>
    <s v="4.2.4.0"/>
    <s v="1.1.1.0"/>
    <s v="RUNNING"/>
    <s v="1.0.4.0"/>
    <s v="G113"/>
    <s v="3.0.7"/>
    <s v="0.9.3.0"/>
    <s v="1.0.0.0"/>
    <s v="OK"/>
    <x v="0"/>
    <x v="4"/>
  </r>
  <r>
    <s v="Succes"/>
    <s v="FD27"/>
    <s v="CURUG MEKAR"/>
    <s v="02"/>
    <s v="10.42.42.131"/>
    <s v="4.2.4.0"/>
    <s v="1.1.1.0"/>
    <s v="RUNNING"/>
    <s v="1.0.4.0"/>
    <s v="G113"/>
    <s v="3.0.7"/>
    <s v="0.9.3.0"/>
    <s v="1.0.0.0"/>
    <s v="OK"/>
    <x v="0"/>
    <x v="4"/>
  </r>
  <r>
    <s v="Succes"/>
    <s v="TOVD"/>
    <s v="CIBUNTU KAUM"/>
    <s v="02"/>
    <s v="10.42.76.99"/>
    <s v="4.2.4.0"/>
    <s v="1.1.1.0"/>
    <s v="RUNNING"/>
    <s v="1.0.4.0"/>
    <s v="G113"/>
    <s v="3.0.7"/>
    <s v="0.9.3.0"/>
    <s v="1.0.0.0"/>
    <s v="OK"/>
    <x v="0"/>
    <x v="4"/>
  </r>
  <r>
    <s v="Succes"/>
    <s v="TBL7"/>
    <s v="GUNUNG MULYA"/>
    <s v="02"/>
    <s v="10.42.6.35"/>
    <s v="4.2.4.0"/>
    <s v="1.1.1.0"/>
    <s v="RUNNING"/>
    <s v="1.0.4.0"/>
    <s v="G113"/>
    <s v="3.0.7"/>
    <s v="0.9.3.0"/>
    <s v="1.0.0.0"/>
    <s v="OK"/>
    <x v="0"/>
    <x v="4"/>
  </r>
  <r>
    <s v="Succes"/>
    <s v="T038"/>
    <s v="BANTARJAYA NO.8D"/>
    <s v="01"/>
    <s v="10.42.76.130"/>
    <s v="4.2.4.0"/>
    <s v="1.1.1.0"/>
    <s v="RUNNING"/>
    <s v="1.0.4.0"/>
    <s v="G113"/>
    <s v="3.0.7"/>
    <s v="0.9.3.0"/>
    <s v="1.0.0.0"/>
    <s v="OK"/>
    <x v="0"/>
    <x v="4"/>
  </r>
  <r>
    <s v="Succes"/>
    <s v="T1T3"/>
    <s v="BUBULAK CIFOR"/>
    <s v="02"/>
    <s v="10.42.28.67"/>
    <s v="4.2.4.0"/>
    <s v="1.1.1.0"/>
    <s v="RUNNING"/>
    <s v="1.0.4.0"/>
    <s v="G113"/>
    <s v="3.0.7"/>
    <s v="0.9.3.0"/>
    <s v="1.0.0.0"/>
    <s v="OK"/>
    <x v="0"/>
    <x v="4"/>
  </r>
  <r>
    <s v="Succes"/>
    <s v="F6VS"/>
    <s v="BALI RESORT"/>
    <s v="02"/>
    <s v="10.42.139.131"/>
    <s v="4.2.4.0"/>
    <s v="1.1.1.0"/>
    <s v="RUNNING"/>
    <s v="1.0.4.0"/>
    <s v="G113"/>
    <s v="3.0.7"/>
    <s v="0.9.3.0"/>
    <s v="1.0.0.0"/>
    <s v="OK"/>
    <x v="0"/>
    <x v="4"/>
  </r>
  <r>
    <s v="Succes"/>
    <s v="TKSJ"/>
    <s v="CIHERANG KAUM"/>
    <s v="02"/>
    <s v="10.42.24.195"/>
    <s v="4.2.4.0"/>
    <s v="1.1.1.0"/>
    <s v="RUNNING"/>
    <s v="1.0.4.0"/>
    <s v="G113"/>
    <s v="3.0.7"/>
    <s v="0.9.3.0"/>
    <s v="1.0.0.0"/>
    <s v="OK"/>
    <x v="0"/>
    <x v="4"/>
  </r>
  <r>
    <s v="Succes"/>
    <s v="TCBY"/>
    <s v="CIFOR"/>
    <s v="02"/>
    <s v="10.42.75.3"/>
    <s v="4.2.4.0"/>
    <s v="1.1.1.0"/>
    <s v="RUNNING"/>
    <s v="1.0.4.0"/>
    <s v="G113"/>
    <s v="3.0.7"/>
    <s v="0.9.3.0"/>
    <s v="1.0.0.0"/>
    <s v="OK"/>
    <x v="0"/>
    <x v="4"/>
  </r>
  <r>
    <s v="Succes"/>
    <s v="TVNR"/>
    <s v="BABAKAN TENGAH"/>
    <s v="01"/>
    <s v="10.42.90.98"/>
    <s v="4.2.4.0"/>
    <s v="1.1.1.0"/>
    <s v="RUNNING"/>
    <s v="1.0.4.0"/>
    <s v="G113"/>
    <s v="3.0.7"/>
    <s v="0.9.3.0"/>
    <s v="1.0.0.0"/>
    <s v="OK"/>
    <x v="0"/>
    <x v="4"/>
  </r>
  <r>
    <s v="Succes"/>
    <s v="T9YH"/>
    <s v="TEGAL CIAMPEA"/>
    <s v="01"/>
    <s v="10.42.95.2"/>
    <s v="4.2.4.0"/>
    <s v="1.1.1.0"/>
    <s v="RUNNING"/>
    <s v="1.0.4.0"/>
    <s v="G113"/>
    <s v="3.0.7"/>
    <s v="0.9.3.0"/>
    <s v="1.0.0.0"/>
    <s v="OK"/>
    <x v="0"/>
    <x v="4"/>
  </r>
  <r>
    <s v="Succes"/>
    <s v="TN98"/>
    <s v="SPBU RANCABUNGUR"/>
    <s v="01"/>
    <s v="10.42.89.130"/>
    <s v="4.2.4.0"/>
    <s v="1.1.1.0"/>
    <s v="RUNNING"/>
    <s v="1.0.4.0"/>
    <s v="G113"/>
    <s v="3.0.7"/>
    <s v="0.9.3.0"/>
    <s v="1.0.0.0"/>
    <s v="OK"/>
    <x v="0"/>
    <x v="4"/>
  </r>
  <r>
    <s v="Succes"/>
    <s v="TYNJ"/>
    <s v="CIBITUNG"/>
    <s v="02"/>
    <s v="10.42.66.227"/>
    <s v="4.2.4.0"/>
    <s v="1.1.1.0"/>
    <s v="RUNNING"/>
    <s v="1.0.4.0"/>
    <s v="G113"/>
    <s v="3.0.7"/>
    <s v="0.9.3.0"/>
    <s v="1.0.0.0"/>
    <s v="OK"/>
    <x v="0"/>
    <x v="4"/>
  </r>
  <r>
    <s v="Succes"/>
    <s v="TNJ0"/>
    <s v="RANCABUNGUR BARU"/>
    <s v="02"/>
    <s v="10.42.90.163"/>
    <s v="4.2.4.0"/>
    <s v="1.1.1.0"/>
    <s v="RUNNING"/>
    <s v="1.0.4.0"/>
    <s v="G113"/>
    <s v="3.0.7"/>
    <s v="0.9.3.0"/>
    <s v="1.0.0.0"/>
    <s v="OK"/>
    <x v="0"/>
    <x v="4"/>
  </r>
  <r>
    <s v="Succes"/>
    <s v="T9YH"/>
    <s v="TEGAL CIAMPEA"/>
    <s v="02"/>
    <s v="10.42.95.3"/>
    <s v="4.2.4.0"/>
    <s v="1.1.1.0"/>
    <s v="RUNNING"/>
    <s v="1.0.4.0"/>
    <s v="G113"/>
    <s v="3.0.7"/>
    <s v="0.9.3.0"/>
    <s v="1.0.0.0"/>
    <s v="OK"/>
    <x v="0"/>
    <x v="4"/>
  </r>
  <r>
    <s v="Succes"/>
    <s v="TV5Y"/>
    <s v="MARGA JAYA"/>
    <s v="02"/>
    <s v="10.42.90.67"/>
    <s v="4.2.4.0"/>
    <s v="1.1.1.0"/>
    <s v="RUNNING"/>
    <s v="1.0.4.0"/>
    <s v="G113"/>
    <s v="3.0.7"/>
    <s v="0.9.3.0"/>
    <s v="1.0.0.0"/>
    <s v="OK"/>
    <x v="0"/>
    <x v="4"/>
  </r>
  <r>
    <s v="Succes"/>
    <s v="TYNJ"/>
    <s v="CIBITUNG"/>
    <s v="01"/>
    <s v="10.42.66.226"/>
    <s v="4.2.4.0"/>
    <s v="1.1.1.0"/>
    <s v="RUNNING"/>
    <s v="1.0.4.0"/>
    <s v="G113"/>
    <s v="3.0.7"/>
    <s v="0.9.3.0"/>
    <s v="1.0.0.0"/>
    <s v="OK"/>
    <x v="0"/>
    <x v="4"/>
  </r>
  <r>
    <s v="Succes"/>
    <s v="TN98"/>
    <s v="SPBU RANCABUNGUR"/>
    <s v="02"/>
    <s v="10.42.89.131"/>
    <s v="4.2.4.0"/>
    <s v="1.1.1.0"/>
    <s v="RUNNING"/>
    <s v="1.0.4.0"/>
    <s v="G113"/>
    <s v="3.0.7"/>
    <s v="0.9.3.0"/>
    <s v="1.0.0.0"/>
    <s v="OK"/>
    <x v="0"/>
    <x v="4"/>
  </r>
  <r>
    <s v="Succes"/>
    <s v="TVNR"/>
    <s v="BABAKAN TENGAH"/>
    <s v="02"/>
    <s v="10.42.90.99"/>
    <s v="4.2.4.0"/>
    <s v="1.1.1.0"/>
    <s v="RUNNING"/>
    <s v="1.0.4.0"/>
    <s v="G113"/>
    <s v="3.0.7"/>
    <s v="0.9.3.0"/>
    <s v="1.0.0.0"/>
    <s v="OK"/>
    <x v="0"/>
    <x v="4"/>
  </r>
  <r>
    <s v="Succes"/>
    <s v="TIJL"/>
    <s v="CIAMPEA UDIK"/>
    <s v="02"/>
    <s v="10.42.77.227"/>
    <s v="4.2.4.0"/>
    <s v="1.1.1.0"/>
    <s v="RUNNING"/>
    <s v="1.0.4.0"/>
    <s v="G113"/>
    <s v="3.0.7"/>
    <s v="0.9.3.0"/>
    <s v="1.0.0.0"/>
    <s v="OK"/>
    <x v="0"/>
    <x v="4"/>
  </r>
  <r>
    <s v="Succes"/>
    <s v="TV5Y"/>
    <s v="MARGA JAYA"/>
    <s v="01"/>
    <s v="10.42.90.66"/>
    <s v="4.2.4.0"/>
    <s v="1.1.1.0"/>
    <s v="RUNNING"/>
    <s v="1.0.4.0"/>
    <s v="G113"/>
    <s v="3.0.7"/>
    <s v="0.9.3.0"/>
    <s v="1.0.0.0"/>
    <s v="OK"/>
    <x v="0"/>
    <x v="4"/>
  </r>
  <r>
    <s v="Succes"/>
    <s v="TIJL"/>
    <s v="CIAMPEA UDIK"/>
    <s v="01"/>
    <s v="10.42.77.226"/>
    <s v="4.2.4.0"/>
    <s v="1.1.1.0"/>
    <s v="RUNNING"/>
    <s v="1.0.4.0"/>
    <s v="G113"/>
    <s v="3.0.7"/>
    <s v="0.9.3.0"/>
    <s v="1.0.0.0"/>
    <s v="OK"/>
    <x v="0"/>
    <x v="4"/>
  </r>
  <r>
    <s v="Succes"/>
    <s v="FM3U"/>
    <s v="SITU GEDE"/>
    <s v="02"/>
    <s v="10.42.94.67"/>
    <s v="4.2.4.0"/>
    <s v="1.1.1.0"/>
    <s v="RUNNING"/>
    <s v="1.0.4.0"/>
    <s v="G113"/>
    <s v="3.0.7"/>
    <s v="0.9.3.0"/>
    <s v="1.0.0.0"/>
    <s v="OK"/>
    <x v="0"/>
    <x v="4"/>
  </r>
  <r>
    <s v="Succes"/>
    <s v="FM3U"/>
    <s v="SITU GEDE"/>
    <s v="01"/>
    <s v="10.42.94.66"/>
    <s v="4.2.4.0"/>
    <s v="1.1.1.0"/>
    <s v="RUNNING"/>
    <s v="1.0.4.0"/>
    <s v="G113"/>
    <s v="3.0.7"/>
    <s v="0.9.3.0"/>
    <s v="1.0.0.0"/>
    <s v="OK"/>
    <x v="0"/>
    <x v="4"/>
  </r>
  <r>
    <s v="Succes"/>
    <s v="TK3T"/>
    <s v="SPBU DRAMAGA"/>
    <s v="01"/>
    <s v="10.42.92.34"/>
    <s v="4.2.4.0"/>
    <s v="1.1.1.0"/>
    <s v="RUNNING"/>
    <s v="1.0.4.0"/>
    <s v="G113"/>
    <s v="3.0.7"/>
    <s v="0.9.3.0"/>
    <s v="1.0.0.0"/>
    <s v="OK"/>
    <x v="0"/>
    <x v="4"/>
  </r>
  <r>
    <s v="Succes"/>
    <s v="TK3T"/>
    <s v="SPBU DRAMAGA"/>
    <s v="02"/>
    <s v="10.42.92.35"/>
    <s v="4.2.4.0"/>
    <s v="1.1.1.0"/>
    <s v="RUNNING"/>
    <s v="1.0.4.0"/>
    <s v="G113"/>
    <s v="3.0.7"/>
    <s v="0.9.3.0"/>
    <s v="1.0.0.0"/>
    <s v="OK"/>
    <x v="0"/>
    <x v="4"/>
  </r>
  <r>
    <s v="Succes"/>
    <s v="TNJ0"/>
    <s v="RANCABUNGUR BARU"/>
    <s v="01"/>
    <s v="10.42.90.162"/>
    <s v="4.2.4.0"/>
    <s v="1.1.1.0"/>
    <s v="RUNNING"/>
    <s v="1.0.4.0"/>
    <s v="G113"/>
    <s v="3.0.7"/>
    <s v="0.9.3.0"/>
    <s v="1.0.0.0"/>
    <s v="OK"/>
    <x v="0"/>
    <x v="4"/>
  </r>
  <r>
    <s v="Succes"/>
    <s v="TH2T"/>
    <s v="TAJUR 5"/>
    <s v="01"/>
    <s v="10.42.82.194"/>
    <s v="4.2.4.0"/>
    <s v="1.1.1.0"/>
    <s v="RUNNING"/>
    <s v="1.0.4.0"/>
    <s v="G113"/>
    <s v="3.0.7"/>
    <s v="0.9.3.0"/>
    <s v="1.0.0.0"/>
    <s v="OK"/>
    <x v="0"/>
    <x v="5"/>
  </r>
  <r>
    <s v="Succes"/>
    <s v="TVSU"/>
    <s v="WARUNG NANGKA"/>
    <s v="01"/>
    <s v="10.42.63.98"/>
    <s v="4.2.4.0"/>
    <s v="1.1.1.0"/>
    <s v="RUNNING"/>
    <s v="1.0.4.0"/>
    <s v="G113"/>
    <s v="3.0.7"/>
    <s v="0.9.3.0"/>
    <s v="1.0.0.0"/>
    <s v="OK"/>
    <x v="0"/>
    <x v="5"/>
  </r>
  <r>
    <s v="Succes"/>
    <s v="TGYT"/>
    <s v="REST AREA KM 38 B"/>
    <s v="08"/>
    <s v="10.42.36.2"/>
    <s v="4.2.4.0"/>
    <s v="1.1.1.0"/>
    <s v="RUNNING"/>
    <s v="1.0.4.0"/>
    <s v="G113"/>
    <s v="3.0.7"/>
    <s v="0.9.3.0"/>
    <s v="1.0.0.0"/>
    <s v="OK"/>
    <x v="0"/>
    <x v="5"/>
  </r>
  <r>
    <s v="Succes"/>
    <s v="THQG"/>
    <s v="KOLONEL AHMAD SYAM"/>
    <s v="02"/>
    <s v="10.42.29.163"/>
    <s v="4.2.4.0"/>
    <s v="1.1.1.0"/>
    <s v="RUNNING"/>
    <s v="1.0.4.0"/>
    <s v="G113"/>
    <s v="3.0.7"/>
    <s v="0.9.3.0"/>
    <s v="1.0.0.0"/>
    <s v="OK"/>
    <x v="0"/>
    <x v="5"/>
  </r>
  <r>
    <s v="Succes"/>
    <s v="TTHJ"/>
    <s v="KATULAMPA"/>
    <s v="01"/>
    <s v="10.42.106.66"/>
    <s v="4.2.4.0"/>
    <s v="1.1.1.0"/>
    <s v="RUNNING"/>
    <s v="1.0.4.0"/>
    <s v="G113"/>
    <s v="3.0.7"/>
    <s v="0.9.3.0"/>
    <s v="1.0.0.0"/>
    <s v="OK"/>
    <x v="0"/>
    <x v="5"/>
  </r>
  <r>
    <s v="Succes"/>
    <s v="T760"/>
    <s v="DURIAN RAYA"/>
    <s v="02"/>
    <s v="10.42.73.131"/>
    <s v="4.2.4.0"/>
    <s v="1.1.1.0"/>
    <s v="RUNNING"/>
    <s v="1.0.4.0"/>
    <s v="G113"/>
    <s v="3.0.7"/>
    <s v="0.9.3.0"/>
    <s v="1.0.0.0"/>
    <s v="OK"/>
    <x v="0"/>
    <x v="5"/>
  </r>
  <r>
    <s v="Succes"/>
    <s v="TTHJ"/>
    <s v="KATULAMPA"/>
    <s v="02"/>
    <s v="10.42.106.67"/>
    <s v="4.2.4.0"/>
    <s v="1.1.1.0"/>
    <s v="RUNNING"/>
    <s v="1.0.4.0"/>
    <s v="G113"/>
    <s v="3.0.7"/>
    <s v="0.9.3.0"/>
    <s v="1.0.0.0"/>
    <s v="OK"/>
    <x v="0"/>
    <x v="5"/>
  </r>
  <r>
    <s v="Succes"/>
    <s v="F765"/>
    <s v="TAJUR 2"/>
    <s v="02"/>
    <s v="10.42.45.35"/>
    <s v="4.2.4.0"/>
    <s v="1.1.1.0"/>
    <s v="RUNNING"/>
    <s v="1.0.4.0"/>
    <s v="G113"/>
    <s v="3.0.7"/>
    <s v="0.9.3.0"/>
    <s v="1.0.0.0"/>
    <s v="OK"/>
    <x v="0"/>
    <x v="5"/>
  </r>
  <r>
    <s v="Succes"/>
    <s v="TL2J"/>
    <s v="FRESH AIR MANCUR NO 3C"/>
    <s v="02"/>
    <s v="10.42.112.67"/>
    <s v="4.2.4.0"/>
    <s v="1.1.1.0"/>
    <s v="RUNNING"/>
    <s v="1.0.4.0"/>
    <s v="G113"/>
    <s v="3.0.7"/>
    <s v="0.9.3.0"/>
    <s v="1.0.0.0"/>
    <s v="OK"/>
    <x v="0"/>
    <x v="5"/>
  </r>
  <r>
    <s v="Succes"/>
    <s v="TGYT"/>
    <s v="REST AREA KM 38 B"/>
    <s v="06"/>
    <s v="10.42.36.9"/>
    <s v="4.2.4.0"/>
    <s v="1.1.1.0"/>
    <s v="RUNNING"/>
    <s v="1.0.4.0"/>
    <s v="G113"/>
    <s v="3.0.7"/>
    <s v="0.9.3.0"/>
    <s v="1.0.0.0"/>
    <s v="OK"/>
    <x v="0"/>
    <x v="5"/>
  </r>
  <r>
    <s v="Succes"/>
    <s v="TGYT"/>
    <s v="REST AREA KM 38 B"/>
    <s v="03"/>
    <s v="10.42.36.5"/>
    <s v="4.2.4.0"/>
    <s v="1.1.1.0"/>
    <s v="RUNNING"/>
    <s v="1.0.4.0"/>
    <s v="G113"/>
    <s v="3.0.7"/>
    <s v="0.9.3.0"/>
    <s v="1.0.0.0"/>
    <s v="OK"/>
    <x v="0"/>
    <x v="5"/>
  </r>
  <r>
    <s v="Succes"/>
    <s v="T760"/>
    <s v="DURIAN RAYA"/>
    <s v="03"/>
    <s v="10.42.73.132"/>
    <s v="4.2.4.0"/>
    <s v="1.1.1.0"/>
    <s v="RUNNING"/>
    <s v="1.0.4.0"/>
    <s v="G113"/>
    <s v="3.0.7"/>
    <s v="0.9.3.0"/>
    <s v="1.0.0.0"/>
    <s v="OK"/>
    <x v="0"/>
    <x v="5"/>
  </r>
  <r>
    <s v="Succes"/>
    <s v="T760"/>
    <s v="DURIAN RAYA"/>
    <s v="01"/>
    <s v="10.42.73.130"/>
    <s v="4.2.4.0"/>
    <s v="1.1.1.0"/>
    <s v="RUNNING"/>
    <s v="1.0.4.0"/>
    <s v="G113"/>
    <s v="3.0.7"/>
    <s v="0.9.3.0"/>
    <s v="1.0.0.0"/>
    <s v="OK"/>
    <x v="0"/>
    <x v="5"/>
  </r>
  <r>
    <s v="Succes"/>
    <s v="TTND"/>
    <s v="UNIVERSITAS DJUANDA"/>
    <s v="01"/>
    <s v="10.42.49.226"/>
    <s v="4.2.4.0"/>
    <s v="1.1.1.0"/>
    <s v="RUNNING"/>
    <s v="1.0.4.0"/>
    <s v="G113"/>
    <s v="3.0.7"/>
    <s v="0.9.3.0"/>
    <s v="1.0.0.0"/>
    <s v="OK"/>
    <x v="0"/>
    <x v="5"/>
  </r>
  <r>
    <s v="Succes"/>
    <s v="TGYT"/>
    <s v="REST AREA KM 38 B"/>
    <s v="I1"/>
    <s v="10.42.36.21"/>
    <s v="4.2.4.0"/>
    <s v="1.1.1.0"/>
    <s v="RUNNING"/>
    <s v="1.0.4.0"/>
    <s v="G113"/>
    <s v="3.0.7"/>
    <s v="0.9.3.0"/>
    <s v="1.0.0.0"/>
    <s v="OK"/>
    <x v="0"/>
    <x v="5"/>
  </r>
  <r>
    <s v="Succes"/>
    <s v="F836"/>
    <s v="VILLA DUTA BOGOR"/>
    <s v="01"/>
    <s v="10.42.35.66"/>
    <s v="4.2.4.0"/>
    <s v="1.1.1.0"/>
    <s v="RUNNING"/>
    <s v="1.0.4.0"/>
    <s v="G113"/>
    <s v="3.0.7"/>
    <s v="0.9.3.0"/>
    <s v="1.0.0.0"/>
    <s v="OK"/>
    <x v="0"/>
    <x v="5"/>
  </r>
  <r>
    <s v="Succes"/>
    <s v="F836"/>
    <s v="VILLA DUTA BOGOR"/>
    <s v="04"/>
    <s v="10.42.35.69"/>
    <s v="4.2.4.0"/>
    <s v="1.1.1.0"/>
    <s v="RUNNING"/>
    <s v="1.0.4.0"/>
    <s v="G113"/>
    <s v="3.0.7"/>
    <s v="0.9.3.0"/>
    <s v="1.0.0.0"/>
    <s v="OK"/>
    <x v="0"/>
    <x v="5"/>
  </r>
  <r>
    <s v="Succes"/>
    <s v="FMKI"/>
    <s v="PANDU RAYA 2"/>
    <s v="02"/>
    <s v="10.42.91.99"/>
    <s v="4.2.4.0"/>
    <s v="1.1.1.0"/>
    <s v="RUNNING"/>
    <s v="1.0.4.0"/>
    <s v="G113"/>
    <s v="3.0.7"/>
    <s v="0.9.3.0"/>
    <s v="1.0.0.0"/>
    <s v="OK"/>
    <x v="0"/>
    <x v="5"/>
  </r>
  <r>
    <s v="Succes"/>
    <s v="FMBJ"/>
    <s v="PARUNG BANTENG"/>
    <s v="01"/>
    <s v="10.42.145.34"/>
    <s v="4.2.4.0"/>
    <s v="1.1.1.0"/>
    <s v="RUNNING"/>
    <s v="1.0.4.0"/>
    <s v="G113"/>
    <s v="3.0.7"/>
    <s v="0.9.3.0"/>
    <s v="1.0.0.0"/>
    <s v="OK"/>
    <x v="0"/>
    <x v="5"/>
  </r>
  <r>
    <s v="Succes"/>
    <s v="TTIB"/>
    <s v="HARJASARI"/>
    <s v="02"/>
    <s v="10.42.52.163"/>
    <s v="4.2.4.0"/>
    <s v="1.1.1.0"/>
    <s v="RUNNING"/>
    <s v="1.0.4.0"/>
    <s v="G113"/>
    <s v="3.0.7"/>
    <s v="0.9.3.0"/>
    <s v="1.0.0.0"/>
    <s v="OK"/>
    <x v="0"/>
    <x v="5"/>
  </r>
  <r>
    <s v="Succes"/>
    <s v="TJ70"/>
    <s v="CIAWI"/>
    <s v="01"/>
    <s v="10.42.48.226"/>
    <s v="4.2.4.0"/>
    <s v="1.1.1.0"/>
    <s v="RUNNING"/>
    <s v="1.0.4.0"/>
    <s v="G113"/>
    <s v="3.0.7"/>
    <s v="0.9.3.0"/>
    <s v="1.0.0.0"/>
    <s v="OK"/>
    <x v="0"/>
    <x v="5"/>
  </r>
  <r>
    <s v="Succes"/>
    <s v="F836"/>
    <s v="VILLA DUTA BOGOR"/>
    <s v="02"/>
    <s v="10.42.35.67"/>
    <s v="4.2.4.0"/>
    <s v="1.1.1.0"/>
    <s v="RUNNING"/>
    <s v="1.0.4.0"/>
    <s v="G113"/>
    <s v="3.0.7"/>
    <s v="0.9.3.0"/>
    <s v="1.0.0.0"/>
    <s v="OK"/>
    <x v="0"/>
    <x v="5"/>
  </r>
  <r>
    <s v="Succes"/>
    <s v="THQG"/>
    <s v="KOLONEL AHMAD SYAM"/>
    <s v="01"/>
    <s v="10.42.29.162"/>
    <s v="4.2.4.0"/>
    <s v="1.1.1.0"/>
    <s v="RUNNING"/>
    <s v="1.0.4.0"/>
    <s v="G113"/>
    <s v="3.0.7"/>
    <s v="0.9.3.0"/>
    <s v="1.0.0.0"/>
    <s v="OK"/>
    <x v="0"/>
    <x v="5"/>
  </r>
  <r>
    <s v="Succes"/>
    <s v="TGYT"/>
    <s v="REST AREA KM 38 B"/>
    <s v="02"/>
    <s v="10.42.36.4"/>
    <s v="4.2.4.0"/>
    <s v="1.1.1.0"/>
    <s v="RUNNING"/>
    <s v="1.0.4.0"/>
    <s v="G113"/>
    <s v="3.0.7"/>
    <s v="0.9.3.0"/>
    <s v="1.0.0.0"/>
    <s v="OK"/>
    <x v="0"/>
    <x v="5"/>
  </r>
  <r>
    <s v="Succes"/>
    <s v="TGYT"/>
    <s v="REST AREA KM 38 B"/>
    <s v="04"/>
    <s v="10.42.36.7"/>
    <s v="4.2.4.0"/>
    <s v="1.1.1.0"/>
    <s v="RUNNING"/>
    <s v="1.0.4.0"/>
    <s v="G113"/>
    <s v="3.0.7"/>
    <s v="0.9.3.0"/>
    <s v="1.0.0.0"/>
    <s v="OK"/>
    <x v="0"/>
    <x v="5"/>
  </r>
  <r>
    <s v="Succes"/>
    <s v="FHV2"/>
    <s v="AHMAD ADNA"/>
    <s v="01"/>
    <s v="10.42.44.162"/>
    <s v="4.2.4.0"/>
    <s v="1.1.1.0"/>
    <s v="RUNNING"/>
    <s v="1.0.4.0"/>
    <s v="G113"/>
    <s v="3.0.7"/>
    <s v="0.9.3.0"/>
    <s v="1.0.0.0"/>
    <s v="OK"/>
    <x v="0"/>
    <x v="5"/>
  </r>
  <r>
    <s v="Succes"/>
    <s v="TGR9"/>
    <s v="TAPOS CIAWI 2"/>
    <s v="01"/>
    <s v="10.42.114.162"/>
    <s v="4.2.4.0"/>
    <s v="1.1.1.0"/>
    <s v="RUNNING"/>
    <s v="1.0.4.0"/>
    <s v="G113"/>
    <s v="3.0.7"/>
    <s v="0.9.3.0"/>
    <s v="1.0.0.0"/>
    <s v="OK"/>
    <x v="0"/>
    <x v="5"/>
  </r>
  <r>
    <s v="Succes"/>
    <s v="F836"/>
    <s v="VILLA DUTA BOGOR"/>
    <s v="03"/>
    <s v="10.42.35.68"/>
    <s v="4.2.4.0"/>
    <s v="1.1.1.0"/>
    <s v="RUNNING"/>
    <s v="1.0.4.0"/>
    <s v="G113"/>
    <s v="3.0.7"/>
    <s v="0.9.3.0"/>
    <s v="1.0.0.0"/>
    <s v="OK"/>
    <x v="0"/>
    <x v="5"/>
  </r>
  <r>
    <s v="Succes"/>
    <s v="F894"/>
    <s v="PADI CIHEULEUT"/>
    <s v="01"/>
    <s v="10.42.35.98"/>
    <s v="4.2.4.0"/>
    <s v="1.1.1.0"/>
    <s v="RUNNING"/>
    <s v="1.0.4.0"/>
    <s v="G113"/>
    <s v="3.0.7"/>
    <s v="0.9.3.0"/>
    <s v="1.0.0.0"/>
    <s v="OK"/>
    <x v="0"/>
    <x v="5"/>
  </r>
  <r>
    <s v="Succes"/>
    <s v="F894"/>
    <s v="PADI CIHEULEUT"/>
    <s v="02"/>
    <s v="10.42.35.99"/>
    <s v="4.2.4.0"/>
    <s v="1.1.1.0"/>
    <s v="RUNNING"/>
    <s v="1.0.4.0"/>
    <s v="G113"/>
    <s v="3.0.7"/>
    <s v="0.9.3.0"/>
    <s v="1.0.0.0"/>
    <s v="OK"/>
    <x v="0"/>
    <x v="5"/>
  </r>
  <r>
    <s v="Succes"/>
    <s v="TFDU"/>
    <s v="GRIYA BOGOR RAYA"/>
    <s v="02"/>
    <s v="10.42.63.163"/>
    <s v="4.2.4.0"/>
    <s v="1.1.1.0"/>
    <s v="RUNNING"/>
    <s v="1.0.4.0"/>
    <s v="G113"/>
    <s v="3.0.7"/>
    <s v="0.9.3.0"/>
    <s v="1.0.0.0"/>
    <s v="OK"/>
    <x v="0"/>
    <x v="5"/>
  </r>
  <r>
    <s v="Succes"/>
    <s v="TDRN"/>
    <s v="TAPOS CIAWI 3"/>
    <s v="02"/>
    <s v="10.42.51.131"/>
    <s v="4.2.4.0"/>
    <s v="1.1.1.0"/>
    <s v="RUNNING"/>
    <s v="1.0.4.0"/>
    <s v="G113"/>
    <s v="3.0.7"/>
    <s v="0.9.3.0"/>
    <s v="1.0.0.0"/>
    <s v="OK"/>
    <x v="0"/>
    <x v="5"/>
  </r>
  <r>
    <s v="Succes"/>
    <s v="TVSU"/>
    <s v="WARUNG NANGKA"/>
    <s v="02"/>
    <s v="10.42.63.99"/>
    <s v="4.2.4.0"/>
    <s v="1.1.1.0"/>
    <s v="RUNNING"/>
    <s v="1.0.4.0"/>
    <s v="G113"/>
    <s v="3.0.7"/>
    <s v="0.9.3.0"/>
    <s v="1.0.0.0"/>
    <s v="OK"/>
    <x v="0"/>
    <x v="5"/>
  </r>
  <r>
    <s v="Succes"/>
    <s v="TTND"/>
    <s v="UNIVERSITAS DJUANDA"/>
    <s v="02"/>
    <s v="10.42.49.227"/>
    <s v="4.2.4.0"/>
    <s v="1.1.1.0"/>
    <s v="RUNNING"/>
    <s v="1.0.4.0"/>
    <s v="G113"/>
    <s v="3.0.7"/>
    <s v="0.9.3.0"/>
    <s v="1.0.0.0"/>
    <s v="OK"/>
    <x v="0"/>
    <x v="5"/>
  </r>
  <r>
    <s v="Succes"/>
    <s v="TGNW"/>
    <s v="PANDAWA"/>
    <s v="01"/>
    <s v="10.42.12.2"/>
    <s v="4.2.4.0"/>
    <s v="1.1.1.0"/>
    <s v="RUNNING"/>
    <s v="1.0.4.0"/>
    <s v="G113"/>
    <s v="3.0.7"/>
    <s v="0.9.3.0"/>
    <s v="1.0.0.0"/>
    <s v="OK"/>
    <x v="0"/>
    <x v="5"/>
  </r>
  <r>
    <s v="Succes"/>
    <s v="TEXE"/>
    <s v="RAVENIA PAKUAN HILLS"/>
    <s v="I1"/>
    <s v="10.42.82.149"/>
    <s v="4.2.4.0"/>
    <s v="1.1.1.0"/>
    <s v="RUNNING"/>
    <s v="1.0.4.0"/>
    <s v="G113"/>
    <s v="3.0.7"/>
    <s v="0.9.3.0"/>
    <s v="1.0.0.0"/>
    <s v="OK"/>
    <x v="0"/>
    <x v="5"/>
  </r>
  <r>
    <s v="Succes"/>
    <s v="F783"/>
    <s v="PANDU RAYA"/>
    <s v="01"/>
    <s v="10.42.32.162"/>
    <s v="4.2.4.0"/>
    <s v="1.1.1.0"/>
    <s v="RUNNING"/>
    <s v="1.0.4.0"/>
    <s v="G113"/>
    <s v="3.0.7"/>
    <s v="0.9.3.0"/>
    <s v="1.0.0.0"/>
    <s v="OK"/>
    <x v="0"/>
    <x v="5"/>
  </r>
  <r>
    <s v="Succes"/>
    <s v="TL2J"/>
    <s v="FRESH AIR MANCUR NO 3C"/>
    <s v="03"/>
    <s v="10.42.112.68"/>
    <s v="4.2.4.0"/>
    <s v="1.1.1.0"/>
    <s v="RUNNING"/>
    <s v="1.0.4.0"/>
    <s v="G113"/>
    <s v="3.0.7"/>
    <s v="0.9.3.0"/>
    <s v="1.0.0.0"/>
    <s v="OK"/>
    <x v="0"/>
    <x v="5"/>
  </r>
  <r>
    <s v="Succes"/>
    <s v="TTIB"/>
    <s v="HARJASARI"/>
    <s v="01"/>
    <s v="10.42.52.162"/>
    <s v="4.2.4.0"/>
    <s v="1.1.1.0"/>
    <s v="RUNNING"/>
    <s v="1.0.4.0"/>
    <s v="G113"/>
    <s v="3.0.7"/>
    <s v="0.9.3.0"/>
    <s v="1.0.0.0"/>
    <s v="OK"/>
    <x v="0"/>
    <x v="5"/>
  </r>
  <r>
    <s v="Succes"/>
    <s v="F783"/>
    <s v="PANDU RAYA"/>
    <s v="02"/>
    <s v="10.42.32.163"/>
    <s v="4.2.4.0"/>
    <s v="1.1.1.0"/>
    <s v="RUNNING"/>
    <s v="1.0.4.0"/>
    <s v="G113"/>
    <s v="3.0.6"/>
    <s v="0.9.3.0"/>
    <s v="1.0.0.0"/>
    <s v="NOK ATTRIBUTE"/>
    <x v="1"/>
    <x v="5"/>
  </r>
  <r>
    <s v="Succes"/>
    <s v="TJ70"/>
    <s v="CIAWI"/>
    <s v="02"/>
    <s v="10.42.48.227"/>
    <s v="4.2.4.0"/>
    <s v="1.1.1.0"/>
    <s v="RUNNING"/>
    <s v="1.0.4.0"/>
    <s v="G113"/>
    <s v="3.0.7"/>
    <s v="0.9.3.0"/>
    <s v="1.0.0.0"/>
    <s v="OK"/>
    <x v="0"/>
    <x v="5"/>
  </r>
  <r>
    <s v="Succes"/>
    <s v="F34A"/>
    <s v="TEGAL LEGA"/>
    <s v="02"/>
    <s v="10.42.37.3"/>
    <s v="4.2.4.0"/>
    <s v="1.1.1.0"/>
    <s v="RUNNING"/>
    <s v="1.0.4.0"/>
    <s v="G113"/>
    <s v="3.0.7"/>
    <s v="0.9.3.0"/>
    <s v="1.0.0.0"/>
    <s v="OK"/>
    <x v="0"/>
    <x v="5"/>
  </r>
  <r>
    <s v="Succes"/>
    <s v="TGYT"/>
    <s v="REST AREA KM 38 B"/>
    <s v="05"/>
    <s v="10.42.36.6"/>
    <s v="4.2.4.0"/>
    <s v="1.1.1.0"/>
    <s v="RUNNING"/>
    <s v="1.0.4.0"/>
    <s v="G113"/>
    <s v="3.0.7"/>
    <s v="0.9.3.0"/>
    <s v="1.0.0.0"/>
    <s v="OK"/>
    <x v="0"/>
    <x v="5"/>
  </r>
  <r>
    <s v="Succes"/>
    <s v="T5S3"/>
    <s v="RE MARTADINATA"/>
    <s v="01"/>
    <s v="10.42.28.130"/>
    <s v="4.2.4.0"/>
    <s v="1.1.1.0"/>
    <s v="RUNNING"/>
    <s v="1.0.4.0"/>
    <s v="G113"/>
    <s v="3.0.7"/>
    <s v="0.9.3.0"/>
    <s v="1.0.0.0"/>
    <s v="OK"/>
    <x v="0"/>
    <x v="5"/>
  </r>
  <r>
    <s v="Succes"/>
    <s v="TEXE"/>
    <s v="RAVENIA PAKUAN HILLS"/>
    <s v="01"/>
    <s v="10.42.82.130"/>
    <s v="4.2.4.0"/>
    <s v="1.1.1.0"/>
    <s v="RUNNING"/>
    <s v="1.0.4.0"/>
    <s v="G113"/>
    <s v="3.0.7"/>
    <s v="0.9.3.0"/>
    <s v="1.0.0.0"/>
    <s v="OK"/>
    <x v="0"/>
    <x v="5"/>
  </r>
  <r>
    <s v="Succes"/>
    <s v="TEXE"/>
    <s v="RAVENIA PAKUAN HILLS"/>
    <s v="03"/>
    <s v="10.42.82.132"/>
    <s v="4.2.4.0"/>
    <s v="1.1.1.0"/>
    <s v="RUNNING"/>
    <s v="1.0.4.0"/>
    <s v="G113"/>
    <s v="3.0.7"/>
    <s v="0.9.3.0"/>
    <s v="1.0.0.0"/>
    <s v="OK"/>
    <x v="0"/>
    <x v="5"/>
  </r>
  <r>
    <s v="Succes"/>
    <s v="TGYT"/>
    <s v="REST AREA KM 38 B"/>
    <s v="01"/>
    <s v="10.42.36.3"/>
    <s v="4.2.4.0"/>
    <s v="1.1.1.0"/>
    <s v="RUNNING"/>
    <s v="1.0.4.0"/>
    <s v="G113"/>
    <s v="3.0.7"/>
    <s v="0.9.3.0"/>
    <s v="1.0.0.0"/>
    <s v="OK"/>
    <x v="0"/>
    <x v="5"/>
  </r>
  <r>
    <s v="Succes"/>
    <s v="TMGR"/>
    <s v="LINGKAR BOGOR UTARA"/>
    <s v="01"/>
    <s v="10.42.52.98"/>
    <s v="4.2.4.0"/>
    <s v="1.1.1.0"/>
    <s v="RUNNING"/>
    <s v="1.0.4.0"/>
    <s v="G113"/>
    <s v="3.0.7"/>
    <s v="0.9.3.0"/>
    <s v="1.0.0.0"/>
    <s v="OK"/>
    <x v="0"/>
    <x v="5"/>
  </r>
  <r>
    <s v="Succes"/>
    <s v="TJ54"/>
    <s v="WANGUN SINDANGSARI"/>
    <s v="02"/>
    <s v="10.42.29.131"/>
    <s v="4.2.4.0"/>
    <s v="1.1.1.0"/>
    <s v="RUNNING"/>
    <s v="1.0.4.0"/>
    <s v="G113"/>
    <s v="3.0.7"/>
    <s v="0.9.3.0"/>
    <s v="1.0.0.0"/>
    <s v="OK"/>
    <x v="0"/>
    <x v="5"/>
  </r>
  <r>
    <s v="Succes"/>
    <s v="T5S3"/>
    <s v="RE MARTADINATA"/>
    <s v="02"/>
    <s v="10.42.28.131"/>
    <s v="4.2.4.0"/>
    <s v="1.1.1.0"/>
    <s v="RUNNING"/>
    <s v="1.0.4.0"/>
    <s v="G113"/>
    <s v="3.0.7"/>
    <s v="0.9.3.0"/>
    <s v="1.0.0.0"/>
    <s v="OK"/>
    <x v="0"/>
    <x v="5"/>
  </r>
  <r>
    <s v="Succes"/>
    <s v="TNYF"/>
    <s v="MUTIARA BOGOR RAYA"/>
    <s v="01"/>
    <s v="10.42.12.130"/>
    <s v="4.2.4.0"/>
    <s v="1.1.1.0"/>
    <s v="RUNNING"/>
    <s v="1.0.4.0"/>
    <s v="G113"/>
    <s v="3.0.7"/>
    <s v="0.9.3.0"/>
    <s v="1.0.0.0"/>
    <s v="OK"/>
    <x v="0"/>
    <x v="5"/>
  </r>
  <r>
    <s v="Succes"/>
    <s v="TW8J"/>
    <s v="RAYA TAJUR 3"/>
    <s v="01"/>
    <s v="10.42.12.66"/>
    <s v="4.2.4.0"/>
    <s v="1.1.1.0"/>
    <s v="RUNNING"/>
    <s v="1.0.4.0"/>
    <s v="G113"/>
    <s v="3.0.7"/>
    <s v="0.9.3.0"/>
    <s v="1.0.0.0"/>
    <s v="OK"/>
    <x v="0"/>
    <x v="5"/>
  </r>
  <r>
    <s v="Succes"/>
    <s v="FMBJ"/>
    <s v="PARUNG BANTENG"/>
    <s v="02"/>
    <s v="10.42.145.35"/>
    <s v="4.2.4.0"/>
    <s v="1.1.1.0"/>
    <s v="RUNNING"/>
    <s v="1.0.4.0"/>
    <s v="G113"/>
    <s v="3.0.7"/>
    <s v="0.9.3.0"/>
    <s v="1.0.0.0"/>
    <s v="OK"/>
    <x v="0"/>
    <x v="5"/>
  </r>
  <r>
    <s v="Succes"/>
    <s v="TOA1"/>
    <s v="TAJUR"/>
    <s v="02"/>
    <s v="10.42.181.35"/>
    <s v="4.2.4.0"/>
    <s v="1.1.1.0"/>
    <s v="RUNNING"/>
    <s v="1.0.4.0"/>
    <s v="G113"/>
    <s v="3.0.7"/>
    <s v="0.9.3.0"/>
    <s v="1.0.0.0"/>
    <s v="OK"/>
    <x v="0"/>
    <x v="5"/>
  </r>
  <r>
    <s v="Succes"/>
    <s v="TMGR"/>
    <s v="LINGKAR BOGOR UTARA"/>
    <s v="02"/>
    <s v="10.42.52.99"/>
    <s v="4.2.4.0"/>
    <s v="1.1.1.0"/>
    <s v="STOPPED"/>
    <s v="1.0.4.0"/>
    <s v="G113"/>
    <s v="3.0.7"/>
    <s v="0.9.3.0"/>
    <s v="1.0.0.0"/>
    <s v="NOK SERVICE LISTENER"/>
    <x v="1"/>
    <x v="5"/>
  </r>
  <r>
    <s v="Succes"/>
    <s v="TP8F"/>
    <s v="AIR MANCUR"/>
    <s v="02"/>
    <s v="10.42.114.3"/>
    <s v="4.2.4.0"/>
    <s v="1.1.1.0"/>
    <s v="RUNNING"/>
    <s v="1.0.4.0"/>
    <s v="G113"/>
    <s v="3.0.7"/>
    <s v="0.9.3.0"/>
    <s v="1.0.0.0"/>
    <s v="OK"/>
    <x v="0"/>
    <x v="5"/>
  </r>
  <r>
    <s v="Succes"/>
    <s v="TG2Y"/>
    <s v="JENDRAL SUDIRMAN NO 15"/>
    <s v="02"/>
    <s v="10.42.11.227"/>
    <s v="4.2.4.0"/>
    <s v="1.1.1.0"/>
    <s v="RUNNING"/>
    <s v="1.0.4.0"/>
    <s v="G113"/>
    <s v="3.0.7"/>
    <s v="0.9.3.0"/>
    <s v="1.0.0.0"/>
    <s v="OK"/>
    <x v="0"/>
    <x v="5"/>
  </r>
  <r>
    <s v="Succes"/>
    <s v="FR89"/>
    <s v="REST AREA KM 45A"/>
    <s v="02"/>
    <s v="10.42.47.99"/>
    <s v="4.2.4.0"/>
    <s v="1.1.1.0"/>
    <s v="RUNNING"/>
    <s v="1.0.4.0"/>
    <s v="G113"/>
    <s v="3.0.7"/>
    <s v="0.9.3.0"/>
    <s v="1.0.0.0"/>
    <s v="OK"/>
    <x v="0"/>
    <x v="5"/>
  </r>
  <r>
    <s v="Succes"/>
    <s v="TNYF"/>
    <s v="MUTIARA BOGOR RAYA"/>
    <s v="02"/>
    <s v="10.42.12.131"/>
    <s v="4.2.4.0"/>
    <s v="1.1.1.0"/>
    <s v="RUNNING"/>
    <s v="1.0.4.0"/>
    <s v="G113"/>
    <s v="3.0.7"/>
    <s v="0.9.3.0"/>
    <s v="1.0.0.0"/>
    <s v="OK"/>
    <x v="0"/>
    <x v="5"/>
  </r>
  <r>
    <s v="Succes"/>
    <s v="F34A"/>
    <s v="TEGAL LEGA"/>
    <s v="01"/>
    <s v="10.42.37.2"/>
    <s v="4.2.4.0"/>
    <s v="1.1.1.0"/>
    <s v="RUNNING"/>
    <s v="1.0.4.0"/>
    <s v="G113"/>
    <s v="3.0.7"/>
    <s v="0.9.3.0"/>
    <s v="1.0.0.0"/>
    <s v="OK"/>
    <x v="0"/>
    <x v="5"/>
  </r>
  <r>
    <s v="Succes"/>
    <s v="TOA1"/>
    <s v="TAJUR"/>
    <s v="01"/>
    <s v="10.42.181.34"/>
    <s v="4.2.4.0"/>
    <s v="1.1.1.0"/>
    <s v="RUNNING"/>
    <s v="1.0.4.0"/>
    <s v="G113"/>
    <s v="3.0.7"/>
    <s v="0.9.3.0"/>
    <s v="1.0.0.0"/>
    <s v="OK"/>
    <x v="0"/>
    <x v="5"/>
  </r>
  <r>
    <s v="Succes"/>
    <s v="F765"/>
    <s v="TAJUR 2"/>
    <s v="01"/>
    <s v="10.42.45.34"/>
    <s v="4.2.4.0"/>
    <s v="1.1.1.0"/>
    <s v="RUNNING"/>
    <s v="1.0.4.0"/>
    <s v="G113"/>
    <s v="3.0.7"/>
    <s v="0.9.3.0"/>
    <s v="1.0.0.0"/>
    <s v="OK"/>
    <x v="0"/>
    <x v="5"/>
  </r>
  <r>
    <s v="Succes"/>
    <s v="TGNW"/>
    <s v="PANDAWA"/>
    <s v="02"/>
    <s v="10.42.12.3"/>
    <s v="4.2.4.0"/>
    <s v="1.1.1.0"/>
    <s v="RUNNING"/>
    <s v="1.0.4.0"/>
    <s v="G113"/>
    <s v="3.0.7"/>
    <s v="0.9.3.0"/>
    <s v="1.0.0.0"/>
    <s v="OK"/>
    <x v="0"/>
    <x v="5"/>
  </r>
  <r>
    <s v="Succes"/>
    <s v="TX1R"/>
    <s v="AHMAD YANI"/>
    <s v="02"/>
    <s v="10.42.43.67"/>
    <s v="4.2.4.0"/>
    <s v="1.1.1.0"/>
    <s v="RUNNING"/>
    <s v="1.0.4.0"/>
    <s v="G113"/>
    <s v="3.0.7"/>
    <s v="0.9.3.0"/>
    <s v="1.0.0.0"/>
    <s v="OK"/>
    <x v="0"/>
    <x v="5"/>
  </r>
  <r>
    <s v="Succes"/>
    <s v="TFDU"/>
    <s v="GRIYA BOGOR RAYA"/>
    <s v="01"/>
    <s v="10.42.63.162"/>
    <s v="4.2.4.0"/>
    <s v="1.1.1.0"/>
    <s v="RUNNING"/>
    <s v="1.0.4.0"/>
    <s v="G113"/>
    <s v="3.0.7"/>
    <s v="0.9.3.0"/>
    <s v="1.0.0.0"/>
    <s v="OK"/>
    <x v="0"/>
    <x v="5"/>
  </r>
  <r>
    <s v="Succes"/>
    <s v="F8XS"/>
    <s v="EXIT TOL CIAWI"/>
    <s v="01"/>
    <s v="10.42.138.2"/>
    <s v="4.2.4.0"/>
    <s v="1.1.1.0"/>
    <s v="RUNNING"/>
    <s v="1.0.4.0"/>
    <s v="G113"/>
    <s v="3.0.7"/>
    <s v="0.9.3.0"/>
    <s v="1.0.0.0"/>
    <s v="OK"/>
    <x v="0"/>
    <x v="5"/>
  </r>
  <r>
    <s v="Succes"/>
    <s v="F13E"/>
    <s v="WANGUN TAJUR"/>
    <s v="01"/>
    <s v="10.42.46.226"/>
    <s v="4.2.4.0"/>
    <s v="1.1.1.0"/>
    <s v="RUNNING"/>
    <s v="1.0.4.0"/>
    <s v="G113"/>
    <s v="3.0.7"/>
    <s v="0.9.3.0"/>
    <s v="1.0.0.0"/>
    <s v="OK"/>
    <x v="0"/>
    <x v="5"/>
  </r>
  <r>
    <s v="Succes"/>
    <s v="F13E"/>
    <s v="WANGUN TAJUR"/>
    <s v="02"/>
    <s v="10.42.46.227"/>
    <s v="4.2.4.0"/>
    <s v="1.1.1.0"/>
    <s v="RUNNING"/>
    <s v="1.0.4.0"/>
    <s v="G113"/>
    <s v="3.0.7"/>
    <s v="0.9.3.0"/>
    <s v="1.0.0.0"/>
    <s v="OK"/>
    <x v="0"/>
    <x v="5"/>
  </r>
  <r>
    <s v="Succes"/>
    <s v="TA9N"/>
    <s v="PARUNG BANTENG"/>
    <s v="02"/>
    <s v="10.42.136.195"/>
    <s v="4.2.4.0"/>
    <s v="1.1.1.0"/>
    <s v="RUNNING"/>
    <s v="1.0.4.0"/>
    <s v="G113"/>
    <s v="3.0.7"/>
    <s v="0.9.3.0"/>
    <s v="1.0.0.0"/>
    <s v="OK"/>
    <x v="0"/>
    <x v="5"/>
  </r>
  <r>
    <s v="Succes"/>
    <s v="TW8J"/>
    <s v="RAYA TAJUR 3"/>
    <s v="02"/>
    <s v="10.42.12.67"/>
    <s v="4.2.4.0"/>
    <s v="1.1.1.0"/>
    <s v="RUNNING"/>
    <s v="1.0.4.0"/>
    <s v="G113"/>
    <s v="3.0.7"/>
    <s v="0.9.3.0"/>
    <s v="1.0.0.0"/>
    <s v="OK"/>
    <x v="0"/>
    <x v="5"/>
  </r>
  <r>
    <s v="Succes"/>
    <s v="TG2Y"/>
    <s v="JENDRAL SUDIRMAN NO 15"/>
    <s v="01"/>
    <s v="10.42.11.226"/>
    <s v="4.2.4.0"/>
    <s v="1.1.1.0"/>
    <s v="RUNNING"/>
    <s v="1.0.4.0"/>
    <s v="G113"/>
    <s v="3.0.7"/>
    <s v="0.9.3.0"/>
    <s v="1.0.0.0"/>
    <s v="OK"/>
    <x v="0"/>
    <x v="5"/>
  </r>
  <r>
    <s v="Succes"/>
    <s v="TJ54"/>
    <s v="WANGUN SINDANGSARI"/>
    <s v="01"/>
    <s v="10.42.29.130"/>
    <s v="4.2.4.0"/>
    <s v="1.1.1.0"/>
    <s v="RUNNING"/>
    <s v="1.0.4.0"/>
    <s v="G113"/>
    <s v="3.0.7"/>
    <s v="0.9.3.0"/>
    <s v="1.0.0.0"/>
    <s v="OK"/>
    <x v="0"/>
    <x v="5"/>
  </r>
  <r>
    <s v="Succes"/>
    <s v="F8XS"/>
    <s v="EXIT TOL CIAWI"/>
    <s v="02"/>
    <s v="10.42.138.3"/>
    <s v="4.2.4.0"/>
    <s v="1.1.1.0"/>
    <s v="RUNNING"/>
    <s v="1.0.4.0"/>
    <s v="G113"/>
    <s v="3.0.7"/>
    <s v="0.9.3.0"/>
    <s v="1.0.0.0"/>
    <s v="OK"/>
    <x v="0"/>
    <x v="5"/>
  </r>
  <r>
    <s v="Succes"/>
    <s v="TH2T"/>
    <s v="TAJUR 5"/>
    <s v="I1"/>
    <s v="10.42.82.213"/>
    <s v="4.2.4.0"/>
    <s v="1.1.1.0"/>
    <s v="RUNNING"/>
    <s v="1.0.4.0"/>
    <s v="G113"/>
    <s v="3.0.7"/>
    <s v="0.9.3.0"/>
    <s v="1.0.0.0"/>
    <s v="OK"/>
    <x v="0"/>
    <x v="5"/>
  </r>
  <r>
    <s v="Succes"/>
    <s v="TDRN"/>
    <s v="TAPOS CIAWI 3"/>
    <s v="01"/>
    <s v="10.42.51.130"/>
    <s v="4.2.4.0"/>
    <s v="1.1.1.0"/>
    <s v="RUNNING"/>
    <s v="1.0.4.0"/>
    <s v="G113"/>
    <s v="3.0.7"/>
    <s v="0.9.3.0"/>
    <s v="1.0.0.0"/>
    <s v="OK"/>
    <x v="0"/>
    <x v="5"/>
  </r>
  <r>
    <s v="Succes"/>
    <s v="F879"/>
    <s v="BANGBARUNG"/>
    <s v="03"/>
    <s v="10.42.37.132"/>
    <s v="4.2.4.0"/>
    <s v="1.1.1.0"/>
    <s v="RUNNING"/>
    <s v="1.0.4.0"/>
    <s v="G113"/>
    <s v="3.0.7"/>
    <s v="0.9.3.0"/>
    <s v="1.0.0.0"/>
    <s v="OK"/>
    <x v="0"/>
    <x v="5"/>
  </r>
  <r>
    <s v="Succes"/>
    <s v="TGR9"/>
    <s v="TAPOS CIAWI 2"/>
    <s v="02"/>
    <s v="10.42.114.163"/>
    <s v="4.2.4.0"/>
    <s v="1.1.1.0"/>
    <s v="RUNNING"/>
    <s v="1.0.4.0"/>
    <s v="G113"/>
    <s v="3.0.7"/>
    <s v="0.9.3.0"/>
    <s v="1.0.0.0"/>
    <s v="OK"/>
    <x v="0"/>
    <x v="5"/>
  </r>
  <r>
    <s v="Succes"/>
    <s v="F879"/>
    <s v="BANGBARUNG"/>
    <s v="02"/>
    <s v="10.42.37.131"/>
    <s v="4.2.4.0"/>
    <s v="1.1.1.0"/>
    <s v="RUNNING"/>
    <s v="1.0.4.0"/>
    <s v="G113"/>
    <s v="3.0.7"/>
    <s v="0.9.3.0"/>
    <s v="1.0.0.0"/>
    <s v="OK"/>
    <x v="0"/>
    <x v="5"/>
  </r>
  <r>
    <s v="Succes"/>
    <s v="TY3Y"/>
    <s v="CIHELEUT NO. 21"/>
    <s v="02"/>
    <s v="10.42.54.3"/>
    <s v="4.2.4.0"/>
    <s v="1.1.1.0"/>
    <s v="RUNNING"/>
    <s v="1.0.4.0"/>
    <s v="G113"/>
    <s v="3.0.7"/>
    <s v="0.9.3.0"/>
    <s v="1.0.0.0"/>
    <s v="OK"/>
    <x v="0"/>
    <x v="5"/>
  </r>
  <r>
    <s v="Succes"/>
    <s v="TMGR"/>
    <s v="LINGKAR BOGOR UTARA"/>
    <s v="03"/>
    <s v="10.42.52.100"/>
    <s v="4.2.4.0"/>
    <s v="1.1.1.0"/>
    <s v="RUNNING"/>
    <s v="1.0.4.0"/>
    <s v="G113"/>
    <s v="3.0.7"/>
    <s v="0.9.3.0"/>
    <s v="1.0.0.0"/>
    <s v="OK"/>
    <x v="0"/>
    <x v="5"/>
  </r>
  <r>
    <s v="Succes"/>
    <s v="TL2J"/>
    <s v="FRESH AIR MANCUR NO 3C"/>
    <s v="I1"/>
    <s v="10.42.112.85"/>
    <s v="4.2.4.0"/>
    <s v="1.1.1.0"/>
    <s v="RUNNING"/>
    <s v="1.0.4.0"/>
    <s v="G113"/>
    <s v="3.0.7"/>
    <s v="0.9.3.0"/>
    <s v="1.0.0.0"/>
    <s v="OK"/>
    <x v="0"/>
    <x v="5"/>
  </r>
  <r>
    <s v="Succes"/>
    <s v="FXEK"/>
    <s v="ADNAWIJAYA NO. 9/005"/>
    <s v="01"/>
    <s v="10.42.22.130"/>
    <s v="4.2.4.0"/>
    <s v="1.1.1.0"/>
    <s v="RUNNING"/>
    <s v="1.0.4.0"/>
    <s v="G113"/>
    <s v="3.0.7"/>
    <s v="0.9.3.0"/>
    <s v="1.0.0.0"/>
    <s v="OK"/>
    <x v="0"/>
    <x v="5"/>
  </r>
  <r>
    <s v="Succes"/>
    <s v="TFHD"/>
    <s v="SAWO JAJAR"/>
    <s v="02"/>
    <s v="10.42.44.35"/>
    <s v="4.2.4.0"/>
    <s v="1.1.1.0"/>
    <s v="RUNNING"/>
    <s v="1.0.4.0"/>
    <s v="G113"/>
    <s v="3.0.7"/>
    <s v="0.9.3.0"/>
    <s v="1.0.0.0"/>
    <s v="OK"/>
    <x v="0"/>
    <x v="5"/>
  </r>
  <r>
    <s v="Succes"/>
    <s v="TA9N"/>
    <s v="PARUNG BANTENG"/>
    <s v="01"/>
    <s v="10.42.136.194"/>
    <s v="4.2.4.0"/>
    <s v="1.1.1.0"/>
    <s v="RUNNING"/>
    <s v="1.0.4.0"/>
    <s v="G113"/>
    <s v="3.0.7"/>
    <s v="0.9.3.0"/>
    <s v="1.0.0.0"/>
    <s v="OK"/>
    <x v="0"/>
    <x v="5"/>
  </r>
  <r>
    <s v="Succes"/>
    <s v="FXEK"/>
    <s v="ADNAWIJAYA NO. 9/005"/>
    <s v="02"/>
    <s v="10.42.22.131"/>
    <s v="4.2.4.0"/>
    <s v="1.1.1.0"/>
    <s v="RUNNING"/>
    <s v="1.0.4.0"/>
    <s v="G113"/>
    <s v="3.0.7"/>
    <s v="0.9.3.0"/>
    <s v="1.0.0.0"/>
    <s v="OK"/>
    <x v="0"/>
    <x v="5"/>
  </r>
  <r>
    <s v="Succes"/>
    <s v="TSEQ"/>
    <s v="BARANANGSIANG INDAH"/>
    <s v="02"/>
    <s v="10.42.44.3"/>
    <s v="4.2.4.0"/>
    <s v="1.1.1.0"/>
    <s v="RUNNING"/>
    <s v="1.0.4.0"/>
    <s v="G113"/>
    <s v="3.0.7"/>
    <s v="0.9.3.0"/>
    <s v="1.0.0.0"/>
    <s v="OK"/>
    <x v="0"/>
    <x v="5"/>
  </r>
  <r>
    <s v="Succes"/>
    <s v="TP8F"/>
    <s v="AIR MANCUR"/>
    <s v="01"/>
    <s v="10.42.114.2"/>
    <s v="4.2.4.0"/>
    <s v="1.1.1.0"/>
    <s v="RUNNING"/>
    <s v="1.0.4.0"/>
    <s v="G113"/>
    <s v="3.0.7"/>
    <s v="0.9.3.0"/>
    <s v="1.0.0.0"/>
    <s v="OK"/>
    <x v="0"/>
    <x v="5"/>
  </r>
  <r>
    <s v="Succes"/>
    <s v="TP8F"/>
    <s v="AIR MANCUR"/>
    <s v="04"/>
    <s v="10.42.114.5"/>
    <s v="4.2.4.0"/>
    <s v="1.1.1.0"/>
    <s v="RUNNING"/>
    <s v="1.0.4.0"/>
    <s v="G113"/>
    <s v="3.0.7"/>
    <s v="0.9.3.0"/>
    <s v="1.0.0.0"/>
    <s v="OK"/>
    <x v="0"/>
    <x v="5"/>
  </r>
  <r>
    <s v="Succes"/>
    <s v="TPN6"/>
    <s v="RAYA DANAU BOGOR"/>
    <s v="01"/>
    <s v="10.42.134.34"/>
    <s v="4.2.4.0"/>
    <s v="1.1.1.0"/>
    <s v="RUNNING"/>
    <s v="1.0.4.0"/>
    <s v="G113"/>
    <s v="3.0.7"/>
    <s v="0.9.3.0"/>
    <s v="1.0.0.0"/>
    <s v="OK"/>
    <x v="0"/>
    <x v="5"/>
  </r>
  <r>
    <s v="Succes"/>
    <s v="TH2T"/>
    <s v="TAJUR 5"/>
    <s v="02"/>
    <s v="10.42.82.195"/>
    <s v="4.2.4.0"/>
    <s v="1.1.1.0"/>
    <s v="RUNNING"/>
    <s v="1.0.4.0"/>
    <s v="G113"/>
    <s v="3.0.7"/>
    <s v="0.9.3.0"/>
    <s v="1.0.0.0"/>
    <s v="OK"/>
    <x v="0"/>
    <x v="5"/>
  </r>
  <r>
    <s v="Succes"/>
    <s v="TX1R"/>
    <s v="AHMAD YANI"/>
    <s v="01"/>
    <s v="10.42.43.66"/>
    <s v="4.2.4.0"/>
    <s v="1.1.1.0"/>
    <s v="RUNNING"/>
    <s v="1.0.4.0"/>
    <s v="G113"/>
    <s v="3.0.7"/>
    <s v="0.9.3.0"/>
    <s v="1.0.0.0"/>
    <s v="OK"/>
    <x v="0"/>
    <x v="5"/>
  </r>
  <r>
    <s v="Succes"/>
    <s v="TY3Y"/>
    <s v="CIHELEUT NO. 21"/>
    <s v="01"/>
    <s v="10.42.54.2"/>
    <s v="4.2.4.0"/>
    <s v="1.1.1.0"/>
    <s v="RUNNING"/>
    <s v="1.0.4.0"/>
    <s v="G113"/>
    <s v="3.0.7"/>
    <s v="0.9.3.0"/>
    <s v="1.0.0.0"/>
    <s v="OK"/>
    <x v="0"/>
    <x v="5"/>
  </r>
  <r>
    <s v="Succes"/>
    <s v="FHV2"/>
    <s v="AHMAD ADNA"/>
    <s v="02"/>
    <s v="10.42.44.163"/>
    <s v="4.2.4.0"/>
    <s v="1.1.1.0"/>
    <s v="RUNNING"/>
    <s v="1.0.4.0"/>
    <s v="G113"/>
    <s v="3.0.7"/>
    <s v="0.9.3.0"/>
    <s v="1.0.0.0"/>
    <s v="OK"/>
    <x v="0"/>
    <x v="5"/>
  </r>
  <r>
    <s v="Succes"/>
    <s v="TEXE"/>
    <s v="RAVENIA PAKUAN HILLS"/>
    <s v="04"/>
    <s v="10.42.82.138"/>
    <s v="4.2.4.0"/>
    <s v="1.1.1.0"/>
    <s v="RUNNING"/>
    <s v="1.0.4.0"/>
    <s v="G113"/>
    <s v="3.0.7"/>
    <s v="0.9.3.0"/>
    <s v="1.0.0.0"/>
    <s v="OK"/>
    <x v="0"/>
    <x v="5"/>
  </r>
  <r>
    <s v="Succes"/>
    <s v="TSEQ"/>
    <s v="BARANANGSIANG INDAH"/>
    <s v="01"/>
    <s v="10.42.44.2"/>
    <s v="4.2.4.0"/>
    <s v="1.1.1.0"/>
    <s v="RUNNING"/>
    <s v="1.0.4.0"/>
    <s v="G113"/>
    <s v="3.0.7"/>
    <s v="0.9.3.0"/>
    <s v="1.0.0.0"/>
    <s v="OK"/>
    <x v="0"/>
    <x v="5"/>
  </r>
  <r>
    <s v="Succes"/>
    <s v="TEXE"/>
    <s v="RAVENIA PAKUAN HILLS"/>
    <s v="02"/>
    <s v="10.42.82.131"/>
    <s v="4.2.4.0"/>
    <s v="1.1.1.0"/>
    <s v="RUNNING"/>
    <s v="1.0.4.0"/>
    <s v="G113"/>
    <s v="3.0.7"/>
    <s v="0.9.3.0"/>
    <s v="1.0.0.0"/>
    <s v="OK"/>
    <x v="0"/>
    <x v="5"/>
  </r>
  <r>
    <s v="Succes"/>
    <s v="TH2T"/>
    <s v="TAJUR 5"/>
    <s v="04"/>
    <s v="10.42.82.202"/>
    <s v="4.2.4.0"/>
    <s v="1.1.1.0"/>
    <s v="RUNNING"/>
    <s v="1.0.4.0"/>
    <s v="G113"/>
    <s v="3.0.7"/>
    <s v="0.9.3.0"/>
    <s v="1.0.0.0"/>
    <s v="OK"/>
    <x v="0"/>
    <x v="5"/>
  </r>
  <r>
    <s v="Succes"/>
    <s v="TL2J"/>
    <s v="FRESH AIR MANCUR NO 3C"/>
    <s v="04"/>
    <s v="10.42.112.69"/>
    <s v="4.2.4.0"/>
    <s v="1.1.1.0"/>
    <s v="RUNNING"/>
    <s v="1.0.4.0"/>
    <s v="G113"/>
    <s v="3.0.7"/>
    <s v="0.9.3.0"/>
    <s v="1.0.0.0"/>
    <s v="OK"/>
    <x v="0"/>
    <x v="5"/>
  </r>
  <r>
    <s v="Succes"/>
    <s v="TFHD"/>
    <s v="SAWO JAJAR"/>
    <s v="01"/>
    <s v="10.42.44.34"/>
    <s v="4.2.4.0"/>
    <s v="1.1.1.0"/>
    <s v="RUNNING"/>
    <s v="1.0.4.0"/>
    <s v="G113"/>
    <s v="3.0.7"/>
    <s v="0.9.3.0"/>
    <s v="1.0.0.0"/>
    <s v="OK"/>
    <x v="0"/>
    <x v="5"/>
  </r>
  <r>
    <s v="Succes"/>
    <s v="TPN6"/>
    <s v="RAYA DANAU BOGOR"/>
    <s v="02"/>
    <s v="10.42.134.35"/>
    <s v="4.2.4.0"/>
    <s v="1.1.1.0"/>
    <s v="RUNNING"/>
    <s v="1.0.4.0"/>
    <s v="G113"/>
    <s v="3.0.7"/>
    <s v="0.9.3.0"/>
    <s v="1.0.0.0"/>
    <s v="OK"/>
    <x v="0"/>
    <x v="5"/>
  </r>
  <r>
    <s v="Succes"/>
    <s v="F879"/>
    <s v="BANGBARUNG"/>
    <s v="01"/>
    <s v="10.42.37.130"/>
    <s v="4.2.4.0"/>
    <s v="1.1.1.0"/>
    <s v="RUNNING"/>
    <s v="1.0.4.0"/>
    <s v="G113"/>
    <s v="3.0.7"/>
    <s v="0.9.3.0"/>
    <s v="1.0.0.0"/>
    <s v="OK"/>
    <x v="0"/>
    <x v="5"/>
  </r>
  <r>
    <s v="Succes"/>
    <s v="TH2T"/>
    <s v="TAJUR 5"/>
    <s v="03"/>
    <s v="10.42.82.196"/>
    <s v="4.2.4.0"/>
    <s v="1.1.1.0"/>
    <s v="RUNNING"/>
    <s v="1.0.4.0"/>
    <s v="G113"/>
    <s v="3.0.7"/>
    <s v="0.9.3.0"/>
    <s v="1.0.0.0"/>
    <s v="OK"/>
    <x v="0"/>
    <x v="5"/>
  </r>
  <r>
    <s v="Succes"/>
    <s v="FMKI"/>
    <s v="PANDU RAYA 2"/>
    <s v="01"/>
    <s v="10.42.91.98"/>
    <s v="4.2.4.0"/>
    <s v="1.1.1.0"/>
    <s v="RUNNING"/>
    <s v="1.0.4.0"/>
    <s v="G113"/>
    <s v="3.0.7"/>
    <s v="0.9.3.0"/>
    <s v="1.0.0.0"/>
    <s v="OK"/>
    <x v="0"/>
    <x v="5"/>
  </r>
  <r>
    <s v="Succes"/>
    <s v="TL2J"/>
    <s v="FRESH AIR MANCUR NO 3C"/>
    <s v="01"/>
    <s v="10.42.112.66"/>
    <s v="4.2.4.0"/>
    <s v="1.1.1.0"/>
    <s v="RUNNING"/>
    <s v="1.0.4.0"/>
    <s v="G113"/>
    <s v="3.0.7"/>
    <s v="0.9.3.0"/>
    <s v="1.0.0.0"/>
    <s v="OK"/>
    <x v="0"/>
    <x v="5"/>
  </r>
  <r>
    <s v="Succes"/>
    <s v="F8H2"/>
    <s v="SUDIRMAN"/>
    <s v="02"/>
    <s v="10.42.72.35"/>
    <s v="4.2.4.0"/>
    <s v="1.1.1.0"/>
    <s v="RUNNING"/>
    <s v="1.0.4.0"/>
    <s v="G113"/>
    <s v="3.0.7"/>
    <s v="0.9.3.0"/>
    <s v="1.0.0.0"/>
    <s v="OK"/>
    <x v="0"/>
    <x v="5"/>
  </r>
  <r>
    <s v="Succes"/>
    <s v="F8H2"/>
    <s v="SUDIRMAN"/>
    <s v="01"/>
    <s v="10.42.72.34"/>
    <s v="4.2.4.0"/>
    <s v="1.1.1.0"/>
    <s v="RUNNING"/>
    <s v="1.0.4.0"/>
    <s v="G113"/>
    <s v="3.0.7"/>
    <s v="0.9.3.0"/>
    <s v="1.0.0.0"/>
    <s v="OK"/>
    <x v="0"/>
    <x v="5"/>
  </r>
  <r>
    <s v="Succes"/>
    <s v="FH5P"/>
    <s v="TAMAN PAJAJARAN"/>
    <s v="01"/>
    <s v="10.42.104.98"/>
    <s v="4.2.4.0"/>
    <s v="1.1.1.0"/>
    <s v="RUNNING"/>
    <s v="1.0.4.0"/>
    <s v="G113"/>
    <s v="3.0.7"/>
    <s v="0.9.3.0"/>
    <s v="1.0.0.0"/>
    <s v="OK"/>
    <x v="0"/>
    <x v="5"/>
  </r>
  <r>
    <s v="Succes"/>
    <s v="TJ52"/>
    <s v="TAPOS CIAWI"/>
    <s v="01"/>
    <s v="10.42.67.194"/>
    <s v="4.2.4.0"/>
    <s v="1.1.1.0"/>
    <s v="RUNNING"/>
    <s v="1.0.4.0"/>
    <s v="G113"/>
    <s v="3.0.7"/>
    <s v="0.9.3.0"/>
    <s v="1.0.0.0"/>
    <s v="OK"/>
    <x v="0"/>
    <x v="5"/>
  </r>
  <r>
    <s v="Succes"/>
    <s v="FN8P"/>
    <s v="ADNAWIJAYA"/>
    <s v="01"/>
    <s v="10.42.64.2"/>
    <s v="4.2.4.0"/>
    <s v="1.1.1.0"/>
    <s v="RUNNING"/>
    <s v="1.0.4.0"/>
    <s v="G113"/>
    <s v="3.0.7"/>
    <s v="0.9.3.0"/>
    <s v="1.0.0.0"/>
    <s v="OK"/>
    <x v="0"/>
    <x v="5"/>
  </r>
  <r>
    <s v="Succes"/>
    <s v="T1AN"/>
    <s v="ROYAL TAJUR RESIDENCE"/>
    <s v="01"/>
    <s v="10.42.76.194"/>
    <s v="4.2.4.0"/>
    <s v="1.1.1.0"/>
    <s v="RUNNING"/>
    <s v="1.0.4.0"/>
    <s v="G113"/>
    <s v="3.0.7"/>
    <s v="0.9.3.0"/>
    <s v="1.0.0.0"/>
    <s v="OK"/>
    <x v="0"/>
    <x v="5"/>
  </r>
  <r>
    <s v="Succes"/>
    <s v="FH5P"/>
    <s v="TAMAN PAJAJARAN"/>
    <s v="02"/>
    <s v="10.42.104.99"/>
    <s v="4.2.4.0"/>
    <s v="1.1.1.0"/>
    <s v="RUNNING"/>
    <s v="1.0.4.0"/>
    <s v="G113"/>
    <s v="3.0.7"/>
    <s v="0.9.3.0"/>
    <s v="1.0.0.0"/>
    <s v="OK"/>
    <x v="0"/>
    <x v="5"/>
  </r>
  <r>
    <s v="Succes"/>
    <s v="TQQC"/>
    <s v="PAJAJARAN V POINT"/>
    <s v="01"/>
    <s v="10.42.67.98"/>
    <s v="4.2.4.0"/>
    <s v="1.1.1.0"/>
    <s v="RUNNING"/>
    <s v="1.0.4.0"/>
    <s v="G113"/>
    <s v="3.0.7"/>
    <s v="0.9.3.0"/>
    <s v="1.0.0.0"/>
    <s v="OK"/>
    <x v="0"/>
    <x v="5"/>
  </r>
  <r>
    <s v="Succes"/>
    <s v="TJ52"/>
    <s v="TAPOS CIAWI"/>
    <s v="02"/>
    <s v="10.42.67.195"/>
    <s v="4.2.4.0"/>
    <s v="1.1.1.0"/>
    <s v="RUNNING"/>
    <s v="1.0.4.0"/>
    <s v="G113"/>
    <s v="3.0.7"/>
    <s v="0.9.3.0"/>
    <s v="1.0.0.0"/>
    <s v="OK"/>
    <x v="0"/>
    <x v="5"/>
  </r>
  <r>
    <s v="Succes"/>
    <s v="T1AN"/>
    <s v="ROYAL TAJUR RESIDENCE"/>
    <s v="02"/>
    <s v="10.42.76.195"/>
    <s v="4.2.4.0"/>
    <s v="1.1.1.0"/>
    <s v="RUNNING"/>
    <s v="1.0.4.0"/>
    <s v="G113"/>
    <s v="3.0.7"/>
    <s v="0.9.3.0"/>
    <s v="1.0.0.0"/>
    <s v="OK"/>
    <x v="0"/>
    <x v="5"/>
  </r>
  <r>
    <s v="Succes"/>
    <s v="TJPQ"/>
    <s v="TAJUR SINDANGSARI"/>
    <s v="02"/>
    <s v="10.42.95.35"/>
    <s v="4.2.4.0"/>
    <s v="1.1.1.0"/>
    <s v="RUNNING"/>
    <s v="1.0.4.0"/>
    <s v="G113"/>
    <s v="3.0.7"/>
    <s v="0.9.3.0"/>
    <s v="1.0.0.0"/>
    <s v="OK"/>
    <x v="0"/>
    <x v="5"/>
  </r>
  <r>
    <s v="Succes"/>
    <s v="TQQC"/>
    <s v="PAJAJARAN V POINT"/>
    <s v="02"/>
    <s v="10.42.67.99"/>
    <s v="4.2.4.0"/>
    <s v="1.1.1.0"/>
    <s v="RUNNING"/>
    <s v="1.0.4.0"/>
    <s v="G113"/>
    <s v="3.0.7"/>
    <s v="0.9.3.0"/>
    <s v="1.0.0.0"/>
    <s v="OK"/>
    <x v="0"/>
    <x v="5"/>
  </r>
  <r>
    <s v="Succes"/>
    <s v="TJPQ"/>
    <s v="TAJUR SINDANGSARI"/>
    <s v="01"/>
    <s v="10.42.95.34"/>
    <s v="4.2.4.0"/>
    <s v="1.1.1.0"/>
    <s v="RUNNING"/>
    <s v="1.0.4.0"/>
    <s v="G113"/>
    <s v="3.0.7"/>
    <s v="0.9.3.0"/>
    <s v="1.0.0.0"/>
    <s v="OK"/>
    <x v="0"/>
    <x v="5"/>
  </r>
  <r>
    <s v="Succes"/>
    <s v="TJ9Z"/>
    <s v="TAJUR TIMUR"/>
    <s v="02"/>
    <s v="10.42.94.227"/>
    <s v="4.2.4.0"/>
    <s v="1.1.1.0"/>
    <s v="RUNNING"/>
    <s v="1.0.4.0"/>
    <s v="G113"/>
    <s v="3.0.7"/>
    <s v="0.9.3.0"/>
    <s v="1.0.0.0"/>
    <s v="OK"/>
    <x v="0"/>
    <x v="5"/>
  </r>
  <r>
    <s v="Succes"/>
    <s v="TJ9Z"/>
    <s v="TAJUR TIMUR"/>
    <s v="01"/>
    <s v="10.42.94.226"/>
    <s v="4.2.4.0"/>
    <s v="1.1.1.0"/>
    <s v="RUNNING"/>
    <s v="1.0.4.0"/>
    <s v="G113"/>
    <s v="3.0.7"/>
    <s v="0.9.3.0"/>
    <s v="1.0.0.0"/>
    <s v="OK"/>
    <x v="0"/>
    <x v="5"/>
  </r>
  <r>
    <s v="Succes"/>
    <s v="FN8P"/>
    <s v="ADNAWIJAYA"/>
    <s v="02"/>
    <s v="10.42.64.3"/>
    <s v="4.2.4.0"/>
    <s v="1.1.1.0"/>
    <s v="RUNNING"/>
    <s v="1.0.4.0"/>
    <s v="G113"/>
    <s v="3.0.7"/>
    <s v="0.9.3.0"/>
    <s v="1.0.0.0"/>
    <s v="OK"/>
    <x v="0"/>
    <x v="5"/>
  </r>
  <r>
    <s v="Succes"/>
    <s v="T7S5"/>
    <s v="BANGBARUNG NO.44"/>
    <s v="02"/>
    <s v="10.42.76.3"/>
    <s v="4.2.4.0"/>
    <s v="1.1.1.0"/>
    <s v="RUNNING"/>
    <s v="1.0.4.0"/>
    <s v="G113"/>
    <s v="3.0.7"/>
    <s v="0.9.3.0"/>
    <s v="1.0.0.0"/>
    <s v="OK"/>
    <x v="0"/>
    <x v="5"/>
  </r>
  <r>
    <s v="Succes"/>
    <s v="T7S5"/>
    <s v="BANGBARUNG NO.44"/>
    <s v="01"/>
    <s v="10.42.76.2"/>
    <s v="4.2.4.0"/>
    <s v="1.1.1.0"/>
    <s v="RUNNING"/>
    <s v="1.0.4.0"/>
    <s v="G113"/>
    <s v="3.0.7"/>
    <s v="0.9.3.0"/>
    <s v="1.0.0.0"/>
    <s v="OK"/>
    <x v="0"/>
    <x v="5"/>
  </r>
  <r>
    <s v="Succes"/>
    <s v="TO1H"/>
    <s v="PAJAJARAN REGENCY"/>
    <s v="02"/>
    <s v="10.42.21.35"/>
    <s v="4.2.4.0"/>
    <s v="1.1.1.0"/>
    <s v="RUNNING"/>
    <s v="1.0.4.0"/>
    <s v="G113"/>
    <s v="3.0.7"/>
    <s v="0.9.3.0"/>
    <s v="1.0.0.0"/>
    <s v="OK"/>
    <x v="0"/>
    <x v="5"/>
  </r>
  <r>
    <s v="Succes"/>
    <s v="TO1H"/>
    <s v="PAJAJARAN REGENCY"/>
    <s v="01"/>
    <s v="10.42.21.34"/>
    <s v="4.2.4.0"/>
    <s v="1.1.1.0"/>
    <s v="RUNNING"/>
    <s v="1.0.4.0"/>
    <s v="G113"/>
    <s v="3.0.7"/>
    <s v="0.9.3.0"/>
    <s v="1.0.0.0"/>
    <s v="OK"/>
    <x v="0"/>
    <x v="5"/>
  </r>
  <r>
    <s v="Succes"/>
    <s v="FR89"/>
    <s v="REST AREA KM 45A"/>
    <s v="01"/>
    <s v="10.42.47.98"/>
    <s v="4.2.4.0"/>
    <s v="1.1.1.0"/>
    <s v="RUNNING"/>
    <s v="1.0.4.0"/>
    <s v="G113"/>
    <s v="3.0.7"/>
    <s v="0.9.3.0"/>
    <s v="1.0.0.0"/>
    <s v="OK"/>
    <x v="0"/>
    <x v="5"/>
  </r>
  <r>
    <s v="Succes"/>
    <s v="F6MO"/>
    <s v="CILAKU CIUNDER"/>
    <s v="02"/>
    <s v="10.42.34.99"/>
    <s v="4.2.4.0"/>
    <s v="1.1.1.0"/>
    <s v="RUNNING"/>
    <s v="1.0.4.0"/>
    <s v="G113"/>
    <s v="3.0.7"/>
    <s v="0.9.3.0"/>
    <s v="1.0.0.0"/>
    <s v="OK"/>
    <x v="0"/>
    <x v="6"/>
  </r>
  <r>
    <s v="Succes"/>
    <s v="T9MN"/>
    <s v="PASIR HALANG"/>
    <s v="02"/>
    <s v="10.42.41.227"/>
    <s v="4.2.4.0"/>
    <s v="1.1.1.0"/>
    <s v="RUNNING"/>
    <s v="1.0.4.0"/>
    <s v="G113"/>
    <s v="3.0.7"/>
    <s v="0.9.3.0"/>
    <s v="1.0.0.0"/>
    <s v="OK"/>
    <x v="0"/>
    <x v="6"/>
  </r>
  <r>
    <s v="Succes"/>
    <s v="T3V2"/>
    <s v="LIMBANGAN SARI 136"/>
    <s v="02"/>
    <s v="10.42.14.35"/>
    <s v="4.2.4.0"/>
    <s v="1.1.1.0"/>
    <s v="RUNNING"/>
    <s v="1.0.4.0"/>
    <s v="G113"/>
    <s v="3.0.7"/>
    <s v="0.9.3.0"/>
    <s v="1.0.0.0"/>
    <s v="OK"/>
    <x v="0"/>
    <x v="6"/>
  </r>
  <r>
    <s v="Succes"/>
    <s v="FY8V"/>
    <s v="RAYA CIANJUR SUKIABUMI KM 5"/>
    <s v="02"/>
    <s v="10.42.140.35"/>
    <s v="4.2.4.0"/>
    <s v="1.1.1.0"/>
    <s v="RUNNING"/>
    <s v="1.0.4.0"/>
    <s v="G113"/>
    <s v="3.0.7"/>
    <s v="0.9.3.0"/>
    <s v="1.0.0.0"/>
    <s v="OK"/>
    <x v="0"/>
    <x v="6"/>
  </r>
  <r>
    <s v="Succes"/>
    <s v="TLLZ"/>
    <s v="CIBEBER"/>
    <s v="02"/>
    <s v="10.42.25.163"/>
    <s v="4.2.4.0"/>
    <s v="1.1.1.0"/>
    <s v="RUNNING"/>
    <s v="1.0.4.0"/>
    <s v="G113"/>
    <s v="3.0.7"/>
    <s v="0.9.3.0"/>
    <s v="1.0.0.0"/>
    <s v="OK"/>
    <x v="0"/>
    <x v="6"/>
  </r>
  <r>
    <s v="Succes"/>
    <s v="TWKU"/>
    <s v="BUMI TIRTA NIRWANA"/>
    <s v="01"/>
    <s v="10.42.140.226"/>
    <s v="4.2.4.0"/>
    <s v="1.1.1.0"/>
    <s v="RUNNING"/>
    <s v="1.0.4.0"/>
    <s v="G113"/>
    <s v="3.0.7"/>
    <s v="0.9.3.0"/>
    <s v="1.0.0.0"/>
    <s v="OK"/>
    <x v="0"/>
    <x v="6"/>
  </r>
  <r>
    <s v="Succes"/>
    <s v="T3V2"/>
    <s v="LIMBANGAN SARI 136"/>
    <s v="01"/>
    <s v="10.42.14.34"/>
    <s v="4.2.4.0"/>
    <s v="1.1.1.0"/>
    <s v="RUNNING"/>
    <s v="1.0.4.0"/>
    <s v="G113"/>
    <s v="3.0.7"/>
    <s v="0.9.3.0"/>
    <s v="1.0.0.0"/>
    <s v="OK"/>
    <x v="0"/>
    <x v="6"/>
  </r>
  <r>
    <s v="Succes"/>
    <s v="F4PW"/>
    <s v="CIWALEN"/>
    <s v="01"/>
    <s v="10.42.14.226"/>
    <s v="4.2.4.0"/>
    <s v="1.1.1.0"/>
    <s v="RUNNING"/>
    <s v="1.0.4.0"/>
    <s v="G113"/>
    <s v="3.0.7"/>
    <s v="0.9.3.0"/>
    <s v="1.0.0.0"/>
    <s v="OK"/>
    <x v="0"/>
    <x v="6"/>
  </r>
  <r>
    <s v="Succes"/>
    <s v="T9MN"/>
    <s v="PASIR HALANG"/>
    <s v="01"/>
    <s v="10.42.41.226"/>
    <s v="4.2.4.0"/>
    <s v="1.1.1.0"/>
    <s v="RUNNING"/>
    <s v="1.0.4.0"/>
    <s v="G113"/>
    <s v="3.0.7"/>
    <s v="0.9.3.0"/>
    <s v="1.0.0.0"/>
    <s v="OK"/>
    <x v="0"/>
    <x v="6"/>
  </r>
  <r>
    <s v="Succes"/>
    <s v="FFHW"/>
    <s v="CAMPAKA SUKANAGARA"/>
    <s v="01"/>
    <s v="10.42.14.2"/>
    <s v="4.2.4.0"/>
    <s v="1.1.1.0"/>
    <s v="RUNNING"/>
    <s v="1.0.4.0"/>
    <s v="G113"/>
    <s v="3.0.7"/>
    <s v="0.9.3.0"/>
    <s v="1.0.0.0"/>
    <s v="OK"/>
    <x v="0"/>
    <x v="6"/>
  </r>
  <r>
    <s v="Succes"/>
    <s v="TFME"/>
    <s v="CIPENDAWA"/>
    <s v="01"/>
    <s v="10.42.41.130"/>
    <s v="4.2.4.0"/>
    <s v="1.1.1.0"/>
    <s v="RUNNING"/>
    <s v="1.0.4.0"/>
    <s v="G113"/>
    <s v="3.0.7"/>
    <s v="0.9.3.0"/>
    <s v="1.0.0.0"/>
    <s v="OK"/>
    <x v="0"/>
    <x v="6"/>
  </r>
  <r>
    <s v="Succes"/>
    <s v="F6MO"/>
    <s v="CILAKU CIUNDER"/>
    <s v="01"/>
    <s v="10.42.34.98"/>
    <s v="4.2.4.0"/>
    <s v="1.1.1.0"/>
    <s v="RUNNING"/>
    <s v="1.0.4.0"/>
    <s v="G113"/>
    <s v="3.0.6"/>
    <s v="0.9.3.0"/>
    <s v="1.0.0.0"/>
    <s v="NOK ATTRIBUTE"/>
    <x v="1"/>
    <x v="6"/>
  </r>
  <r>
    <s v="Succes"/>
    <s v="THXR"/>
    <s v="CIBEREUM SUKARAJA"/>
    <s v="02"/>
    <s v="10.42.6.195"/>
    <s v="4.2.4.0"/>
    <s v="1.1.1.0"/>
    <s v="RUNNING"/>
    <s v="1.0.4.0"/>
    <s v="G113"/>
    <s v="3.0.7"/>
    <s v="0.9.3.0"/>
    <s v="1.0.0.0"/>
    <s v="OK"/>
    <x v="0"/>
    <x v="6"/>
  </r>
  <r>
    <s v="Succes"/>
    <s v="FISO"/>
    <s v="ABDULLAH BIN NUH"/>
    <s v="01"/>
    <s v="10.42.14.98"/>
    <s v="4.2.4.0"/>
    <s v="1.1.1.0"/>
    <s v="RUNNING"/>
    <s v="1.0.4.0"/>
    <s v="G113"/>
    <s v="3.0.7"/>
    <s v="0.9.3.0"/>
    <s v="1.0.0.0"/>
    <s v="OK"/>
    <x v="0"/>
    <x v="6"/>
  </r>
  <r>
    <s v="Succes"/>
    <s v="FQ5N"/>
    <s v="CANGKLEK"/>
    <s v="02"/>
    <s v="10.42.19.195"/>
    <s v="4.2.4.0"/>
    <s v="1.1.1.0"/>
    <s v="RUNNING"/>
    <s v="1.0.4.0"/>
    <s v="G113"/>
    <s v="3.0.7"/>
    <s v="0.9.3.0"/>
    <s v="1.0.0.0"/>
    <s v="OK"/>
    <x v="0"/>
    <x v="6"/>
  </r>
  <r>
    <s v="Succes"/>
    <s v="TFME"/>
    <s v="CIPENDAWA"/>
    <s v="02"/>
    <s v="10.42.41.131"/>
    <s v="4.2.4.0"/>
    <s v="1.1.1.0"/>
    <s v="RUNNING"/>
    <s v="1.0.4.0"/>
    <s v="G113"/>
    <s v="3.0.7"/>
    <s v="0.9.3.0"/>
    <s v="1.0.0.0"/>
    <s v="OK"/>
    <x v="0"/>
    <x v="6"/>
  </r>
  <r>
    <s v="Succes"/>
    <s v="TUI9"/>
    <s v="WARUNG KONDANG 28"/>
    <s v="02"/>
    <s v="10.42.148.67"/>
    <s v="4.2.4.0"/>
    <s v="1.1.1.0"/>
    <s v="RUNNING"/>
    <s v="1.0.4.0"/>
    <s v="G113"/>
    <s v="3.0.6"/>
    <s v="0.9.3.0"/>
    <s v="1.0.0.0"/>
    <s v="NOK ATTRIBUTE"/>
    <x v="1"/>
    <x v="6"/>
  </r>
  <r>
    <s v="Succes"/>
    <s v="TUI9"/>
    <s v="WARUNG KONDANG 28"/>
    <s v="01"/>
    <s v="10.42.148.66"/>
    <s v="4.2.4.0"/>
    <s v="1.1.1.0"/>
    <s v="RUNNING"/>
    <s v="1.0.4.0"/>
    <s v="G113"/>
    <s v="3.0.6"/>
    <s v="0.9.3.0"/>
    <s v="1.0.0.0"/>
    <s v="NOK ATTRIBUTE"/>
    <x v="1"/>
    <x v="6"/>
  </r>
  <r>
    <s v="Succes"/>
    <s v="TSJT"/>
    <s v="ABDULLAH BIN NUH NAGRAK"/>
    <s v="01"/>
    <s v="10.42.26.194"/>
    <s v="4.2.4.0"/>
    <s v="1.1.1.0"/>
    <s v="RUNNING"/>
    <s v="1.0.4.0"/>
    <s v="G113"/>
    <s v="3.0.7"/>
    <s v="Programtidakada"/>
    <s v="1.0.0.0"/>
    <s v="NOK LIBRARY SUHU"/>
    <x v="1"/>
    <x v="6"/>
  </r>
  <r>
    <s v="Succes"/>
    <s v="TXCJ"/>
    <s v="RAYA CIPANAS 25"/>
    <s v="01"/>
    <s v="10.42.139.194"/>
    <s v="4.2.4.0"/>
    <s v="1.1.1.0"/>
    <s v="RUNNING"/>
    <s v="1.0.4.0"/>
    <s v="G113"/>
    <s v="3.0.7"/>
    <s v="0.9.3.0"/>
    <s v="1.0.0.0"/>
    <s v="OK"/>
    <x v="0"/>
    <x v="6"/>
  </r>
  <r>
    <s v="Succes"/>
    <s v="TLLZ"/>
    <s v="CIBEBER"/>
    <s v="01"/>
    <s v="10.42.25.162"/>
    <s v="4.2.4.0"/>
    <s v="1.1.1.0"/>
    <s v="RUNNING"/>
    <s v="1.0.4.0"/>
    <s v="G113"/>
    <s v="3.0.7"/>
    <s v="0.9.3.0"/>
    <s v="1.0.0.0"/>
    <s v="OK"/>
    <x v="0"/>
    <x v="6"/>
  </r>
  <r>
    <s v="Succes"/>
    <s v="F5D2"/>
    <s v="RAYA CIBEBER 63"/>
    <s v="02"/>
    <s v="10.42.140.163"/>
    <s v="4.2.4.0"/>
    <s v="1.1.1.0"/>
    <s v="RUNNING"/>
    <s v="1.0.4.0"/>
    <s v="G113"/>
    <s v="3.0.7"/>
    <s v="0.9.3.0"/>
    <s v="1.0.0.0"/>
    <s v="OK"/>
    <x v="0"/>
    <x v="6"/>
  </r>
  <r>
    <s v="Succes"/>
    <s v="TSJT"/>
    <s v="ABDULLAH BIN NUH NAGRAK"/>
    <s v="02"/>
    <s v="10.42.26.195"/>
    <s v="4.2.4.0"/>
    <s v="1.1.1.0"/>
    <s v="RUNNING"/>
    <s v="1.0.4.0"/>
    <s v="G113"/>
    <s v="3.0.7"/>
    <s v="0.9.3.0"/>
    <s v="1.0.0.0"/>
    <s v="OK"/>
    <x v="0"/>
    <x v="6"/>
  </r>
  <r>
    <s v="Succes"/>
    <s v="TDRD"/>
    <s v="SUKALARANG 2"/>
    <s v="02"/>
    <s v="10.42.23.3"/>
    <s v="4.2.4.0"/>
    <s v="1.1.1.0"/>
    <s v="RUNNING"/>
    <s v="1.0.4.0"/>
    <s v="G113"/>
    <s v="3.0.7"/>
    <s v="0.9.3.0"/>
    <s v="1.0.0.0"/>
    <s v="OK"/>
    <x v="0"/>
    <x v="6"/>
  </r>
  <r>
    <s v="Succes"/>
    <s v="TXMI"/>
    <s v="CIBEBER 2"/>
    <s v="01"/>
    <s v="10.42.108.98"/>
    <s v="4.2.4.0"/>
    <s v="1.1.1.0"/>
    <s v="RUNNING"/>
    <s v="1.0.4.0"/>
    <s v="G113"/>
    <s v="3.0.7"/>
    <s v="0.9.3.0"/>
    <s v="1.0.0.0"/>
    <s v="OK"/>
    <x v="0"/>
    <x v="6"/>
  </r>
  <r>
    <s v="Succes"/>
    <s v="FY8V"/>
    <s v="RAYA CIANJUR SUKIABUMI KM 5"/>
    <s v="01"/>
    <s v="10.42.140.34"/>
    <s v="4.2.4.0"/>
    <s v="1.1.1.0"/>
    <s v="RUNNING"/>
    <s v="1.0.4.0"/>
    <s v="G113"/>
    <s v="3.0.7"/>
    <s v="0.9.3.0"/>
    <s v="1.0.0.0"/>
    <s v="OK"/>
    <x v="0"/>
    <x v="6"/>
  </r>
  <r>
    <s v="Succes"/>
    <s v="FQ5N"/>
    <s v="CANGKLEK"/>
    <s v="01"/>
    <s v="10.42.19.194"/>
    <s v="4.2.4.0"/>
    <s v="1.1.1.0"/>
    <s v="RUNNING"/>
    <s v="1.0.4.0"/>
    <s v="G113"/>
    <s v="3.0.7"/>
    <s v="0.9.3.0"/>
    <s v="1.0.0.0"/>
    <s v="OK"/>
    <x v="0"/>
    <x v="6"/>
  </r>
  <r>
    <s v="Succes"/>
    <s v="F1H2"/>
    <s v="SAGANTEN SINDANG BARANG"/>
    <s v="01"/>
    <s v="10.42.134.130"/>
    <s v="4.2.4.0"/>
    <s v="1.1.1.0"/>
    <s v="RUNNING"/>
    <s v="1.0.4.0"/>
    <s v="G113"/>
    <s v="3.0.7"/>
    <s v="0.9.3.0"/>
    <s v="1.0.0.0"/>
    <s v="OK"/>
    <x v="0"/>
    <x v="6"/>
  </r>
  <r>
    <s v="Succes"/>
    <s v="TWUG"/>
    <s v="CIPENDAWA VILLA ESTATE"/>
    <s v="02"/>
    <s v="10.42.38.195"/>
    <s v="4.2.4.0"/>
    <s v="1.1.1.0"/>
    <s v="RUNNING"/>
    <s v="1.0.4.0"/>
    <s v="G113"/>
    <s v="3.0.7"/>
    <s v="0.9.3.0"/>
    <s v="1.0.0.0"/>
    <s v="OK"/>
    <x v="0"/>
    <x v="6"/>
  </r>
  <r>
    <s v="Succes"/>
    <s v="TSR9"/>
    <s v="CIBEUREUM SUKABUMI"/>
    <s v="01"/>
    <s v="10.42.181.226"/>
    <s v="4.2.4.0"/>
    <s v="1.1.1.0"/>
    <s v="RUNNING"/>
    <s v="1.0.4.0"/>
    <s v="G113"/>
    <s v="3.0.7"/>
    <s v="0.9.3.0"/>
    <s v="1.0.0.0"/>
    <s v="OK"/>
    <x v="0"/>
    <x v="6"/>
  </r>
  <r>
    <s v="Succes"/>
    <s v="F5HN"/>
    <s v="CIJEDIL"/>
    <s v="01"/>
    <s v="10.42.14.194"/>
    <s v="4.2.4.0"/>
    <s v="1.1.1.0"/>
    <s v="RUNNING"/>
    <s v="1.0.4.0"/>
    <s v="G113"/>
    <s v="3.0.7"/>
    <s v="0.9.3.0"/>
    <s v="1.0.0.0"/>
    <s v="OK"/>
    <x v="0"/>
    <x v="6"/>
  </r>
  <r>
    <s v="Succes"/>
    <s v="F4PW"/>
    <s v="CIWALEN"/>
    <s v="02"/>
    <s v="10.42.14.227"/>
    <s v="4.2.4.0"/>
    <s v="1.1.1.0"/>
    <s v="RUNNING"/>
    <s v="1.0.4.0"/>
    <s v="G113"/>
    <s v="3.0.7"/>
    <s v="Programtidakada"/>
    <s v="Program tidak ada"/>
    <s v="NOK LIBRARY SUHU"/>
    <x v="1"/>
    <x v="6"/>
  </r>
  <r>
    <s v="Succes"/>
    <s v="FISO"/>
    <s v="ABDULLAH BIN NUH"/>
    <s v="02"/>
    <s v="10.42.14.99"/>
    <s v="4.2.4.0"/>
    <s v="1.1.1.0"/>
    <s v="RUNNING"/>
    <s v="1.0.4.0"/>
    <s v="G113"/>
    <s v="3.0.7"/>
    <s v="0.9.3.0"/>
    <s v="1.0.0.0"/>
    <s v="OK"/>
    <x v="0"/>
    <x v="6"/>
  </r>
  <r>
    <s v="Succes"/>
    <s v="TWUG"/>
    <s v="CIPENDAWA VILLA ESTATE"/>
    <s v="01"/>
    <s v="10.42.38.194"/>
    <s v="4.2.4.0"/>
    <s v="1.1.1.0"/>
    <s v="RUNNING"/>
    <s v="1.0.4.0"/>
    <s v="G113"/>
    <s v="3.0.7"/>
    <s v="0.9.3.0"/>
    <s v="1.0.0.0"/>
    <s v="OK"/>
    <x v="0"/>
    <x v="6"/>
  </r>
  <r>
    <s v="Succes"/>
    <s v="TKTA"/>
    <s v="SUKANAGARA"/>
    <s v="02"/>
    <s v="10.42.183.195"/>
    <s v="4.2.4.0"/>
    <s v="1.1.1.0"/>
    <s v="RUNNING"/>
    <s v="1.0.4.0"/>
    <s v="G113"/>
    <s v="3.0.7"/>
    <s v="0.9.3.0"/>
    <s v="1.0.0.0"/>
    <s v="OK"/>
    <x v="0"/>
    <x v="6"/>
  </r>
  <r>
    <s v="Succes"/>
    <s v="TTRL"/>
    <s v="SINDANG BARANG CIANJUR"/>
    <s v="01"/>
    <s v="10.42.183.66"/>
    <s v="4.2.4.0"/>
    <s v="1.1.1.0"/>
    <s v="RUNNING"/>
    <s v="1.0.4.0"/>
    <s v="G113"/>
    <s v="3.0.7"/>
    <s v="0.9.3.0"/>
    <s v="1.0.0.0"/>
    <s v="OK"/>
    <x v="0"/>
    <x v="6"/>
  </r>
  <r>
    <s v="Succes"/>
    <s v="FZ9X"/>
    <s v="GEKBRONG"/>
    <s v="01"/>
    <s v="10.42.25.226"/>
    <s v="4.2.4.0"/>
    <s v="1.1.1.0"/>
    <s v="RUNNING"/>
    <s v="1.0.4.0"/>
    <s v="G113"/>
    <s v="3.0.7"/>
    <s v="0.9.3.0"/>
    <s v="1.0.0.0"/>
    <s v="OK"/>
    <x v="0"/>
    <x v="6"/>
  </r>
  <r>
    <s v="Succes"/>
    <s v="TI5O"/>
    <s v="CIMANGKOK"/>
    <s v="01"/>
    <s v="10.42.8.98"/>
    <s v="4.2.4.0"/>
    <s v="1.1.1.0"/>
    <s v="RUNNING"/>
    <s v="1.0.4.0"/>
    <s v="G113"/>
    <s v="3.0.7"/>
    <s v="0.9.3.0"/>
    <s v="1.0.0.0"/>
    <s v="OK"/>
    <x v="0"/>
    <x v="6"/>
  </r>
  <r>
    <s v="Succes"/>
    <s v="THXR"/>
    <s v="CIBEREUM SUKARAJA"/>
    <s v="01"/>
    <s v="10.42.6.194"/>
    <s v="4.2.4.0"/>
    <s v="1.1.1.0"/>
    <s v="RUNNING"/>
    <s v="1.0.4.0"/>
    <s v="G113"/>
    <s v="3.0.7"/>
    <s v="0.9.3.0"/>
    <s v="1.0.0.0"/>
    <s v="OK"/>
    <x v="0"/>
    <x v="6"/>
  </r>
  <r>
    <s v="Succes"/>
    <s v="F5D2"/>
    <s v="RAYA CIBEBER 63"/>
    <s v="01"/>
    <s v="10.42.140.162"/>
    <s v="4.2.4.0"/>
    <s v="1.1.1.0"/>
    <s v="RUNNING"/>
    <s v="1.0.4.0"/>
    <s v="G113"/>
    <s v="3.0.7"/>
    <s v="0.9.3.0"/>
    <s v="1.0.0.0"/>
    <s v="OK"/>
    <x v="0"/>
    <x v="6"/>
  </r>
  <r>
    <s v="Succes"/>
    <s v="F667"/>
    <s v="WARUNG KONDANG"/>
    <s v="02"/>
    <s v="10.42.25.195"/>
    <s v="4.2.4.0"/>
    <s v="1.1.1.0"/>
    <s v="RUNNING"/>
    <s v="1.0.4.0"/>
    <s v="G113"/>
    <s v="3.0.7"/>
    <s v="0.9.3.0"/>
    <s v="1.0.0.0"/>
    <s v="OK"/>
    <x v="0"/>
    <x v="6"/>
  </r>
  <r>
    <s v="Succes"/>
    <s v="FPZD"/>
    <s v="PASAR PAGELARAN"/>
    <s v="02"/>
    <s v="10.42.138.99"/>
    <s v="4.2.4.0"/>
    <s v="1.1.1.0"/>
    <s v="RUNNING"/>
    <s v="1.0.4.0"/>
    <s v="G113"/>
    <s v="3.0.7"/>
    <s v="0.9.3.0"/>
    <s v="1.0.0.0"/>
    <s v="OK"/>
    <x v="0"/>
    <x v="6"/>
  </r>
  <r>
    <s v="Succes"/>
    <s v="TKTA"/>
    <s v="SUKANAGARA"/>
    <s v="01"/>
    <s v="10.42.183.194"/>
    <s v="4.2.4.0"/>
    <s v="1.1.1.0"/>
    <s v="RUNNING"/>
    <s v="1.0.4.0"/>
    <s v="G113"/>
    <s v="3.0.7"/>
    <s v="0.9.3.0"/>
    <s v="1.0.0.0"/>
    <s v="OK"/>
    <x v="0"/>
    <x v="6"/>
  </r>
  <r>
    <s v="Succes"/>
    <s v="TWKU"/>
    <s v="BUMI TIRTA NIRWANA"/>
    <s v="02"/>
    <s v="10.42.140.227"/>
    <s v="4.2.4.0"/>
    <s v="1.1.1.0"/>
    <s v="RUNNING"/>
    <s v="1.0.4.0"/>
    <s v="G113"/>
    <s v="3.0.7"/>
    <s v="0.9.3.0"/>
    <s v="1.0.0.0"/>
    <s v="OK"/>
    <x v="0"/>
    <x v="6"/>
  </r>
  <r>
    <s v="Succes"/>
    <s v="T8G5"/>
    <s v="CIDAUN KERTAJADI"/>
    <s v="02"/>
    <s v="10.42.109.3"/>
    <s v="4.2.4.0"/>
    <s v="1.1.1.0"/>
    <s v="RUNNING"/>
    <s v="1.0.4.0"/>
    <s v="G113"/>
    <s v="3.0.7"/>
    <s v="0.9.3.0"/>
    <s v="1.0.0.0"/>
    <s v="OK"/>
    <x v="0"/>
    <x v="6"/>
  </r>
  <r>
    <s v="Succes"/>
    <s v="TXCJ"/>
    <s v="RAYA CIPANAS 25"/>
    <s v="02"/>
    <s v="10.42.139.195"/>
    <s v="4.2.4.0"/>
    <s v="1.1.1.0"/>
    <s v="RUNNING"/>
    <s v="1.0.4.0"/>
    <s v="G113"/>
    <s v="3.0.7"/>
    <s v="0.9.3.0"/>
    <s v="1.0.0.0"/>
    <s v="OK"/>
    <x v="0"/>
    <x v="6"/>
  </r>
  <r>
    <s v="Succes"/>
    <s v="FPZD"/>
    <s v="PASAR PAGELARAN"/>
    <s v="01"/>
    <s v="10.42.138.98"/>
    <s v="4.2.4.0"/>
    <s v="1.1.1.0"/>
    <s v="RUNNING"/>
    <s v="1.0.4.0"/>
    <s v="G113"/>
    <s v="3.0.7"/>
    <s v="0.9.3.0"/>
    <s v="1.0.0.0"/>
    <s v="OK"/>
    <x v="0"/>
    <x v="6"/>
  </r>
  <r>
    <s v="Succes"/>
    <s v="FA42"/>
    <s v="IDF GRAHA METROPOLIS"/>
    <s v="01"/>
    <s v="10.42.134.226"/>
    <s v="4.2.4.0"/>
    <s v="1.1.1.0"/>
    <s v="RUNNING"/>
    <s v="1.0.4.0"/>
    <s v="G113"/>
    <s v="3.0.7"/>
    <s v="0.9.3.0"/>
    <s v="1.0.0.0"/>
    <s v="OK"/>
    <x v="0"/>
    <x v="6"/>
  </r>
  <r>
    <s v="Succes"/>
    <s v="TXMI"/>
    <s v="CIBEBER 2"/>
    <s v="02"/>
    <s v="10.42.108.99"/>
    <s v="4.2.4.0"/>
    <s v="1.1.1.0"/>
    <s v="RUNNING"/>
    <s v="1.0.4.0"/>
    <s v="G113"/>
    <s v="3.0.7"/>
    <s v="0.9.3.0"/>
    <s v="1.0.0.0"/>
    <s v="OK"/>
    <x v="0"/>
    <x v="6"/>
  </r>
  <r>
    <s v="Succes"/>
    <s v="F5HN"/>
    <s v="CIJEDIL"/>
    <s v="02"/>
    <s v="10.42.14.195"/>
    <s v="4.2.4.0"/>
    <s v="1.1.1.0"/>
    <s v="RUNNING"/>
    <s v="1.0.4.0"/>
    <s v="G113"/>
    <s v="3.0.7"/>
    <s v="0.9.3.0"/>
    <s v="1.0.0.0"/>
    <s v="OK"/>
    <x v="0"/>
    <x v="6"/>
  </r>
  <r>
    <s v="Succes"/>
    <s v="TDRD"/>
    <s v="SUKALARANG 2"/>
    <s v="01"/>
    <s v="10.42.23.2"/>
    <s v="4.2.4.0"/>
    <s v="1.1.1.0"/>
    <s v="RUNNING"/>
    <s v="1.0.4.0"/>
    <s v="G113"/>
    <s v="3.0.7"/>
    <s v="0.9.3.0"/>
    <s v="1.0.0.0"/>
    <s v="OK"/>
    <x v="0"/>
    <x v="6"/>
  </r>
  <r>
    <s v="Succes"/>
    <s v="FQMG"/>
    <s v="RANCAGOONG"/>
    <s v="01"/>
    <s v="10.42.15.2"/>
    <s v="4.2.4.0"/>
    <s v="1.1.1.0"/>
    <s v="RUNNING"/>
    <s v="1.0.4.0"/>
    <s v="G113"/>
    <s v="3.0.7"/>
    <s v="0.9.3.0"/>
    <s v="1.0.0.0"/>
    <s v="OK"/>
    <x v="0"/>
    <x v="6"/>
  </r>
  <r>
    <s v="Succes"/>
    <s v="TY1A"/>
    <s v="RAYA CIANJUR KM 7"/>
    <s v="01"/>
    <s v="10.42.8.162"/>
    <s v="4.2.4.0"/>
    <s v="1.1.1.0"/>
    <s v="RUNNING"/>
    <s v="1.0.4.0"/>
    <s v="G113"/>
    <s v="3.0.7"/>
    <s v="0.9.3.0"/>
    <s v="1.0.0.0"/>
    <s v="OK"/>
    <x v="0"/>
    <x v="6"/>
  </r>
  <r>
    <s v="Succes"/>
    <s v="F667"/>
    <s v="WARUNG KONDANG"/>
    <s v="01"/>
    <s v="10.42.25.194"/>
    <s v="4.2.4.0"/>
    <s v="1.1.1.0"/>
    <s v="RUNNING"/>
    <s v="1.0.4.0"/>
    <s v="G113"/>
    <s v="3.0.7"/>
    <s v="0.9.3.0"/>
    <s v="1.0.0.0"/>
    <s v="OK"/>
    <x v="0"/>
    <x v="6"/>
  </r>
  <r>
    <s v="Succes"/>
    <s v="F6E5"/>
    <s v="BTN Pasir sembung"/>
    <s v="02"/>
    <s v="10.42.140.195"/>
    <s v="4.2.4.0"/>
    <s v="1.1.1.0"/>
    <s v="RUNNING"/>
    <s v="1.0.4.0"/>
    <s v="G113"/>
    <s v="3.0.7"/>
    <s v="0.9.3.0"/>
    <s v="1.0.0.0"/>
    <s v="OK"/>
    <x v="0"/>
    <x v="6"/>
  </r>
  <r>
    <s v="Succes"/>
    <s v="T24A"/>
    <s v="RAYA CIHERANG CIPANAS"/>
    <s v="02"/>
    <s v="10.42.52.35"/>
    <s v="4.2.4.0"/>
    <s v="1.1.1.0"/>
    <s v="RUNNING"/>
    <s v="1.0.4.0"/>
    <s v="G113"/>
    <s v="3.0.7"/>
    <s v="0.9.3.0"/>
    <s v="1.0.0.0"/>
    <s v="OK"/>
    <x v="0"/>
    <x v="6"/>
  </r>
  <r>
    <s v="Succes"/>
    <s v="F6E5"/>
    <s v="BTN Pasir sembung"/>
    <s v="01"/>
    <s v="10.42.140.194"/>
    <s v="4.2.4.0"/>
    <s v="1.1.1.0"/>
    <s v="RUNNING"/>
    <s v="1.0.4.0"/>
    <s v="G113"/>
    <s v="3.0.7"/>
    <s v="0.9.3.0"/>
    <s v="1.0.0.0"/>
    <s v="OK"/>
    <x v="0"/>
    <x v="6"/>
  </r>
  <r>
    <s v="Succes"/>
    <s v="TXCJ"/>
    <s v="RAYA CIPANAS 25"/>
    <s v="03"/>
    <s v="10.42.139.196"/>
    <s v="4.2.4.0"/>
    <s v="1.1.1.0"/>
    <s v="RUNNING"/>
    <s v="1.0.4.0"/>
    <s v="G113"/>
    <s v="3.0.7"/>
    <s v="0.9.3.0"/>
    <s v="1.0.0.0"/>
    <s v="OK"/>
    <x v="0"/>
    <x v="6"/>
  </r>
  <r>
    <s v="Succes"/>
    <s v="TTRL"/>
    <s v="SINDANG BARANG CIANJUR"/>
    <s v="02"/>
    <s v="10.42.183.67"/>
    <s v="4.2.4.0"/>
    <s v="1.1.1.0"/>
    <s v="RUNNING"/>
    <s v="1.0.4.0"/>
    <s v="G113"/>
    <s v="3.0.7"/>
    <s v="0.9.3.0"/>
    <s v="1.0.0.0"/>
    <s v="OK"/>
    <x v="0"/>
    <x v="6"/>
  </r>
  <r>
    <s v="Succes"/>
    <s v="THL8"/>
    <s v="PANEMBONG"/>
    <s v="01"/>
    <s v="10.42.190.194"/>
    <s v="4.2.4.0"/>
    <s v="1.1.1.0"/>
    <s v="RUNNING"/>
    <s v="1.0.4.0"/>
    <s v="G113"/>
    <s v="3.0.7"/>
    <s v="0.9.3.0"/>
    <s v="1.0.0.0"/>
    <s v="OK"/>
    <x v="0"/>
    <x v="6"/>
  </r>
  <r>
    <s v="Succes"/>
    <s v="T8G5"/>
    <s v="CIDAUN KERTAJADI"/>
    <s v="01"/>
    <s v="10.42.109.2"/>
    <s v="4.2.4.0"/>
    <s v="1.1.1.0"/>
    <s v="RUNNING"/>
    <s v="1.0.4.0"/>
    <s v="G113"/>
    <s v="3.0.7"/>
    <s v="0.9.3.0"/>
    <s v="1.0.0.0"/>
    <s v="OK"/>
    <x v="0"/>
    <x v="6"/>
  </r>
  <r>
    <s v="Succes"/>
    <s v="FA42"/>
    <s v="IDF GRAHA METROPOLIS"/>
    <s v="02"/>
    <s v="10.42.134.227"/>
    <s v="4.2.4.0"/>
    <s v="1.1.1.0"/>
    <s v="RUNNING"/>
    <s v="1.0.4.0"/>
    <s v="G113"/>
    <s v="3.0.7"/>
    <s v="0.9.3.0"/>
    <s v="1.0.0.0"/>
    <s v="OK"/>
    <x v="0"/>
    <x v="6"/>
  </r>
  <r>
    <s v="Succes"/>
    <s v="T2Y7"/>
    <s v="CILAKU MAYAK/005"/>
    <s v="01"/>
    <s v="10.42.135.98"/>
    <s v="4.2.4.0"/>
    <s v="1.1.1.0"/>
    <s v="RUNNING"/>
    <s v="1.0.4.0"/>
    <s v="G113"/>
    <s v="3.0.7"/>
    <s v="0.9.3.0"/>
    <s v="1.0.0.0"/>
    <s v="OK"/>
    <x v="0"/>
    <x v="6"/>
  </r>
  <r>
    <s v="Succes"/>
    <s v="FQMG"/>
    <s v="RANCAGOONG"/>
    <s v="02"/>
    <s v="10.42.15.3"/>
    <s v="4.2.4.0"/>
    <s v="1.1.1.0"/>
    <s v="RUNNING"/>
    <s v="1.0.4.0"/>
    <s v="G113"/>
    <s v="3.0.7"/>
    <s v="0.9.3.0"/>
    <s v="1.0.0.0"/>
    <s v="OK"/>
    <x v="0"/>
    <x v="6"/>
  </r>
  <r>
    <s v="Succes"/>
    <s v="F1VK"/>
    <s v="IR H JUANDA"/>
    <s v="01"/>
    <s v="10.42.34.130"/>
    <s v="4.2.4.0"/>
    <s v="1.1.1.0"/>
    <s v="RUNNING"/>
    <s v="1.0.4.0"/>
    <s v="G113"/>
    <s v="3.0.7"/>
    <s v="0.9.3.0"/>
    <s v="1.0.0.0"/>
    <s v="OK"/>
    <x v="0"/>
    <x v="6"/>
  </r>
  <r>
    <s v="Succes"/>
    <s v="TI5O"/>
    <s v="CIMANGKOK"/>
    <s v="02"/>
    <s v="10.42.8.99"/>
    <s v="4.2.4.0"/>
    <s v="1.1.1.0"/>
    <s v="RUNNING"/>
    <s v="1.0.4.0"/>
    <s v="G113"/>
    <s v="3.0.7"/>
    <s v="0.9.3.0"/>
    <s v="1.0.0.0"/>
    <s v="OK"/>
    <x v="0"/>
    <x v="6"/>
  </r>
  <r>
    <s v="Succes"/>
    <s v="F66N"/>
    <s v="NAGRAK CIANJUR"/>
    <s v="02"/>
    <s v="10.42.134.3"/>
    <s v="4.2.4.0"/>
    <s v="1.1.1.0"/>
    <s v="RUNNING"/>
    <s v="1.0.4.0"/>
    <s v="G113"/>
    <s v="3.0.7"/>
    <s v="0.9.3.0"/>
    <s v="1.0.0.0"/>
    <s v="OK"/>
    <x v="0"/>
    <x v="6"/>
  </r>
  <r>
    <s v="Succes"/>
    <s v="TK36"/>
    <s v="CAMPAKA"/>
    <s v="01"/>
    <s v="10.42.106.226"/>
    <s v="4.2.4.0"/>
    <s v="1.1.1.0"/>
    <s v="RUNNING"/>
    <s v="1.0.4.0"/>
    <s v="G113"/>
    <s v="3.0.7"/>
    <s v="Programtidakada"/>
    <s v="Program tidak ada"/>
    <s v="NOK LIBRARY SUHU"/>
    <x v="1"/>
    <x v="6"/>
  </r>
  <r>
    <s v="Succes"/>
    <s v="TY1A"/>
    <s v="RAYA CIANJUR KM 7"/>
    <s v="02"/>
    <s v="10.42.8.163"/>
    <s v="4.2.4.0"/>
    <s v="1.1.1.0"/>
    <s v="RUNNING"/>
    <s v="1.0.4.0"/>
    <s v="G113"/>
    <s v="3.0.7"/>
    <s v="0.9.3.0"/>
    <s v="1.0.0.0"/>
    <s v="OK"/>
    <x v="0"/>
    <x v="6"/>
  </r>
  <r>
    <s v="Succes"/>
    <s v="F1VK"/>
    <s v="IR H JUANDA"/>
    <s v="02"/>
    <s v="10.42.34.131"/>
    <s v="4.2.4.0"/>
    <s v="1.1.1.0"/>
    <s v="RUNNING"/>
    <s v="1.0.4.0"/>
    <s v="G113"/>
    <s v="3.0.7"/>
    <s v="0.9.3.0"/>
    <s v="1.0.0.0"/>
    <s v="OK"/>
    <x v="0"/>
    <x v="6"/>
  </r>
  <r>
    <s v="Succes"/>
    <s v="T9SV"/>
    <s v="SUKALARANG"/>
    <s v="02"/>
    <s v="10.42.24.163"/>
    <s v="4.2.4.0"/>
    <s v="1.1.1.0"/>
    <s v="RUNNING"/>
    <s v="1.0.4.0"/>
    <s v="G113"/>
    <s v="3.0.7"/>
    <s v="0.9.3.0"/>
    <s v="1.0.0.0"/>
    <s v="OK"/>
    <x v="0"/>
    <x v="6"/>
  </r>
  <r>
    <s v="Succes"/>
    <s v="TK36"/>
    <s v="CAMPAKA"/>
    <s v="02"/>
    <s v="10.42.106.227"/>
    <s v="4.2.4.0"/>
    <s v="1.1.1.0"/>
    <s v="RUNNING"/>
    <s v="1.0.4.0"/>
    <s v="G113"/>
    <s v="3.0.7"/>
    <s v="0.9.3.0"/>
    <s v="1.0.0.0"/>
    <s v="OK"/>
    <x v="0"/>
    <x v="6"/>
  </r>
  <r>
    <s v="Succes"/>
    <s v="FJAA"/>
    <s v="GUNUNG PADANG"/>
    <s v="01"/>
    <s v="10.42.19.130"/>
    <s v="4.2.4.0"/>
    <s v="1.1.1.0"/>
    <s v="RUNNING"/>
    <s v="1.0.4.0"/>
    <s v="G113"/>
    <s v="3.0.7"/>
    <s v="0.9.3.0"/>
    <s v="1.0.0.0"/>
    <s v="OK"/>
    <x v="0"/>
    <x v="6"/>
  </r>
  <r>
    <s v="Succes"/>
    <s v="FFHW"/>
    <s v="CAMPAKA SUKANAGARA"/>
    <s v="02"/>
    <s v="10.42.14.3"/>
    <s v="4.2.4.0"/>
    <s v="1.1.1.0"/>
    <s v="RUNNING"/>
    <s v="1.0.4.0"/>
    <s v="G113"/>
    <s v="3.0.7"/>
    <s v="0.9.3.0"/>
    <s v="1.0.0.0"/>
    <s v="OK"/>
    <x v="0"/>
    <x v="6"/>
  </r>
  <r>
    <s v="Succes"/>
    <s v="T24A"/>
    <s v="RAYA CIHERANG CIPANAS"/>
    <s v="01"/>
    <s v="10.42.52.34"/>
    <s v="4.2.4.0"/>
    <s v="1.1.1.0"/>
    <s v="RUNNING"/>
    <s v="1.0.4.0"/>
    <s v="G113"/>
    <s v="3.0.7"/>
    <s v="0.9.3.0"/>
    <s v="1.0.0.0"/>
    <s v="OK"/>
    <x v="0"/>
    <x v="6"/>
  </r>
  <r>
    <s v="Succes"/>
    <s v="TSJT"/>
    <s v="ABDULLAH BIN NUH NAGRAK"/>
    <s v="03"/>
    <s v="10.42.26.201"/>
    <s v="4.2.4.0"/>
    <s v="1.1.1.0"/>
    <s v="RUNNING"/>
    <s v="1.0.4.0"/>
    <s v="G113"/>
    <s v="3.0.7"/>
    <s v="0.9.3.0"/>
    <s v="1.0.0.0"/>
    <s v="OK"/>
    <x v="0"/>
    <x v="6"/>
  </r>
  <r>
    <s v="Succes"/>
    <s v="THL8"/>
    <s v="PANEMBONG"/>
    <s v="02"/>
    <s v="10.42.190.195"/>
    <s v="4.2.4.0"/>
    <s v="1.1.1.0"/>
    <s v="RUNNING"/>
    <s v="1.0.4.0"/>
    <s v="G113"/>
    <s v="3.0.7"/>
    <s v="0.9.3.0"/>
    <s v="1.0.0.0"/>
    <s v="OK"/>
    <x v="0"/>
    <x v="6"/>
  </r>
  <r>
    <s v="Succes"/>
    <s v="T9SV"/>
    <s v="SUKALARANG"/>
    <s v="01"/>
    <s v="10.42.24.162"/>
    <s v="4.2.4.0"/>
    <s v="1.1.1.0"/>
    <s v="RUNNING"/>
    <s v="1.0.4.0"/>
    <s v="G113"/>
    <s v="3.0.7"/>
    <s v="Programtidakada"/>
    <s v="Program tidak ada"/>
    <s v="NOK LIBRARY SUHU"/>
    <x v="1"/>
    <x v="6"/>
  </r>
  <r>
    <s v="Succes"/>
    <s v="F66N"/>
    <s v="NAGRAK CIANJUR"/>
    <s v="01"/>
    <s v="10.42.134.2"/>
    <s v="4.2.4.0"/>
    <s v="1.1.1.0"/>
    <s v="RUNNING"/>
    <s v="1.0.4.0"/>
    <s v="G113"/>
    <s v="3.0.7"/>
    <s v="0.9.3.0"/>
    <s v="1.0.0.0"/>
    <s v="OK"/>
    <x v="0"/>
    <x v="6"/>
  </r>
  <r>
    <s v="Succes"/>
    <s v="FJAA"/>
    <s v="GUNUNG PADANG"/>
    <s v="02"/>
    <s v="10.42.19.131"/>
    <s v="4.2.4.0"/>
    <s v="1.1.1.0"/>
    <s v="RUNNING"/>
    <s v="1.0.4.0"/>
    <s v="G113"/>
    <s v="3.0.7"/>
    <s v="0.9.3.0"/>
    <s v="1.0.0.0"/>
    <s v="OK"/>
    <x v="0"/>
    <x v="6"/>
  </r>
  <r>
    <s v="Succes"/>
    <s v="TSR9"/>
    <s v="CIBEUREUM SUKABUMI"/>
    <s v="02"/>
    <s v="10.42.181.227"/>
    <s v="4.2.4.0"/>
    <s v="1.1.1.0"/>
    <s v="RUNNING"/>
    <s v="1.0.4.0"/>
    <s v="G113"/>
    <s v="3.0.7"/>
    <s v="0.9.3.0"/>
    <s v="1.0.0.0"/>
    <s v="OK"/>
    <x v="0"/>
    <x v="6"/>
  </r>
  <r>
    <s v="Succes"/>
    <s v="F1H2"/>
    <s v="SAGANTEN SINDANG BARANG"/>
    <s v="02"/>
    <s v="10.42.134.131"/>
    <s v="4.2.4.0"/>
    <s v="1.1.1.0"/>
    <s v="RUNNING"/>
    <s v="1.0.4.0"/>
    <s v="G113"/>
    <s v="3.0.7"/>
    <s v="0.9.3.0"/>
    <s v="1.0.0.0"/>
    <s v="OK"/>
    <x v="0"/>
    <x v="6"/>
  </r>
  <r>
    <s v="Listener NOK"/>
    <s v="T2Y7"/>
    <s v="CILAKU MAYAK"/>
    <s v="02"/>
    <s v="10.42.135.99"/>
    <s v="-"/>
    <s v="-"/>
    <s v="-"/>
    <s v="-"/>
    <s v="-"/>
    <s v="-"/>
    <s v="-"/>
    <s v="-"/>
    <s v="TIMEOUT"/>
    <x v="1"/>
    <x v="6"/>
  </r>
  <r>
    <s v="Listener NOK"/>
    <s v="FZ9X"/>
    <s v="GEKBRONG"/>
    <s v="02"/>
    <s v="10.42.25.227"/>
    <s v="-"/>
    <s v="-"/>
    <s v="-"/>
    <s v="-"/>
    <s v="-"/>
    <s v="-"/>
    <s v="-"/>
    <s v="-"/>
    <s v="TIMEOUT"/>
    <x v="1"/>
    <x v="6"/>
  </r>
  <r>
    <s v="Succes"/>
    <s v="TVTU"/>
    <s v="CIBADAK"/>
    <s v="01"/>
    <s v="10.42.20.98"/>
    <s v="4.2.4.0"/>
    <s v="1.1.1.0"/>
    <s v="RUNNING"/>
    <s v="1.0.4.0"/>
    <s v="G113"/>
    <s v="3.0.6"/>
    <s v="0.9.3.0"/>
    <s v="1.0.0.0"/>
    <s v="NOK ATTRIBUTE"/>
    <x v="1"/>
    <x v="7"/>
  </r>
  <r>
    <s v="Succes"/>
    <s v="TB91"/>
    <s v="PERINTIS KEMERDEKAAN"/>
    <s v="03"/>
    <s v="10.42.33.133"/>
    <s v="4.2.4.0"/>
    <s v="1.1.1.0"/>
    <s v="RUNNING"/>
    <s v="1.0.4.0"/>
    <s v="G113"/>
    <s v="3.0.6"/>
    <s v="0.9.3.0"/>
    <s v="1.0.0.0"/>
    <s v="NOK ATTRIBUTE"/>
    <x v="1"/>
    <x v="7"/>
  </r>
  <r>
    <s v="Succes"/>
    <s v="FDW2"/>
    <s v="PANGLESERAN CIBATU"/>
    <s v="01"/>
    <s v="10.42.31.162"/>
    <s v="4.2.4.0"/>
    <s v="1.1.1.0"/>
    <s v="RUNNING"/>
    <s v="1.0.4.0"/>
    <s v="G113"/>
    <s v="3.0.7"/>
    <s v="0.9.3.0"/>
    <s v="1.0.0.0"/>
    <s v="OK"/>
    <x v="0"/>
    <x v="7"/>
  </r>
  <r>
    <s v="Succes"/>
    <s v="TRDS"/>
    <s v="RADEN SAMSUDIN SUKABUMI"/>
    <s v="I1"/>
    <s v="10.42.15.69"/>
    <s v="4.2.4.0"/>
    <s v="1.1.1.0"/>
    <s v="RUNNING"/>
    <s v="1.0.4.0"/>
    <s v="G113"/>
    <s v="3.0.7"/>
    <s v="0.9.3.0"/>
    <s v="1.0.0.0"/>
    <s v="OK"/>
    <x v="0"/>
    <x v="7"/>
  </r>
  <r>
    <s v="Succes"/>
    <s v="TRDS"/>
    <s v="RADEN SAMSUDIN SUKABUMI"/>
    <s v="01"/>
    <s v="10.42.15.66"/>
    <s v="4.2.4.0"/>
    <s v="1.1.1.0"/>
    <s v="RUNNING"/>
    <s v="1.0.4.0"/>
    <s v="G113"/>
    <s v="3.0.7"/>
    <s v="0.9.3.0"/>
    <s v="1.0.0.0"/>
    <s v="OK"/>
    <x v="0"/>
    <x v="7"/>
  </r>
  <r>
    <s v="Succes"/>
    <s v="F31Z"/>
    <s v="KADUDAMPIT RAYA"/>
    <s v="02"/>
    <s v="10.42.140.3"/>
    <s v="4.2.4.0"/>
    <s v="1.1.1.0"/>
    <s v="RUNNING"/>
    <s v="1.0.4.0"/>
    <s v="G113"/>
    <s v="3.0.7"/>
    <s v="0.9.3.0"/>
    <s v="1.0.0.0"/>
    <s v="OK"/>
    <x v="0"/>
    <x v="7"/>
  </r>
  <r>
    <s v="Succes"/>
    <s v="TRDS"/>
    <s v="RADEN SAMSUDIN SUKABUMI"/>
    <s v="02"/>
    <s v="10.42.15.67"/>
    <s v="4.2.4.0"/>
    <s v="1.1.1.0"/>
    <s v="RUNNING"/>
    <s v="1.0.4.0"/>
    <s v="G113"/>
    <s v="3.0.7"/>
    <s v="0.9.3.0"/>
    <s v="1.0.0.0"/>
    <s v="OK"/>
    <x v="0"/>
    <x v="7"/>
  </r>
  <r>
    <s v="Succes"/>
    <s v="F1Z7"/>
    <s v="KARANG TENGAH 3"/>
    <s v="01"/>
    <s v="10.42.71.194"/>
    <s v="4.2.4.0"/>
    <s v="1.1.1.0"/>
    <s v="RUNNING"/>
    <s v="1.0.4.0"/>
    <s v="G113"/>
    <s v="3.0.7"/>
    <s v="0.9.3.0"/>
    <s v="1.0.0.0"/>
    <s v="OK"/>
    <x v="0"/>
    <x v="7"/>
  </r>
  <r>
    <s v="Succes"/>
    <s v="F2GZ"/>
    <s v="SUKAHARJA WARUNG KIARA"/>
    <s v="02"/>
    <s v="10.42.20.131"/>
    <s v="4.2.4.0"/>
    <s v="1.1.1.0"/>
    <s v="RUNNING"/>
    <s v="1.0.4.0"/>
    <s v="G113"/>
    <s v="3.0.7"/>
    <s v="0.9.3.0"/>
    <s v="1.0.0.0"/>
    <s v="OK"/>
    <x v="0"/>
    <x v="7"/>
  </r>
  <r>
    <s v="Succes"/>
    <s v="TJ69"/>
    <s v="KARANG TENGAH"/>
    <s v="01"/>
    <s v="10.42.18.194"/>
    <s v="4.2.4.0"/>
    <s v="1.1.1.0"/>
    <s v="RUNNING"/>
    <s v="1.0.4.0"/>
    <s v="G113"/>
    <s v="3.0.7"/>
    <s v="0.9.3.0"/>
    <s v="1.0.0.0"/>
    <s v="OK"/>
    <x v="0"/>
    <x v="7"/>
  </r>
  <r>
    <s v="Succes"/>
    <s v="F31Z"/>
    <s v="KADUDAMPIT RAYA"/>
    <s v="01"/>
    <s v="10.42.140.2"/>
    <s v="4.2.4.0"/>
    <s v="1.1.1.0"/>
    <s v="RUNNING"/>
    <s v="1.0.4.0"/>
    <s v="G113"/>
    <s v="3.0.7"/>
    <s v="0.9.3.0"/>
    <s v="1.0.0.0"/>
    <s v="OK"/>
    <x v="0"/>
    <x v="7"/>
  </r>
  <r>
    <s v="Succes"/>
    <s v="FIR1"/>
    <s v="SPBU BRIGHT BY IDF GUNUNG JAYA"/>
    <s v="01"/>
    <s v="10.42.144.34"/>
    <s v="4.2.4.0"/>
    <s v="1.1.1.0"/>
    <s v="RUNNING"/>
    <s v="1.0.4.0"/>
    <s v="G113"/>
    <s v="3.0.7"/>
    <s v="0.9.3.0"/>
    <s v="1.0.0.0"/>
    <s v="OK"/>
    <x v="0"/>
    <x v="7"/>
  </r>
  <r>
    <s v="Succes"/>
    <s v="F8VA"/>
    <s v="BANTAR GADUNG"/>
    <s v="01"/>
    <s v="10.42.100.2"/>
    <s v="4.2.4.0"/>
    <s v="1.1.1.0"/>
    <s v="RUNNING"/>
    <s v="1.0.4.0"/>
    <s v="G113"/>
    <s v="3.0.7"/>
    <s v="0.9.3.0"/>
    <s v="1.0.0.0"/>
    <s v="OK"/>
    <x v="0"/>
    <x v="7"/>
  </r>
  <r>
    <s v="Succes"/>
    <s v="F1Z7"/>
    <s v="KARANG TENGAH 3"/>
    <s v="02"/>
    <s v="10.42.71.195"/>
    <s v="4.2.4.0"/>
    <s v="1.1.1.0"/>
    <s v="RUNNING"/>
    <s v="1.0.4.0"/>
    <s v="G113"/>
    <s v="3.0.7"/>
    <s v="0.9.3.0"/>
    <s v="1.0.0.0"/>
    <s v="OK"/>
    <x v="0"/>
    <x v="7"/>
  </r>
  <r>
    <s v="Succes"/>
    <s v="F99C"/>
    <s v="WARUNG KIARA"/>
    <s v="01"/>
    <s v="10.42.135.162"/>
    <s v="4.2.4.0"/>
    <s v="1.1.1.0"/>
    <s v="RUNNING"/>
    <s v="1.0.4.0"/>
    <s v="G113"/>
    <s v="3.0.7"/>
    <s v="0.9.3.0"/>
    <s v="1.0.0.0"/>
    <s v="OK"/>
    <x v="0"/>
    <x v="7"/>
  </r>
  <r>
    <s v="Succes"/>
    <s v="F31J"/>
    <s v="BANTAR MUNCANG CIBADAK"/>
    <s v="02"/>
    <s v="10.42.146.35"/>
    <s v="4.2.4.0"/>
    <s v="1.1.1.0"/>
    <s v="RUNNING"/>
    <s v="1.0.4.0"/>
    <s v="G113"/>
    <s v="3.0.7"/>
    <s v="0.9.3.0"/>
    <s v="1.0.0.0"/>
    <s v="OK"/>
    <x v="0"/>
    <x v="7"/>
  </r>
  <r>
    <s v="Succes"/>
    <s v="TJ09"/>
    <s v="PELDA RE SURYANTA"/>
    <s v="01"/>
    <s v="10.42.15.98"/>
    <s v="4.2.4.0"/>
    <s v="1.1.1.0"/>
    <s v="RUNNING"/>
    <s v="1.0.4.0"/>
    <s v="G113"/>
    <s v="3.0.7"/>
    <s v="0.9.3.0"/>
    <s v="1.0.0.0"/>
    <s v="OK"/>
    <x v="0"/>
    <x v="7"/>
  </r>
  <r>
    <s v="Succes"/>
    <s v="TJ09"/>
    <s v="PELDA RE SURYANTA"/>
    <s v="02"/>
    <s v="10.42.15.99"/>
    <s v="4.2.4.0"/>
    <s v="1.1.1.0"/>
    <s v="RUNNING"/>
    <s v="1.0.4.0"/>
    <s v="G113"/>
    <s v="3.0.7"/>
    <s v="0.9.3.0"/>
    <s v="1.0.0.0"/>
    <s v="OK"/>
    <x v="0"/>
    <x v="7"/>
  </r>
  <r>
    <s v="Succes"/>
    <s v="TC8F"/>
    <s v="SILIWANGI NO. 83"/>
    <s v="01"/>
    <s v="10.42.142.34"/>
    <s v="4.2.4.0"/>
    <s v="1.1.1.0"/>
    <s v="RUNNING"/>
    <s v="1.0.4.0"/>
    <s v="G113"/>
    <s v="3.0.7"/>
    <s v="0.9.3.0"/>
    <s v="1.0.0.0"/>
    <s v="OK"/>
    <x v="0"/>
    <x v="7"/>
  </r>
  <r>
    <s v="Succes"/>
    <s v="TB91"/>
    <s v="PERINTIS KEMERDEKAAN"/>
    <s v="02"/>
    <s v="10.42.33.131"/>
    <s v="4.2.4.0"/>
    <s v="1.1.1.0"/>
    <s v="RUNNING"/>
    <s v="1.0.4.0"/>
    <s v="G113"/>
    <s v="3.0.7"/>
    <s v="0.9.3.0"/>
    <s v="1.0.0.0"/>
    <s v="OK"/>
    <x v="0"/>
    <x v="7"/>
  </r>
  <r>
    <s v="Succes"/>
    <s v="FSOQ"/>
    <s v="SURYA KENCANA CIKOLE"/>
    <s v="02"/>
    <s v="10.42.145.227"/>
    <s v="4.2.4.0"/>
    <s v="1.1.1.0"/>
    <s v="RUNNING"/>
    <s v="1.0.4.0"/>
    <s v="G113"/>
    <s v="3.0.7"/>
    <s v="0.9.3.0"/>
    <s v="1.0.0.0"/>
    <s v="OK"/>
    <x v="0"/>
    <x v="7"/>
  </r>
  <r>
    <s v="Succes"/>
    <s v="TMWZ"/>
    <s v="CIKEMBAR"/>
    <s v="02"/>
    <s v="10.42.32.227"/>
    <s v="4.2.4.0"/>
    <s v="1.1.1.0"/>
    <s v="RUNNING"/>
    <s v="1.0.4.0"/>
    <s v="G113"/>
    <s v="3.0.7"/>
    <s v="0.9.3.0"/>
    <s v="1.0.0.0"/>
    <s v="OK"/>
    <x v="0"/>
    <x v="7"/>
  </r>
  <r>
    <s v="Succes"/>
    <s v="F2GZ"/>
    <s v="SUKAHARJA WARUNG KIARA"/>
    <s v="01"/>
    <s v="10.42.20.130"/>
    <s v="4.2.4.0"/>
    <s v="1.1.1.0"/>
    <s v="RUNNING"/>
    <s v="1.0.4.0"/>
    <s v="G113"/>
    <s v="3.0.7"/>
    <s v="0.9.3.0"/>
    <s v="1.0.0.0"/>
    <s v="OK"/>
    <x v="0"/>
    <x v="7"/>
  </r>
  <r>
    <s v="Succes"/>
    <s v="F99C"/>
    <s v="WARUNG KIARA"/>
    <s v="02"/>
    <s v="10.42.135.163"/>
    <s v="4.2.4.0"/>
    <s v="1.1.1.0"/>
    <s v="RUNNING"/>
    <s v="1.0.4.0"/>
    <s v="G113"/>
    <s v="3.0.7"/>
    <s v="0.9.3.0"/>
    <s v="1.0.0.0"/>
    <s v="OK"/>
    <x v="0"/>
    <x v="7"/>
  </r>
  <r>
    <s v="Succes"/>
    <s v="TWVA"/>
    <s v="BOJONG SAMPORA 2"/>
    <s v="02"/>
    <s v="10.42.135.67"/>
    <s v="4.2.4.0"/>
    <s v="1.1.1.0"/>
    <s v="RUNNING"/>
    <s v="1.0.4.0"/>
    <s v="G113"/>
    <s v="3.0.7"/>
    <s v="0.9.3.0"/>
    <s v="1.0.0.0"/>
    <s v="OK"/>
    <x v="0"/>
    <x v="7"/>
  </r>
  <r>
    <s v="Succes"/>
    <s v="FSOQ"/>
    <s v="SURYA KENCANA CIKOLE"/>
    <s v="01"/>
    <s v="10.42.145.226"/>
    <s v="4.2.4.0"/>
    <s v="1.1.1.0"/>
    <s v="RUNNING"/>
    <s v="1.0.4.0"/>
    <s v="G113"/>
    <s v="3.0.7"/>
    <s v="0.9.3.0"/>
    <s v="1.0.0.0"/>
    <s v="OK"/>
    <x v="0"/>
    <x v="7"/>
  </r>
  <r>
    <s v="Succes"/>
    <s v="TAPY"/>
    <s v="CIMANGGU"/>
    <s v="01"/>
    <s v="10.42.107.34"/>
    <s v="4.2.4.0"/>
    <s v="1.1.1.0"/>
    <s v="RUNNING"/>
    <s v="1.0.4.0"/>
    <s v="G113"/>
    <s v="3.0.7"/>
    <s v="0.9.3.0"/>
    <s v="1.0.0.0"/>
    <s v="OK"/>
    <x v="0"/>
    <x v="7"/>
  </r>
  <r>
    <s v="Succes"/>
    <s v="FDW2"/>
    <s v="PANGLESERAN CIBATU"/>
    <s v="02"/>
    <s v="10.42.31.163"/>
    <s v="4.2.4.0"/>
    <s v="1.1.1.0"/>
    <s v="RUNNING"/>
    <s v="1.0.4.0"/>
    <s v="G113"/>
    <s v="3.0.7"/>
    <s v="0.9.3.0"/>
    <s v="1.0.0.0"/>
    <s v="OK"/>
    <x v="0"/>
    <x v="7"/>
  </r>
  <r>
    <s v="Succes"/>
    <s v="TEZ3"/>
    <s v="BATUNUNGGAL CIBADAK"/>
    <s v="01"/>
    <s v="10.42.51.34"/>
    <s v="4.2.4.0"/>
    <s v="1.1.1.0"/>
    <s v="RUNNING"/>
    <s v="1.0.4.0"/>
    <s v="G113"/>
    <s v="3.0.7"/>
    <s v="0.9.3.0"/>
    <s v="1.0.0.0"/>
    <s v="OK"/>
    <x v="0"/>
    <x v="7"/>
  </r>
  <r>
    <s v="Succes"/>
    <s v="T39B"/>
    <s v="BOJONG SAMPORA"/>
    <s v="02"/>
    <s v="10.42.19.67"/>
    <s v="4.2.4.0"/>
    <s v="1.1.1.0"/>
    <s v="RUNNING"/>
    <s v="1.0.4.0"/>
    <s v="G113"/>
    <s v="3.0.7"/>
    <s v="0.9.3.0"/>
    <s v="1.0.0.0"/>
    <s v="OK"/>
    <x v="0"/>
    <x v="7"/>
  </r>
  <r>
    <s v="Succes"/>
    <s v="TAPY"/>
    <s v="CIMANGGU"/>
    <s v="02"/>
    <s v="10.42.107.35"/>
    <s v="4.2.4.0"/>
    <s v="1.1.1.0"/>
    <s v="RUNNING"/>
    <s v="1.0.4.0"/>
    <s v="G113"/>
    <s v="3.0.7"/>
    <s v="0.9.3.0"/>
    <s v="1.0.0.0"/>
    <s v="OK"/>
    <x v="0"/>
    <x v="7"/>
  </r>
  <r>
    <s v="Succes"/>
    <s v="TJ79"/>
    <s v="SEGOG"/>
    <s v="02"/>
    <s v="10.42.113.3"/>
    <s v="4.2.4.0"/>
    <s v="1.1.1.0"/>
    <s v="RUNNING"/>
    <s v="1.0.4.0"/>
    <s v="G113"/>
    <s v="3.0.7"/>
    <s v="0.9.3.0"/>
    <s v="1.0.0.0"/>
    <s v="OK"/>
    <x v="0"/>
    <x v="7"/>
  </r>
  <r>
    <s v="Succes"/>
    <s v="TRDS"/>
    <s v="RADEN SAMSUDIN SUKABUMI"/>
    <s v="03"/>
    <s v="10.42.15.68"/>
    <s v="4.2.4.0"/>
    <s v="1.1.1.0"/>
    <s v="RUNNING"/>
    <s v="1.0.4.0"/>
    <s v="G113"/>
    <s v="3.0.7"/>
    <s v="0.9.3.0"/>
    <s v="1.0.0.0"/>
    <s v="OK"/>
    <x v="0"/>
    <x v="7"/>
  </r>
  <r>
    <s v="Succes"/>
    <s v="FTO5"/>
    <s v="CIKONDANG SUKABUMI"/>
    <s v="02"/>
    <s v="10.42.22.227"/>
    <s v="4.2.4.0"/>
    <s v="1.1.1.0"/>
    <s v="RUNNING"/>
    <s v="1.0.4.0"/>
    <s v="G113"/>
    <s v="3.0.7"/>
    <s v="0.9.3.0"/>
    <s v="1.0.0.0"/>
    <s v="OK"/>
    <x v="0"/>
    <x v="7"/>
  </r>
  <r>
    <s v="Succes"/>
    <s v="TD6Q"/>
    <s v="PADABEUNGHAR"/>
    <s v="01"/>
    <s v="10.42.59.34"/>
    <s v="4.2.4.0"/>
    <s v="1.1.1.0"/>
    <s v="RUNNING"/>
    <s v="1.0.4.0"/>
    <s v="G113"/>
    <s v="3.0.7"/>
    <s v="0.9.3.0"/>
    <s v="1.0.0.0"/>
    <s v="OK"/>
    <x v="0"/>
    <x v="7"/>
  </r>
  <r>
    <s v="Succes"/>
    <s v="TC8F"/>
    <s v="SILIWANGI NO. 83"/>
    <s v="02"/>
    <s v="10.42.142.35"/>
    <s v="4.2.4.0"/>
    <s v="1.1.1.0"/>
    <s v="RUNNING"/>
    <s v="1.0.4.0"/>
    <s v="G113"/>
    <s v="3.0.7"/>
    <s v="0.9.3.0"/>
    <s v="1.0.0.0"/>
    <s v="OK"/>
    <x v="0"/>
    <x v="7"/>
  </r>
  <r>
    <s v="Succes"/>
    <s v="TQO7"/>
    <s v="IDM KANTOR POS SUKABUMI"/>
    <s v="03"/>
    <s v="10.42.146.228"/>
    <s v="4.2.4.0"/>
    <s v="1.1.1.0"/>
    <s v="RUNNING"/>
    <s v="1.0.4.0"/>
    <s v="G113"/>
    <s v="3.0.7"/>
    <s v="0.9.3.0"/>
    <s v="1.0.0.0"/>
    <s v="OK"/>
    <x v="0"/>
    <x v="7"/>
  </r>
  <r>
    <s v="Succes"/>
    <s v="FT5J"/>
    <s v="DIDI SUKARDI 2"/>
    <s v="01"/>
    <s v="10.42.17.194"/>
    <s v="4.2.4.0"/>
    <s v="1.1.1.0"/>
    <s v="RUNNING"/>
    <s v="1.0.4.0"/>
    <s v="G113"/>
    <s v="3.0.7"/>
    <s v="0.9.3.0"/>
    <s v="1.0.0.0"/>
    <s v="OK"/>
    <x v="0"/>
    <x v="7"/>
  </r>
  <r>
    <s v="Succes"/>
    <s v="TMWZ"/>
    <s v="CIKEMBAR"/>
    <s v="01"/>
    <s v="10.42.32.226"/>
    <s v="4.2.4.0"/>
    <s v="1.1.1.0"/>
    <s v="RUNNING"/>
    <s v="1.0.4.0"/>
    <s v="G113"/>
    <s v="3.0.7"/>
    <s v="0.9.3.0"/>
    <s v="1.0.0.0"/>
    <s v="OK"/>
    <x v="0"/>
    <x v="7"/>
  </r>
  <r>
    <s v="Succes"/>
    <s v="TD6Q"/>
    <s v="PADABEUNGHAR"/>
    <s v="02"/>
    <s v="10.42.59.35"/>
    <s v="4.2.4.0"/>
    <s v="1.1.1.0"/>
    <s v="RUNNING"/>
    <s v="1.0.4.0"/>
    <s v="G113"/>
    <s v="3.0.7"/>
    <s v="0.9.3.0"/>
    <s v="1.0.0.0"/>
    <s v="OK"/>
    <x v="0"/>
    <x v="7"/>
  </r>
  <r>
    <s v="Succes"/>
    <s v="TM4O"/>
    <s v="SEKARWANGI CIBADAK"/>
    <s v="02"/>
    <s v="10.42.85.227"/>
    <s v="4.2.4.0"/>
    <s v="1.1.1.0"/>
    <s v="RUNNING"/>
    <s v="1.0.4.0"/>
    <s v="G113"/>
    <s v="3.0.7"/>
    <s v="0.9.3.0"/>
    <s v="1.0.0.0"/>
    <s v="OK"/>
    <x v="0"/>
    <x v="7"/>
  </r>
  <r>
    <s v="Succes"/>
    <s v="TB91"/>
    <s v="PERINTIS KEMERDEKAAN"/>
    <s v="01"/>
    <s v="10.42.33.130"/>
    <s v="4.2.4.0"/>
    <s v="1.1.1.0"/>
    <s v="RUNNING"/>
    <s v="1.0.4.0"/>
    <s v="G113"/>
    <s v="3.0.7"/>
    <s v="0.9.3.0"/>
    <s v="1.0.0.0"/>
    <s v="OK"/>
    <x v="0"/>
    <x v="7"/>
  </r>
  <r>
    <s v="Succes"/>
    <s v="T02W"/>
    <s v="CIKEMBANG 2"/>
    <s v="02"/>
    <s v="10.42.33.163"/>
    <s v="4.2.4.0"/>
    <s v="1.1.1.0"/>
    <s v="RUNNING"/>
    <s v="1.0.4.0"/>
    <s v="G113"/>
    <s v="3.0.7"/>
    <s v="0.9.3.0"/>
    <s v="1.0.0.0"/>
    <s v="OK"/>
    <x v="0"/>
    <x v="7"/>
  </r>
  <r>
    <s v="Succes"/>
    <s v="TGOR"/>
    <s v="CIBATU SUKABUMI"/>
    <s v="02"/>
    <s v="10.42.22.66"/>
    <s v="4.2.4.0"/>
    <s v="1.1.1.0"/>
    <s v="RUNNING"/>
    <s v="1.0.4.0"/>
    <s v="G113"/>
    <s v="3.0.7"/>
    <s v="0.9.3.0"/>
    <s v="1.0.0.0"/>
    <s v="OK"/>
    <x v="0"/>
    <x v="7"/>
  </r>
  <r>
    <s v="Succes"/>
    <s v="F31J"/>
    <s v="BANTAR MUNCANG CIBADAK"/>
    <s v="01"/>
    <s v="10.42.146.34"/>
    <s v="4.2.4.0"/>
    <s v="1.1.1.0"/>
    <s v="RUNNING"/>
    <s v="1.0.4.0"/>
    <s v="G113"/>
    <s v="3.0.7"/>
    <s v="0.9.3.0"/>
    <s v="1.0.0.0"/>
    <s v="OK"/>
    <x v="0"/>
    <x v="7"/>
  </r>
  <r>
    <s v="Succes"/>
    <s v="TD13"/>
    <s v="SURYA KENCANA SUKABUMI"/>
    <s v="01"/>
    <s v="10.42.24.226"/>
    <s v="4.2.4.0"/>
    <s v="1.1.1.0"/>
    <s v="RUNNING"/>
    <s v="1.0.4.0"/>
    <s v="G113"/>
    <s v="3.0.7"/>
    <s v="Programtidakada"/>
    <s v="1.0.0.0"/>
    <s v="NOK LIBRARY SUHU"/>
    <x v="1"/>
    <x v="7"/>
  </r>
  <r>
    <s v="Succes"/>
    <s v="TGOR"/>
    <s v="CIBATU SUKABUMI"/>
    <s v="01"/>
    <s v="10.42.22.67"/>
    <s v="4.2.4.0"/>
    <s v="1.1.1.0"/>
    <s v="RUNNING"/>
    <s v="1.0.4.0"/>
    <s v="G113"/>
    <s v="3.0.7"/>
    <s v="0.9.3.0"/>
    <s v="1.0.0.0"/>
    <s v="OK"/>
    <x v="0"/>
    <x v="7"/>
  </r>
  <r>
    <s v="Succes"/>
    <s v="TM4O"/>
    <s v="SEKARWANGI CIBADAK"/>
    <s v="01"/>
    <s v="10.42.85.226"/>
    <s v="4.2.4.0"/>
    <s v="1.1.1.0"/>
    <s v="RUNNING"/>
    <s v="1.0.4.0"/>
    <s v="G113"/>
    <s v="3.0.7"/>
    <s v="0.9.3.0"/>
    <s v="1.0.0.0"/>
    <s v="OK"/>
    <x v="0"/>
    <x v="7"/>
  </r>
  <r>
    <s v="Succes"/>
    <s v="TB91"/>
    <s v="PERINTIS KEMERDEKAAN"/>
    <s v="I1"/>
    <s v="10.42.33.132"/>
    <s v="4.2.4.0"/>
    <s v="1.1.1.0"/>
    <s v="RUNNING"/>
    <s v="1.0.4.0"/>
    <s v="G113"/>
    <s v="3.0.7"/>
    <s v="Programtidakada"/>
    <s v="1.0.0.0"/>
    <s v="NOK LIBRARY SUHU"/>
    <x v="1"/>
    <x v="7"/>
  </r>
  <r>
    <s v="Succes"/>
    <s v="TD13"/>
    <s v="SURYA KENCANA SUKABUMI"/>
    <s v="02"/>
    <s v="10.42.24.227"/>
    <s v="4.2.4.0"/>
    <s v="1.1.1.0"/>
    <s v="RUNNING"/>
    <s v="1.0.4.0"/>
    <s v="G113"/>
    <s v="3.0.7"/>
    <s v="0.9.3.0"/>
    <s v="1.0.0.0"/>
    <s v="OK"/>
    <x v="0"/>
    <x v="7"/>
  </r>
  <r>
    <s v="Succes"/>
    <s v="T02W"/>
    <s v="CIKEMBANG 2"/>
    <s v="01"/>
    <s v="10.42.33.162"/>
    <s v="4.2.4.0"/>
    <s v="1.1.1.0"/>
    <s v="RUNNING"/>
    <s v="1.0.4.0"/>
    <s v="G113"/>
    <s v="3.0.7"/>
    <s v="0.9.3.0"/>
    <s v="1.0.0.0"/>
    <s v="OK"/>
    <x v="0"/>
    <x v="7"/>
  </r>
  <r>
    <s v="Succes"/>
    <s v="FLM8"/>
    <s v="ROYAL KABANDUNGAN"/>
    <s v="01"/>
    <s v="10.42.146.162"/>
    <s v="4.2.4.0"/>
    <s v="1.1.1.0"/>
    <s v="RUNNING"/>
    <s v="1.0.4.0"/>
    <s v="G113"/>
    <s v="3.0.7"/>
    <s v="0.9.3.0"/>
    <s v="1.0.0.0"/>
    <s v="OK"/>
    <x v="0"/>
    <x v="7"/>
  </r>
  <r>
    <s v="Succes"/>
    <s v="TQO7"/>
    <s v="IDM KANTOR POS SUKABUMI"/>
    <s v="01"/>
    <s v="10.42.146.226"/>
    <s v="4.2.4.0"/>
    <s v="1.1.1.0"/>
    <s v="RUNNING"/>
    <s v="1.0.4.0"/>
    <s v="G113"/>
    <s v="3.0.7"/>
    <s v="0.9.3.0"/>
    <s v="1.0.0.0"/>
    <s v="OK"/>
    <x v="0"/>
    <x v="7"/>
  </r>
  <r>
    <s v="Succes"/>
    <s v="FJL2"/>
    <s v="IDF BENTENG WARUDOYONG"/>
    <s v="02"/>
    <s v="10.42.148.35"/>
    <s v="4.2.4.0"/>
    <s v="1.1.1.0"/>
    <s v="RUNNING"/>
    <s v="1.0.4.0"/>
    <s v="G113"/>
    <s v="3.0.6"/>
    <s v="0.9.3.0"/>
    <s v="1.0.0.0"/>
    <s v="NOK ATTRIBUTE"/>
    <x v="1"/>
    <x v="7"/>
  </r>
  <r>
    <s v="Succes"/>
    <s v="T47I"/>
    <s v="PRIMER CIKEMBANG"/>
    <s v="01"/>
    <s v="10.42.13.66"/>
    <s v="4.2.4.0"/>
    <s v="1.1.1.0"/>
    <s v="RUNNING"/>
    <s v="1.0.4.0"/>
    <s v="G113"/>
    <s v="3.0.7"/>
    <s v="0.9.3.0"/>
    <s v="1.0.0.0"/>
    <s v="OK"/>
    <x v="0"/>
    <x v="7"/>
  </r>
  <r>
    <s v="Succes"/>
    <s v="TGVG"/>
    <s v="SIMPANG PRIMER CIBADAK"/>
    <s v="02"/>
    <s v="10.42.55.35"/>
    <s v="4.2.4.0"/>
    <s v="1.1.1.0"/>
    <s v="RUNNING"/>
    <s v="1.0.4.0"/>
    <s v="G113"/>
    <s v="3.0.7"/>
    <s v="0.9.3.0"/>
    <s v="1.0.0.0"/>
    <s v="OK"/>
    <x v="0"/>
    <x v="7"/>
  </r>
  <r>
    <s v="Succes"/>
    <s v="T39B"/>
    <s v="BOJONG SAMPORA"/>
    <s v="01"/>
    <s v="10.42.19.66"/>
    <s v="4.2.4.0"/>
    <s v="1.1.1.0"/>
    <s v="RUNNING"/>
    <s v="1.0.4.0"/>
    <s v="G113"/>
    <s v="3.0.7"/>
    <s v="0.9.3.0"/>
    <s v="1.0.0.0"/>
    <s v="OK"/>
    <x v="0"/>
    <x v="7"/>
  </r>
  <r>
    <s v="Succes"/>
    <s v="FJL2"/>
    <s v="IDF BENTENG WARUDOYONG"/>
    <s v="01"/>
    <s v="10.42.148.34"/>
    <s v="4.2.4.0"/>
    <s v="1.1.1.0"/>
    <s v="RUNNING"/>
    <s v="1.0.4.0"/>
    <s v="G113"/>
    <s v="3.0.6"/>
    <s v="0.9.3.0"/>
    <s v="1.0.0.0"/>
    <s v="NOK ATTRIBUTE"/>
    <x v="1"/>
    <x v="7"/>
  </r>
  <r>
    <s v="Succes"/>
    <s v="TJ79"/>
    <s v="SEGOG"/>
    <s v="01"/>
    <s v="10.42.113.2"/>
    <s v="4.2.4.0"/>
    <s v="1.1.1.0"/>
    <s v="RUNNING"/>
    <s v="1.0.4.0"/>
    <s v="G113"/>
    <s v="3.0.7"/>
    <s v="0.9.3.0"/>
    <s v="1.0.0.0"/>
    <s v="OK"/>
    <x v="0"/>
    <x v="7"/>
  </r>
  <r>
    <s v="Succes"/>
    <s v="TJ69"/>
    <s v="KARANG TENGAH"/>
    <s v="02"/>
    <s v="10.42.18.195"/>
    <s v="4.2.4.0"/>
    <s v="1.1.1.0"/>
    <s v="RUNNING"/>
    <s v="1.0.4.0"/>
    <s v="G113"/>
    <s v="3.0.7"/>
    <s v="0.9.3.0"/>
    <s v="1.0.0.0"/>
    <s v="OK"/>
    <x v="0"/>
    <x v="7"/>
  </r>
  <r>
    <s v="Succes"/>
    <s v="TDPN"/>
    <s v="PRIMER CIBADAK"/>
    <s v="02"/>
    <s v="10.42.33.3"/>
    <s v="4.2.4.0"/>
    <s v="1.1.1.0"/>
    <s v="RUNNING"/>
    <s v="1.0.4.0"/>
    <s v="G113"/>
    <s v="3.0.7"/>
    <s v="0.9.3.0"/>
    <s v="1.0.0.0"/>
    <s v="OK"/>
    <x v="0"/>
    <x v="7"/>
  </r>
  <r>
    <s v="Succes"/>
    <s v="TL6T"/>
    <s v="RE MARTADINATA NO.7"/>
    <s v="02"/>
    <s v="10.42.147.195"/>
    <s v="4.2.4.0"/>
    <s v="1.1.1.0"/>
    <s v="RUNNING"/>
    <s v="1.0.4.0"/>
    <s v="G113"/>
    <s v="3.0.6"/>
    <s v="0.9.3.0"/>
    <s v="1.0.0.0"/>
    <s v="NOK ATTRIBUTE"/>
    <x v="1"/>
    <x v="7"/>
  </r>
  <r>
    <s v="Succes"/>
    <s v="FOU9"/>
    <s v="KERTARAHARJA"/>
    <s v="02"/>
    <s v="10.42.54.131"/>
    <s v="4.2.4.0"/>
    <s v="1.1.1.0"/>
    <s v="RUNNING"/>
    <s v="1.0.4.0"/>
    <s v="G113"/>
    <s v="3.0.7"/>
    <s v="0.9.3.0"/>
    <s v="1.0.0.0"/>
    <s v="OK"/>
    <x v="0"/>
    <x v="7"/>
  </r>
  <r>
    <s v="Succes"/>
    <s v="FLM8"/>
    <s v="ROYAL KABANDUNGAN"/>
    <s v="02"/>
    <s v="10.42.146.163"/>
    <s v="4.2.4.0"/>
    <s v="1.1.1.0"/>
    <s v="RUNNING"/>
    <s v="1.0.4.0"/>
    <s v="G113"/>
    <s v="3.0.7"/>
    <s v="Programtidakada"/>
    <s v="1.0.0.0"/>
    <s v="NOK LIBRARY SUHU"/>
    <x v="1"/>
    <x v="7"/>
  </r>
  <r>
    <s v="Succes"/>
    <s v="TL6T"/>
    <s v="RE MARTADINATA NO.7"/>
    <s v="01"/>
    <s v="10.42.147.194"/>
    <s v="4.2.4.0"/>
    <s v="1.1.1.0"/>
    <s v="RUNNING"/>
    <s v="1.0.4.0"/>
    <s v="G113"/>
    <s v="3.0.6"/>
    <s v="0.9.3.0"/>
    <s v="1.0.0.0"/>
    <s v="NOK ATTRIBUTE"/>
    <x v="1"/>
    <x v="7"/>
  </r>
  <r>
    <s v="Succes"/>
    <s v="TRDS"/>
    <s v="RADEN SAMSUDIN SUKABUMI"/>
    <s v="04"/>
    <s v="10.42.15.70"/>
    <s v="4.2.4.0"/>
    <s v="1.1.1.0"/>
    <s v="RUNNING"/>
    <s v="1.0.4.0"/>
    <s v="G113"/>
    <s v="3.0.7"/>
    <s v="0.9.3.0"/>
    <s v="1.0.0.0"/>
    <s v="OK"/>
    <x v="0"/>
    <x v="7"/>
  </r>
  <r>
    <s v="Succes"/>
    <s v="TVTU"/>
    <s v="CIBADAK"/>
    <s v="02"/>
    <s v="10.42.20.99"/>
    <s v="4.2.4.0"/>
    <s v="1.1.1.0"/>
    <s v="RUNNING"/>
    <s v="1.0.4.0"/>
    <s v="G113"/>
    <s v="3.0.7"/>
    <s v="0.9.3.0"/>
    <s v="1.0.0.0"/>
    <s v="OK"/>
    <x v="0"/>
    <x v="7"/>
  </r>
  <r>
    <s v="Succes"/>
    <s v="T9NO"/>
    <s v="SALABINTANA RAYA"/>
    <s v="01"/>
    <s v="10.42.43.34"/>
    <s v="4.2.4.0"/>
    <s v="1.1.1.0"/>
    <s v="RUNNING"/>
    <s v="1.0.4.0"/>
    <s v="G113"/>
    <s v="3.0.7"/>
    <s v="0.9.3.0"/>
    <s v="1.0.0.0"/>
    <s v="OK"/>
    <x v="0"/>
    <x v="7"/>
  </r>
  <r>
    <s v="Succes"/>
    <s v="TWVA"/>
    <s v="BOJONG SAMPORA 2"/>
    <s v="01"/>
    <s v="10.42.135.66"/>
    <s v="4.2.4.0"/>
    <s v="1.1.1.0"/>
    <s v="RUNNING"/>
    <s v="1.0.4.0"/>
    <s v="G113"/>
    <s v="3.0.7"/>
    <s v="0.9.3.0"/>
    <s v="1.0.0.0"/>
    <s v="OK"/>
    <x v="0"/>
    <x v="7"/>
  </r>
  <r>
    <s v="Succes"/>
    <s v="TDPN"/>
    <s v="PRIMER CIBADAK"/>
    <s v="01"/>
    <s v="10.42.33.2"/>
    <s v="4.2.4.0"/>
    <s v="1.1.1.0"/>
    <s v="RUNNING"/>
    <s v="1.0.4.0"/>
    <s v="G113"/>
    <s v="3.0.7"/>
    <s v="0.9.3.0"/>
    <s v="1.0.0.0"/>
    <s v="OK"/>
    <x v="0"/>
    <x v="7"/>
  </r>
  <r>
    <s v="Succes"/>
    <s v="F8VA"/>
    <s v="BANTAR GADUNG"/>
    <s v="02"/>
    <s v="10.42.100.3"/>
    <s v="4.2.4.0"/>
    <s v="1.1.1.0"/>
    <s v="RUNNING"/>
    <s v="1.0.4.0"/>
    <s v="G113"/>
    <s v="3.0.7"/>
    <s v="0.9.3.0"/>
    <s v="1.0.0.0"/>
    <s v="OK"/>
    <x v="0"/>
    <x v="7"/>
  </r>
  <r>
    <s v="Succes"/>
    <s v="T9NO"/>
    <s v="SALABINTANA RAYA"/>
    <s v="02"/>
    <s v="10.42.43.35"/>
    <s v="4.2.4.0"/>
    <s v="1.1.1.0"/>
    <s v="RUNNING"/>
    <s v="1.0.4.0"/>
    <s v="G113"/>
    <s v="3.0.7"/>
    <s v="0.9.3.0"/>
    <s v="1.0.0.0"/>
    <s v="OK"/>
    <x v="0"/>
    <x v="7"/>
  </r>
  <r>
    <s v="Succes"/>
    <s v="T8Q9"/>
    <s v="SALABINTANA"/>
    <s v="01"/>
    <s v="10.42.9.34"/>
    <s v="4.2.4.0"/>
    <s v="1.1.1.0"/>
    <s v="RUNNING"/>
    <s v="1.0.4.0"/>
    <s v="G113"/>
    <s v="3.0.7"/>
    <s v="0.9.3.0"/>
    <s v="1.0.0.0"/>
    <s v="OK"/>
    <x v="0"/>
    <x v="7"/>
  </r>
  <r>
    <s v="Succes"/>
    <s v="T8Q9"/>
    <s v="SALABINTANA"/>
    <s v="02"/>
    <s v="10.42.9.35"/>
    <s v="4.2.4.0"/>
    <s v="1.1.1.0"/>
    <s v="RUNNING"/>
    <s v="1.0.4.0"/>
    <s v="G113"/>
    <s v="3.0.7"/>
    <s v="0.9.3.0"/>
    <s v="1.0.0.0"/>
    <s v="OK"/>
    <x v="0"/>
    <x v="7"/>
  </r>
  <r>
    <s v="Succes"/>
    <s v="TGVG"/>
    <s v="SIMPANG PRIMER CIBADAK"/>
    <s v="01"/>
    <s v="10.42.55.34"/>
    <s v="4.2.4.0"/>
    <s v="1.1.1.0"/>
    <s v="RUNNING"/>
    <s v="1.0.4.0"/>
    <s v="G113"/>
    <s v="3.0.7"/>
    <s v="0.9.3.0"/>
    <s v="1.0.0.0"/>
    <s v="OK"/>
    <x v="0"/>
    <x v="7"/>
  </r>
  <r>
    <s v="Succes"/>
    <s v="FIR1"/>
    <s v="SPBU BRIGHT BY IDF GUNUNG JAYA"/>
    <s v="02"/>
    <s v="10.42.144.35"/>
    <s v="4.2.4.0"/>
    <s v="1.1.1.0"/>
    <s v="RUNNING"/>
    <s v="1.0.4.0"/>
    <s v="G113"/>
    <s v="3.0.7"/>
    <s v="0.9.3.0"/>
    <s v="1.0.0.0"/>
    <s v="OK"/>
    <x v="0"/>
    <x v="7"/>
  </r>
  <r>
    <s v="Succes"/>
    <s v="TTIP"/>
    <s v="SRIWEDARI"/>
    <s v="01"/>
    <s v="10.42.116.162"/>
    <s v="4.2.4.0"/>
    <s v="1.1.1.0"/>
    <s v="RUNNING"/>
    <s v="1.0.4.0"/>
    <s v="G113"/>
    <s v="3.0.7"/>
    <s v="0.9.3.0"/>
    <s v="1.0.0.0"/>
    <s v="OK"/>
    <x v="0"/>
    <x v="7"/>
  </r>
  <r>
    <s v="Succes"/>
    <s v="T6SP"/>
    <s v="MANGKALAYA CISAAT"/>
    <s v="02"/>
    <s v="10.42.31.99"/>
    <s v="4.2.4.0"/>
    <s v="1.1.1.0"/>
    <s v="RUNNING"/>
    <s v="1.0.4.0"/>
    <s v="G113"/>
    <s v="3.0.7"/>
    <s v="0.9.3.0"/>
    <s v="1.0.0.0"/>
    <s v="OK"/>
    <x v="0"/>
    <x v="7"/>
  </r>
  <r>
    <s v="Succes"/>
    <s v="FT5J"/>
    <s v="DIDI SUKARDI 2"/>
    <s v="02"/>
    <s v="10.42.17.195"/>
    <s v="4.2.4.0"/>
    <s v="1.1.1.0"/>
    <s v="RUNNING"/>
    <s v="1.0.4.0"/>
    <s v="G113"/>
    <s v="3.0.7"/>
    <s v="0.9.3.0"/>
    <s v="1.0.0.0"/>
    <s v="OK"/>
    <x v="0"/>
    <x v="7"/>
  </r>
  <r>
    <s v="Succes"/>
    <s v="TQP0"/>
    <s v="NYOMPLONG"/>
    <s v="02"/>
    <s v="10.42.20.67"/>
    <s v="4.2.4.0"/>
    <s v="1.1.1.0"/>
    <s v="RUNNING"/>
    <s v="1.0.4.0"/>
    <s v="G113"/>
    <s v="3.0.7"/>
    <s v="0.9.3.0"/>
    <s v="1.0.0.0"/>
    <s v="OK"/>
    <x v="0"/>
    <x v="7"/>
  </r>
  <r>
    <s v="Succes"/>
    <s v="TEZ3"/>
    <s v="BATUNUNGGAL CIBADAK"/>
    <s v="02"/>
    <s v="10.42.51.35"/>
    <s v="4.2.4.0"/>
    <s v="1.1.1.0"/>
    <s v="RUNNING"/>
    <s v="1.0.4.0"/>
    <s v="G113"/>
    <s v="3.0.7"/>
    <s v="0.9.3.0"/>
    <s v="1.0.0.0"/>
    <s v="OK"/>
    <x v="0"/>
    <x v="7"/>
  </r>
  <r>
    <s v="Succes"/>
    <s v="FTO5"/>
    <s v="CIKONDANG SUKABUMI"/>
    <s v="01"/>
    <s v="10.42.22.226"/>
    <s v="4.2.4.0"/>
    <s v="1.1.1.0"/>
    <s v="RUNNING"/>
    <s v="1.0.4.0"/>
    <s v="G113"/>
    <s v="3.0.7"/>
    <s v="0.9.3.0"/>
    <s v="1.0.0.0"/>
    <s v="OK"/>
    <x v="0"/>
    <x v="7"/>
  </r>
  <r>
    <s v="Succes"/>
    <s v="T6SP"/>
    <s v="MANGKALAYA CISAAT"/>
    <s v="01"/>
    <s v="10.42.31.98"/>
    <s v="4.2.4.0"/>
    <s v="1.1.1.0"/>
    <s v="RUNNING"/>
    <s v="1.0.4.0"/>
    <s v="G113"/>
    <s v="3.0.7"/>
    <s v="0.9.3.0"/>
    <s v="1.0.0.0"/>
    <s v="OK"/>
    <x v="0"/>
    <x v="7"/>
  </r>
  <r>
    <s v="Succes"/>
    <s v="TQP0"/>
    <s v="NYOMPLONG"/>
    <s v="01"/>
    <s v="10.42.20.66"/>
    <s v="4.2.4.0"/>
    <s v="1.1.1.0"/>
    <s v="RUNNING"/>
    <s v="1.0.4.0"/>
    <s v="G113"/>
    <s v="3.0.7"/>
    <s v="0.9.3.0"/>
    <s v="1.0.0.0"/>
    <s v="OK"/>
    <x v="0"/>
    <x v="7"/>
  </r>
  <r>
    <s v="Succes"/>
    <s v="T47I"/>
    <s v="PRIMER CIKEMBANG"/>
    <s v="02"/>
    <s v="10.42.13.67"/>
    <s v="4.2.4.0"/>
    <s v="1.1.1.0"/>
    <s v="RUNNING"/>
    <s v="1.0.4.0"/>
    <s v="G113"/>
    <s v="3.0.7"/>
    <s v="0.9.3.0"/>
    <s v="1.0.0.0"/>
    <s v="OK"/>
    <x v="0"/>
    <x v="7"/>
  </r>
  <r>
    <s v="Succes"/>
    <s v="TTIP"/>
    <s v="SRIWEDARI"/>
    <s v="02"/>
    <s v="10.42.116.163"/>
    <s v="4.2.4.0"/>
    <s v="1.1.1.0"/>
    <s v="RUNNING"/>
    <s v="1.0.4.0"/>
    <s v="G113"/>
    <s v="3.0.7"/>
    <s v="0.9.3.0"/>
    <s v="1.0.0.0"/>
    <s v="OK"/>
    <x v="0"/>
    <x v="7"/>
  </r>
  <r>
    <s v="Succes"/>
    <s v="FD80"/>
    <s v="UBRUG"/>
    <s v="01"/>
    <s v="10.42.96.2"/>
    <s v="4.2.4.0"/>
    <s v="1.1.1.0"/>
    <s v="RUNNING"/>
    <s v="1.0.4.0"/>
    <s v="G113"/>
    <s v="3.0.7"/>
    <s v="0.9.3.0"/>
    <s v="1.0.0.0"/>
    <s v="OK"/>
    <x v="0"/>
    <x v="7"/>
  </r>
  <r>
    <s v="Succes"/>
    <s v="TQO7"/>
    <s v="IDM KANTOR POS SUKABUMI"/>
    <s v="02"/>
    <s v="10.42.146.227"/>
    <s v="4.2.4.0"/>
    <s v="1.1.1.0"/>
    <s v="RUNNING"/>
    <s v="1.0.4.0"/>
    <s v="G113"/>
    <s v="3.0.7"/>
    <s v="0.9.3.0"/>
    <s v="1.0.0.0"/>
    <s v="OK"/>
    <x v="0"/>
    <x v="7"/>
  </r>
  <r>
    <s v="Succes"/>
    <s v="F995"/>
    <s v="KARANG TENGAH 2"/>
    <s v="02"/>
    <s v="10.42.71.163"/>
    <s v="4.2.4.0"/>
    <s v="1.1.1.0"/>
    <s v="RUNNING"/>
    <s v="1.0.4.0"/>
    <s v="G113"/>
    <s v="3.0.7"/>
    <s v="0.9.3.0"/>
    <s v="1.0.0.0"/>
    <s v="OK"/>
    <x v="0"/>
    <x v="7"/>
  </r>
  <r>
    <s v="Succes"/>
    <s v="FD80"/>
    <s v="UBRUG"/>
    <s v="02"/>
    <s v="10.42.96.3"/>
    <s v="4.2.4.0"/>
    <s v="1.1.1.0"/>
    <s v="RUNNING"/>
    <s v="1.0.4.0"/>
    <s v="G113"/>
    <s v="3.0.7"/>
    <s v="0.9.3.0"/>
    <s v="1.0.0.0"/>
    <s v="OK"/>
    <x v="0"/>
    <x v="7"/>
  </r>
  <r>
    <s v="Succes"/>
    <s v="TO33"/>
    <s v="CIKEMBANG"/>
    <s v="02"/>
    <s v="10.42.19.99"/>
    <s v="4.2.4.0"/>
    <s v="1.1.1.0"/>
    <s v="RUNNING"/>
    <s v="1.0.4.0"/>
    <s v="G113"/>
    <s v="3.0.7"/>
    <s v="0.9.3.0"/>
    <s v="1.0.0.0"/>
    <s v="OK"/>
    <x v="0"/>
    <x v="7"/>
  </r>
  <r>
    <s v="Succes"/>
    <s v="FCEA"/>
    <s v="KADUDAMPIT"/>
    <s v="01"/>
    <s v="10.42.76.66"/>
    <s v="4.2.4.0"/>
    <s v="1.1.1.0"/>
    <s v="RUNNING"/>
    <s v="1.0.4.0"/>
    <s v="G113"/>
    <s v="3.0.7"/>
    <s v="0.9.3.0"/>
    <s v="1.0.0.0"/>
    <s v="OK"/>
    <x v="0"/>
    <x v="7"/>
  </r>
  <r>
    <s v="Succes"/>
    <s v="TIRD"/>
    <s v="SILIWANGI CIBADAK"/>
    <s v="02"/>
    <s v="10.42.97.99"/>
    <s v="4.2.4.0"/>
    <s v="1.1.1.0"/>
    <s v="RUNNING"/>
    <s v="1.0.4.0"/>
    <s v="G113"/>
    <s v="3.0.7"/>
    <s v="0.9.3.0"/>
    <s v="1.0.0.0"/>
    <s v="OK"/>
    <x v="0"/>
    <x v="7"/>
  </r>
  <r>
    <s v="Succes"/>
    <s v="F995"/>
    <s v="KARANG TENGAH 2"/>
    <s v="01"/>
    <s v="10.42.71.162"/>
    <s v="4.2.4.0"/>
    <s v="1.1.1.0"/>
    <s v="RUNNING"/>
    <s v="1.0.4.0"/>
    <s v="G113"/>
    <s v="3.0.7"/>
    <s v="0.9.3.0"/>
    <s v="1.0.0.0"/>
    <s v="OK"/>
    <x v="0"/>
    <x v="7"/>
  </r>
  <r>
    <s v="Succes"/>
    <s v="FOU9"/>
    <s v="KERTARAHARJA"/>
    <s v="01"/>
    <s v="10.42.54.130"/>
    <s v="4.2.4.0"/>
    <s v="1.1.1.0"/>
    <s v="RUNNING"/>
    <s v="1.0.4.0"/>
    <s v="G113"/>
    <s v="3.0.7"/>
    <s v="0.9.3.0"/>
    <s v="1.0.0.0"/>
    <s v="OK"/>
    <x v="0"/>
    <x v="7"/>
  </r>
  <r>
    <s v="Succes"/>
    <s v="TY2U"/>
    <s v="SUKAMULYA"/>
    <s v="02"/>
    <s v="10.42.104.131"/>
    <s v="4.2.4.0"/>
    <s v="1.1.1.0"/>
    <s v="RUNNING"/>
    <s v="1.0.4.0"/>
    <s v="G113"/>
    <s v="3.0.7"/>
    <s v="0.9.3.0"/>
    <s v="1.0.0.0"/>
    <s v="OK"/>
    <x v="0"/>
    <x v="7"/>
  </r>
  <r>
    <s v="Succes"/>
    <s v="FCEA"/>
    <s v="KADUDAMPIT"/>
    <s v="02"/>
    <s v="10.42.76.67"/>
    <s v="4.2.4.0"/>
    <s v="1.1.1.0"/>
    <s v="RUNNING"/>
    <s v="1.0.4.0"/>
    <s v="G113"/>
    <s v="3.0.7"/>
    <s v="0.9.3.0"/>
    <s v="1.0.0.0"/>
    <s v="OK"/>
    <x v="0"/>
    <x v="7"/>
  </r>
  <r>
    <s v="Succes"/>
    <s v="TY2U"/>
    <s v="SUKAMULYA"/>
    <s v="01"/>
    <s v="10.42.104.130"/>
    <s v="4.2.4.0"/>
    <s v="1.1.1.0"/>
    <s v="RUNNING"/>
    <s v="1.0.4.0"/>
    <s v="G113"/>
    <s v="3.0.7"/>
    <s v="0.9.3.0"/>
    <s v="1.0.0.0"/>
    <s v="OK"/>
    <x v="0"/>
    <x v="7"/>
  </r>
  <r>
    <s v="Succes"/>
    <s v="T6ZF"/>
    <s v="WARUNG KIARA 2"/>
    <s v="02"/>
    <s v="10.42.100.35"/>
    <s v="4.2.4.0"/>
    <s v="1.1.1.0"/>
    <s v="RUNNING"/>
    <s v="1.0.4.0"/>
    <s v="G113"/>
    <s v="3.0.7"/>
    <s v="0.9.3.0"/>
    <s v="1.0.0.0"/>
    <s v="OK"/>
    <x v="0"/>
    <x v="7"/>
  </r>
  <r>
    <s v="Succes"/>
    <s v="TO33"/>
    <s v="CIKEMBANG"/>
    <s v="01"/>
    <s v="10.42.19.98"/>
    <s v="4.2.4.0"/>
    <s v="1.1.1.0"/>
    <s v="RUNNING"/>
    <s v="1.0.4.0"/>
    <s v="G113"/>
    <s v="3.0.7"/>
    <s v="0.9.3.0"/>
    <s v="1.0.0.0"/>
    <s v="OK"/>
    <x v="0"/>
    <x v="7"/>
  </r>
  <r>
    <s v="Succes"/>
    <s v="T6ZF"/>
    <s v="WARUNG KIARA 2"/>
    <s v="01"/>
    <s v="10.42.100.34"/>
    <s v="4.2.4.0"/>
    <s v="1.1.1.0"/>
    <s v="RUNNING"/>
    <s v="1.0.4.0"/>
    <s v="G113"/>
    <s v="3.0.7"/>
    <s v="0.9.3.0"/>
    <s v="1.0.0.0"/>
    <s v="OK"/>
    <x v="0"/>
    <x v="7"/>
  </r>
  <r>
    <s v="Succes"/>
    <s v="FDLC"/>
    <s v="GRIYA CIKEMBAR ASRI"/>
    <s v="02"/>
    <s v="10.42.94.3"/>
    <s v="4.2.4.0"/>
    <s v="1.1.1.0"/>
    <s v="RUNNING"/>
    <s v="1.0.4.0"/>
    <s v="G113"/>
    <s v="3.0.7"/>
    <s v="0.9.3.0"/>
    <s v="1.0.0.0"/>
    <s v="OK"/>
    <x v="0"/>
    <x v="7"/>
  </r>
  <r>
    <s v="Succes"/>
    <s v="TIRD"/>
    <s v="SILIWANGI CIBADAK"/>
    <s v="01"/>
    <s v="10.42.97.98"/>
    <s v="4.2.4.0"/>
    <s v="1.1.1.0"/>
    <s v="RUNNING"/>
    <s v="1.0.4.0"/>
    <s v="G113"/>
    <s v="3.0.7"/>
    <s v="0.9.3.0"/>
    <s v="1.0.0.0"/>
    <s v="OK"/>
    <x v="0"/>
    <x v="7"/>
  </r>
  <r>
    <s v="Succes"/>
    <s v="FDLC"/>
    <s v="GRIYA CIKEMBAR ASRI"/>
    <s v="01"/>
    <s v="10.42.94.2"/>
    <s v="4.2.4.0"/>
    <s v="1.1.1.0"/>
    <s v="RUNNING"/>
    <s v="1.0.4.0"/>
    <s v="G113"/>
    <s v="3.0.7"/>
    <s v="0.9.3.0"/>
    <s v="1.0.0.0"/>
    <s v="OK"/>
    <x v="0"/>
    <x v="7"/>
  </r>
  <r>
    <s v="Listener NOK"/>
    <s v="TJ79"/>
    <s v="SEGOG"/>
    <s v="03"/>
    <s v="10.42.113.4"/>
    <s v="-"/>
    <s v="-"/>
    <s v="-"/>
    <s v="-"/>
    <s v="-"/>
    <s v="-"/>
    <s v="-"/>
    <s v="-"/>
    <s v="TIMEOUT"/>
    <x v="1"/>
    <x v="7"/>
  </r>
  <r>
    <s v="Listener NOK"/>
    <s v="TQLS"/>
    <s v="IDM SURYA KENCANA NO 3"/>
    <s v="01"/>
    <s v="10.42.147.226"/>
    <s v="-"/>
    <s v="-"/>
    <s v="-"/>
    <s v="-"/>
    <s v="-"/>
    <s v="-"/>
    <s v="-"/>
    <s v="-"/>
    <s v="TIMEOUT"/>
    <x v="1"/>
    <x v="7"/>
  </r>
  <r>
    <s v="Listener NOK"/>
    <s v="TQLS"/>
    <s v="IDM SURYA KENCANA NO 3"/>
    <s v="03"/>
    <s v="10.42.147.228"/>
    <s v="-"/>
    <s v="-"/>
    <s v="-"/>
    <s v="-"/>
    <s v="-"/>
    <s v="-"/>
    <s v="-"/>
    <s v="-"/>
    <s v="TIMEOUT"/>
    <x v="1"/>
    <x v="7"/>
  </r>
  <r>
    <s v="Listener NOK"/>
    <s v="TQLS"/>
    <s v="IDM SURYA KENCANA NO 3"/>
    <s v="02"/>
    <s v="10.42.147.227"/>
    <s v="-"/>
    <s v="-"/>
    <s v="-"/>
    <s v="-"/>
    <s v="-"/>
    <s v="-"/>
    <s v="-"/>
    <s v="-"/>
    <s v="TIMEOUT"/>
    <x v="1"/>
    <x v="7"/>
  </r>
  <r>
    <s v="Succes"/>
    <s v="FPO1"/>
    <s v="CIAMBAR"/>
    <s v="02"/>
    <s v="10.42.33.195"/>
    <s v="4.2.4.0"/>
    <s v="1.1.1.0"/>
    <s v="RUNNING"/>
    <s v="1.0.4.0"/>
    <s v="G113"/>
    <s v="3.0.7"/>
    <s v="0.9.3.0"/>
    <s v="1.0.0.0"/>
    <s v="OK"/>
    <x v="0"/>
    <x v="8"/>
  </r>
  <r>
    <s v="Succes"/>
    <s v="FODO"/>
    <s v="PARUNG KUDA 2"/>
    <s v="01"/>
    <s v="10.42.50.226"/>
    <s v="4.2.4.0"/>
    <s v="1.1.1.0"/>
    <s v="RUNNING"/>
    <s v="1.0.4.0"/>
    <s v="G113"/>
    <s v="3.0.7"/>
    <s v="0.9.3.0"/>
    <s v="1.0.0.0"/>
    <s v="OK"/>
    <x v="0"/>
    <x v="8"/>
  </r>
  <r>
    <s v="Succes"/>
    <s v="FUU1"/>
    <s v="SIMPANG CIKIDANG"/>
    <s v="01"/>
    <s v="10.42.18.98"/>
    <s v="4.2.4.0"/>
    <s v="1.1.1.0"/>
    <s v="RUNNING"/>
    <s v="1.0.4.0"/>
    <s v="G113"/>
    <s v="3.0.7"/>
    <s v="0.9.3.0"/>
    <s v="1.0.0.0"/>
    <s v="OK"/>
    <x v="0"/>
    <x v="8"/>
  </r>
  <r>
    <s v="Succes"/>
    <s v="FUU1"/>
    <s v="SIMPANG CIKIDANG"/>
    <s v="02"/>
    <s v="10.42.18.99"/>
    <s v="4.2.4.0"/>
    <s v="1.1.1.0"/>
    <s v="RUNNING"/>
    <s v="1.0.4.0"/>
    <s v="G113"/>
    <s v="3.0.7"/>
    <s v="0.9.3.0"/>
    <s v="1.0.0.0"/>
    <s v="OK"/>
    <x v="0"/>
    <x v="8"/>
  </r>
  <r>
    <s v="Succes"/>
    <s v="FPO1"/>
    <s v="CIAMBAR"/>
    <s v="01"/>
    <s v="10.42.33.194"/>
    <s v="4.2.4.0"/>
    <s v="1.1.1.0"/>
    <s v="RUNNING"/>
    <s v="1.0.4.0"/>
    <s v="G113"/>
    <s v="3.0.7"/>
    <s v="Programtidakada"/>
    <s v="Program tidak ada"/>
    <s v="NOK LIBRARY SUHU"/>
    <x v="1"/>
    <x v="8"/>
  </r>
  <r>
    <s v="Succes"/>
    <s v="TZRA"/>
    <s v="CIMAHI CICANTAYAN"/>
    <s v="02"/>
    <s v="10.42.40.227"/>
    <s v="4.2.4.0"/>
    <s v="1.1.1.0"/>
    <s v="RUNNING"/>
    <s v="1.0.4.0"/>
    <s v="G113"/>
    <s v="3.0.7"/>
    <s v="0.9.3.0"/>
    <s v="1.0.0.0"/>
    <s v="OK"/>
    <x v="0"/>
    <x v="8"/>
  </r>
  <r>
    <s v="Succes"/>
    <s v="FTZI"/>
    <s v="KLAPANUNGGAL 2"/>
    <s v="02"/>
    <s v="10.42.23.195"/>
    <s v="4.2.4.0"/>
    <s v="1.1.1.0"/>
    <s v="RUNNING"/>
    <s v="1.0.4.0"/>
    <s v="G113"/>
    <s v="3.0.7"/>
    <s v="0.9.3.0"/>
    <s v="1.0.0.0"/>
    <s v="OK"/>
    <x v="0"/>
    <x v="8"/>
  </r>
  <r>
    <s v="Succes"/>
    <s v="F7C3"/>
    <s v="CIKIDANG 1"/>
    <s v="02"/>
    <s v="10.42.19.227"/>
    <s v="4.2.4.0"/>
    <s v="1.1.1.0"/>
    <s v="RUNNING"/>
    <s v="1.0.4.0"/>
    <s v="G113"/>
    <s v="3.0.7"/>
    <s v="0.9.3.0"/>
    <s v="1.0.0.0"/>
    <s v="OK"/>
    <x v="0"/>
    <x v="8"/>
  </r>
  <r>
    <s v="Succes"/>
    <s v="FX5B"/>
    <s v="PARUNG KUDA"/>
    <s v="01"/>
    <s v="10.42.19.34"/>
    <s v="4.2.4.0"/>
    <s v="1.1.1.0"/>
    <s v="RUNNING"/>
    <s v="1.0.4.0"/>
    <s v="G113"/>
    <s v="3.0.7"/>
    <s v="0.9.3.0"/>
    <s v="1.0.0.0"/>
    <s v="OK"/>
    <x v="0"/>
    <x v="8"/>
  </r>
  <r>
    <s v="Succes"/>
    <s v="T2IC"/>
    <s v="RAYA PARAKAN SALAK"/>
    <s v="01"/>
    <s v="10.42.31.2"/>
    <s v="4.2.4.0"/>
    <s v="1.1.1.0"/>
    <s v="RUNNING"/>
    <s v="1.0.4.0"/>
    <s v="G113"/>
    <s v="3.0.7"/>
    <s v="0.9.3.0"/>
    <s v="1.0.0.0"/>
    <s v="OK"/>
    <x v="0"/>
    <x v="8"/>
  </r>
  <r>
    <s v="Succes"/>
    <s v="FC8J"/>
    <s v="CIKIDANG 2"/>
    <s v="01"/>
    <s v="10.42.33.34"/>
    <s v="4.2.4.0"/>
    <s v="1.1.1.0"/>
    <s v="RUNNING"/>
    <s v="1.0.4.0"/>
    <s v="G113"/>
    <s v="3.0.7"/>
    <s v="0.9.3.0"/>
    <s v="1.0.0.0"/>
    <s v="OK"/>
    <x v="0"/>
    <x v="8"/>
  </r>
  <r>
    <s v="Succes"/>
    <s v="TRHC"/>
    <s v="CARINGIN KULON"/>
    <s v="01"/>
    <s v="10.42.107.98"/>
    <s v="4.2.4.0"/>
    <s v="1.1.1.0"/>
    <s v="RUNNING"/>
    <s v="1.0.4.0"/>
    <s v="G113"/>
    <s v="3.0.7"/>
    <s v="0.9.3.0"/>
    <s v="1.0.0.0"/>
    <s v="OK"/>
    <x v="0"/>
    <x v="8"/>
  </r>
  <r>
    <s v="Succes"/>
    <s v="FUIL"/>
    <s v="KABANDUNGAN 3"/>
    <s v="01"/>
    <s v="10.42.142.130"/>
    <s v="4.2.4.0"/>
    <s v="1.1.1.0"/>
    <s v="RUNNING"/>
    <s v="1.0.4.0"/>
    <s v="G113"/>
    <s v="3.0.7"/>
    <s v="0.9.3.0"/>
    <s v="1.0.0.0"/>
    <s v="OK"/>
    <x v="0"/>
    <x v="8"/>
  </r>
  <r>
    <s v="Succes"/>
    <s v="TX2M"/>
    <s v="BOJONGASIH"/>
    <s v="02"/>
    <s v="10.42.34.3"/>
    <s v="4.2.4.0"/>
    <s v="1.1.1.0"/>
    <s v="RUNNING"/>
    <s v="1.0.4.0"/>
    <s v="G113"/>
    <s v="3.0.7"/>
    <s v="0.9.3.0"/>
    <s v="1.0.0.0"/>
    <s v="OK"/>
    <x v="0"/>
    <x v="8"/>
  </r>
  <r>
    <s v="Succes"/>
    <s v="TW17"/>
    <s v="PARUNG KUDA"/>
    <s v="02"/>
    <s v="10.42.18.227"/>
    <s v="4.2.4.0"/>
    <s v="1.1.1.0"/>
    <s v="RUNNING"/>
    <s v="1.0.4.0"/>
    <s v="G113"/>
    <s v="3.0.7"/>
    <s v="0.9.3.0"/>
    <s v="1.0.0.0"/>
    <s v="OK"/>
    <x v="0"/>
    <x v="8"/>
  </r>
  <r>
    <s v="Succes"/>
    <s v="T2IC"/>
    <s v="RAYA PARAKAN SALAK"/>
    <s v="02"/>
    <s v="10.42.31.3"/>
    <s v="4.2.4.0"/>
    <s v="1.1.1.0"/>
    <s v="RUNNING"/>
    <s v="1.0.4.0"/>
    <s v="G113"/>
    <s v="3.0.7"/>
    <s v="0.9.3.0"/>
    <s v="1.0.0.0"/>
    <s v="OK"/>
    <x v="0"/>
    <x v="8"/>
  </r>
  <r>
    <s v="Succes"/>
    <s v="FWMH"/>
    <s v="RAYA PARUNGKUDA SUNDAWENANG"/>
    <s v="02"/>
    <s v="10.42.146.67"/>
    <s v="4.2.4.0"/>
    <s v="1.1.1.0"/>
    <s v="RUNNING"/>
    <s v="1.0.4.0"/>
    <s v="G113"/>
    <s v="3.0.7"/>
    <s v="0.9.3.0"/>
    <s v="1.0.0.0"/>
    <s v="OK"/>
    <x v="0"/>
    <x v="8"/>
  </r>
  <r>
    <s v="Succes"/>
    <s v="FWMH"/>
    <s v="RAYA PARUNGKUDA SUNDAWENANG"/>
    <s v="01"/>
    <s v="10.42.146.66"/>
    <s v="4.2.4.0"/>
    <s v="1.1.1.0"/>
    <s v="RUNNING"/>
    <s v="1.0.4.0"/>
    <s v="G113"/>
    <s v="3.0.7"/>
    <s v="0.9.3.0"/>
    <s v="1.0.0.0"/>
    <s v="OK"/>
    <x v="0"/>
    <x v="8"/>
  </r>
  <r>
    <s v="Succes"/>
    <s v="FFVV"/>
    <s v="CIKIDANG 3"/>
    <s v="01"/>
    <s v="10.42.65.130"/>
    <s v="4.2.4.0"/>
    <s v="1.1.1.0"/>
    <s v="RUNNING"/>
    <s v="1.0.4.0"/>
    <s v="G113"/>
    <s v="3.0.7"/>
    <s v="0.9.3.0"/>
    <s v="1.0.0.0"/>
    <s v="OK"/>
    <x v="0"/>
    <x v="8"/>
  </r>
  <r>
    <s v="Succes"/>
    <s v="TFSB"/>
    <s v="CIJALINGAN"/>
    <s v="02"/>
    <s v="10.42.40.195"/>
    <s v="4.2.4.0"/>
    <s v="1.1.1.0"/>
    <s v="RUNNING"/>
    <s v="1.0.4.0"/>
    <s v="G113"/>
    <s v="3.0.7"/>
    <s v="0.9.3.0"/>
    <s v="1.0.0.0"/>
    <s v="OK"/>
    <x v="0"/>
    <x v="8"/>
  </r>
  <r>
    <s v="Succes"/>
    <s v="FHGV"/>
    <s v="RAYA CIBADAK"/>
    <s v="01"/>
    <s v="10.42.143.130"/>
    <s v="4.2.4.0"/>
    <s v="1.1.1.0"/>
    <s v="RUNNING"/>
    <s v="1.0.4.0"/>
    <s v="G113"/>
    <s v="3.0.7"/>
    <s v="0.9.3.0"/>
    <s v="1.0.0.0"/>
    <s v="OK"/>
    <x v="0"/>
    <x v="8"/>
  </r>
  <r>
    <s v="Succes"/>
    <s v="FUIL"/>
    <s v="KABANDUNGAN 3"/>
    <s v="02"/>
    <s v="10.42.142.131"/>
    <s v="4.2.4.0"/>
    <s v="1.1.1.0"/>
    <s v="RUNNING"/>
    <s v="1.0.4.0"/>
    <s v="G113"/>
    <s v="3.0.7"/>
    <s v="0.9.3.0"/>
    <s v="1.0.0.0"/>
    <s v="OK"/>
    <x v="0"/>
    <x v="8"/>
  </r>
  <r>
    <s v="Succes"/>
    <s v="FC8J"/>
    <s v="CIKIDANG 2"/>
    <s v="02"/>
    <s v="10.42.33.35"/>
    <s v="4.2.4.0"/>
    <s v="1.1.1.0"/>
    <s v="RUNNING"/>
    <s v="1.0.4.0"/>
    <s v="G113"/>
    <s v="3.0.7"/>
    <s v="0.9.3.0"/>
    <s v="1.0.0.0"/>
    <s v="OK"/>
    <x v="0"/>
    <x v="8"/>
  </r>
  <r>
    <s v="Succes"/>
    <s v="FTZI"/>
    <s v="KLAPANUNGGAL 2"/>
    <s v="01"/>
    <s v="10.42.23.194"/>
    <s v="4.2.4.0"/>
    <s v="1.1.1.0"/>
    <s v="RUNNING"/>
    <s v="1.0.4.0"/>
    <s v="G113"/>
    <s v="3.0.7"/>
    <s v="0.9.3.0"/>
    <s v="1.0.0.0"/>
    <s v="OK"/>
    <x v="0"/>
    <x v="8"/>
  </r>
  <r>
    <s v="Succes"/>
    <s v="F3CG"/>
    <s v="CIPANGGULAAN"/>
    <s v="02"/>
    <s v="10.42.9.3"/>
    <s v="4.2.4.0"/>
    <s v="1.1.1.0"/>
    <s v="RUNNING"/>
    <s v="1.0.4.0"/>
    <s v="G113"/>
    <s v="3.0.7"/>
    <s v="0.9.3.0"/>
    <s v="1.0.0.0"/>
    <s v="OK"/>
    <x v="0"/>
    <x v="8"/>
  </r>
  <r>
    <s v="Succes"/>
    <s v="TWXV"/>
    <s v="PARAKAN SALAK 3"/>
    <s v="02"/>
    <s v="10.42.116.35"/>
    <s v="4.2.4.0"/>
    <s v="1.1.1.0"/>
    <s v="RUNNING"/>
    <s v="1.0.4.0"/>
    <s v="G113"/>
    <s v="3.0.7"/>
    <s v="0.9.3.0"/>
    <s v="1.0.0.0"/>
    <s v="OK"/>
    <x v="0"/>
    <x v="8"/>
  </r>
  <r>
    <s v="Succes"/>
    <s v="FX5B"/>
    <s v="PARUNG KUDA"/>
    <s v="02"/>
    <s v="10.42.19.35"/>
    <s v="4.2.4.0"/>
    <s v="1.1.1.0"/>
    <s v="RUNNING"/>
    <s v="1.0.4.0"/>
    <s v="G113"/>
    <s v="3.0.7"/>
    <s v="0.9.3.0"/>
    <s v="1.0.0.0"/>
    <s v="OK"/>
    <x v="0"/>
    <x v="8"/>
  </r>
  <r>
    <s v="Succes"/>
    <s v="FD59"/>
    <s v="KABANDUNGAN"/>
    <s v="02"/>
    <s v="10.42.68.99"/>
    <s v="4.2.4.0"/>
    <s v="1.1.1.0"/>
    <s v="RUNNING"/>
    <s v="1.0.4.0"/>
    <s v="G113"/>
    <s v="3.0.7"/>
    <s v="0.9.3.0"/>
    <s v="1.0.0.0"/>
    <s v="OK"/>
    <x v="0"/>
    <x v="8"/>
  </r>
  <r>
    <s v="Succes"/>
    <s v="TW17"/>
    <s v="PARUNG KUDA"/>
    <s v="01"/>
    <s v="10.42.18.226"/>
    <s v="4.2.4.0"/>
    <s v="1.1.1.0"/>
    <s v="RUNNING"/>
    <s v="1.0.4.0"/>
    <s v="G113"/>
    <s v="3.0.7"/>
    <s v="0.9.3.0"/>
    <s v="1.0.0.0"/>
    <s v="OK"/>
    <x v="0"/>
    <x v="8"/>
  </r>
  <r>
    <s v="Succes"/>
    <s v="TXXJ"/>
    <s v="NAGRAK"/>
    <s v="02"/>
    <s v="10.42.21.99"/>
    <s v="4.2.4.0"/>
    <s v="1.1.1.0"/>
    <s v="RUNNING"/>
    <s v="1.0.4.0"/>
    <s v="G113"/>
    <s v="3.0.7"/>
    <s v="0.9.3.0"/>
    <s v="1.0.0.0"/>
    <s v="OK"/>
    <x v="0"/>
    <x v="8"/>
  </r>
  <r>
    <s v="Succes"/>
    <s v="TWXV"/>
    <s v="PARAKAN SALAK 3"/>
    <s v="01"/>
    <s v="10.42.116.34"/>
    <s v="4.2.4.0"/>
    <s v="1.1.1.0"/>
    <s v="RUNNING"/>
    <s v="1.0.4.0"/>
    <s v="G113"/>
    <s v="3.0.7"/>
    <s v="0.9.3.0"/>
    <s v="1.0.0.0"/>
    <s v="OK"/>
    <x v="0"/>
    <x v="8"/>
  </r>
  <r>
    <s v="Succes"/>
    <s v="TD32"/>
    <s v="CIGUNUNG"/>
    <s v="01"/>
    <s v="10.42.19.2"/>
    <s v="4.2.4.0"/>
    <s v="1.1.1.0"/>
    <s v="RUNNING"/>
    <s v="1.0.4.0"/>
    <s v="G113"/>
    <s v="3.0.7"/>
    <s v="0.9.3.0"/>
    <s v="1.0.0.0"/>
    <s v="OK"/>
    <x v="0"/>
    <x v="8"/>
  </r>
  <r>
    <s v="Succes"/>
    <s v="TAR1"/>
    <s v="RING ROAD CIBOLANG 2"/>
    <s v="01"/>
    <s v="10.42.15.130"/>
    <s v="4.2.4.0"/>
    <s v="1.1.1.0"/>
    <s v="RUNNING"/>
    <s v="1.0.4.0"/>
    <s v="G113"/>
    <s v="3.0.7"/>
    <s v="0.9.3.0"/>
    <s v="1.0.0.0"/>
    <s v="OK"/>
    <x v="0"/>
    <x v="8"/>
  </r>
  <r>
    <s v="Succes"/>
    <s v="TXXJ"/>
    <s v="NAGRAK"/>
    <s v="01"/>
    <s v="10.42.21.98"/>
    <s v="4.2.4.0"/>
    <s v="1.1.1.0"/>
    <s v="RUNNING"/>
    <s v="1.0.4.0"/>
    <s v="G113"/>
    <s v="3.0.7"/>
    <s v="0.9.3.0"/>
    <s v="1.0.0.0"/>
    <s v="OK"/>
    <x v="0"/>
    <x v="8"/>
  </r>
  <r>
    <s v="Succes"/>
    <s v="FD59"/>
    <s v="KABANDUNGAN"/>
    <s v="01"/>
    <s v="10.42.68.98"/>
    <s v="4.2.4.0"/>
    <s v="1.1.1.0"/>
    <s v="RUNNING"/>
    <s v="1.0.4.0"/>
    <s v="G113"/>
    <s v="3.0.7"/>
    <s v="0.9.3.0"/>
    <s v="1.0.0.0"/>
    <s v="OK"/>
    <x v="0"/>
    <x v="8"/>
  </r>
  <r>
    <s v="Succes"/>
    <s v="FODO"/>
    <s v="PARUNG KUDA 2"/>
    <s v="02"/>
    <s v="10.42.50.227"/>
    <s v="4.2.4.0"/>
    <s v="1.1.1.0"/>
    <s v="RUNNING"/>
    <s v="1.0.4.0"/>
    <s v="G113"/>
    <s v="3.0.7"/>
    <s v="0.9.3.0"/>
    <s v="1.0.0.0"/>
    <s v="OK"/>
    <x v="0"/>
    <x v="8"/>
  </r>
  <r>
    <s v="Succes"/>
    <s v="F6TU"/>
    <s v="RAYA KALAPANUNGGAL"/>
    <s v="02"/>
    <s v="10.42.23.35"/>
    <s v="4.2.4.0"/>
    <s v="1.1.1.0"/>
    <s v="RUNNING"/>
    <s v="1.0.4.0"/>
    <s v="G113"/>
    <s v="3.0.7"/>
    <s v="0.9.3.0"/>
    <s v="1.0.0.0"/>
    <s v="OK"/>
    <x v="0"/>
    <x v="8"/>
  </r>
  <r>
    <s v="Succes"/>
    <s v="TAR1"/>
    <s v="RING ROAD CIBOLANG 2"/>
    <s v="02"/>
    <s v="10.42.15.131"/>
    <s v="4.2.4.0"/>
    <s v="1.1.1.0"/>
    <s v="RUNNING"/>
    <s v="1.0.4.0"/>
    <s v="G113"/>
    <s v="3.0.7"/>
    <s v="0.9.3.0"/>
    <s v="1.0.0.0"/>
    <s v="OK"/>
    <x v="0"/>
    <x v="8"/>
  </r>
  <r>
    <s v="Succes"/>
    <s v="TMB7"/>
    <s v="TERMINAL NAGRAK"/>
    <s v="02"/>
    <s v="10.42.16.67"/>
    <s v="4.2.4.0"/>
    <s v="1.1.1.0"/>
    <s v="RUNNING"/>
    <s v="1.0.4.0"/>
    <s v="G113"/>
    <s v="3.0.7"/>
    <s v="0.9.3.0"/>
    <s v="1.0.0.0"/>
    <s v="OK"/>
    <x v="0"/>
    <x v="8"/>
  </r>
  <r>
    <s v="Succes"/>
    <s v="TD32"/>
    <s v="CIGUNUNG"/>
    <s v="02"/>
    <s v="10.42.19.3"/>
    <s v="4.2.4.0"/>
    <s v="1.1.1.0"/>
    <s v="RUNNING"/>
    <s v="1.0.4.0"/>
    <s v="G113"/>
    <s v="3.0.7"/>
    <s v="0.9.3.0"/>
    <s v="1.0.0.0"/>
    <s v="OK"/>
    <x v="0"/>
    <x v="8"/>
  </r>
  <r>
    <s v="Succes"/>
    <s v="T8PP"/>
    <s v="PAKUWON PARUNG KUDA"/>
    <s v="02"/>
    <s v="10.42.38.67"/>
    <s v="4.2.4.0"/>
    <s v="1.1.1.0"/>
    <s v="RUNNING"/>
    <s v="1.0.4.0"/>
    <s v="G113"/>
    <s v="3.0.7"/>
    <s v="0.9.3.0"/>
    <s v="1.0.0.0"/>
    <s v="OK"/>
    <x v="0"/>
    <x v="8"/>
  </r>
  <r>
    <s v="Succes"/>
    <s v="TX2M"/>
    <s v="BOJONGASIH"/>
    <s v="01"/>
    <s v="10.42.34.2"/>
    <s v="4.2.4.0"/>
    <s v="1.1.1.0"/>
    <s v="RUNNING"/>
    <s v="1.0.4.0"/>
    <s v="G113"/>
    <s v="3.0.7"/>
    <s v="0.9.3.0"/>
    <s v="1.0.0.0"/>
    <s v="OK"/>
    <x v="0"/>
    <x v="8"/>
  </r>
  <r>
    <s v="Succes"/>
    <s v="TGIL"/>
    <s v="ALTERNATIF NAGRAK"/>
    <s v="02"/>
    <s v="10.42.54.35"/>
    <s v="4.2.4.0"/>
    <s v="1.1.1.0"/>
    <s v="RUNNING"/>
    <s v="1.0.4.0"/>
    <s v="G113"/>
    <s v="3.0.7"/>
    <s v="0.9.3.0"/>
    <s v="1.0.0.0"/>
    <s v="OK"/>
    <x v="0"/>
    <x v="8"/>
  </r>
  <r>
    <s v="Succes"/>
    <s v="TH6W"/>
    <s v="CIBOLANG KALER"/>
    <s v="02"/>
    <s v="10.42.55.99"/>
    <s v="4.2.4.0"/>
    <s v="1.1.1.0"/>
    <s v="RUNNING"/>
    <s v="1.0.4.0"/>
    <s v="G113"/>
    <s v="3.0.7"/>
    <s v="0.9.3.0"/>
    <s v="1.0.0.0"/>
    <s v="OK"/>
    <x v="0"/>
    <x v="8"/>
  </r>
  <r>
    <s v="Succes"/>
    <s v="TQR9"/>
    <s v="BOJONG GENTENG"/>
    <s v="02"/>
    <s v="10.42.32.195"/>
    <s v="4.2.4.0"/>
    <s v="1.1.1.0"/>
    <s v="RUNNING"/>
    <s v="1.0.4.0"/>
    <s v="G113"/>
    <s v="3.0.7"/>
    <s v="0.9.3.0"/>
    <s v="1.0.0.0"/>
    <s v="OK"/>
    <x v="0"/>
    <x v="8"/>
  </r>
  <r>
    <s v="Succes"/>
    <s v="FFVV"/>
    <s v="CIKIDANG 3"/>
    <s v="02"/>
    <s v="10.42.65.131"/>
    <s v="4.2.4.0"/>
    <s v="1.1.1.0"/>
    <s v="RUNNING"/>
    <s v="1.0.4.0"/>
    <s v="G113"/>
    <s v="3.0.7"/>
    <s v="0.9.3.0"/>
    <s v="1.0.0.0"/>
    <s v="OK"/>
    <x v="0"/>
    <x v="8"/>
  </r>
  <r>
    <s v="Succes"/>
    <s v="TQR9"/>
    <s v="BOJONG GENTENG"/>
    <s v="01"/>
    <s v="10.42.32.194"/>
    <s v="4.2.4.0"/>
    <s v="1.1.1.0"/>
    <s v="RUNNING"/>
    <s v="1.0.4.0"/>
    <s v="G113"/>
    <s v="3.0.7"/>
    <s v="0.9.3.0"/>
    <s v="1.0.0.0"/>
    <s v="OK"/>
    <x v="0"/>
    <x v="8"/>
  </r>
  <r>
    <s v="Succes"/>
    <s v="T8PP"/>
    <s v="PAKUWON PARUNG KUDA"/>
    <s v="01"/>
    <s v="10.42.38.66"/>
    <s v="4.2.4.0"/>
    <s v="1.1.1.0"/>
    <s v="RUNNING"/>
    <s v="1.0.4.0"/>
    <s v="G113"/>
    <s v="3.0.7"/>
    <s v="0.9.3.0"/>
    <s v="1.0.0.0"/>
    <s v="OK"/>
    <x v="0"/>
    <x v="8"/>
  </r>
  <r>
    <s v="Succes"/>
    <s v="TZRA"/>
    <s v="CIMAHI CICANTAYAN"/>
    <s v="01"/>
    <s v="10.42.40.226"/>
    <s v="4.2.4.0"/>
    <s v="1.1.1.0"/>
    <s v="RUNNING"/>
    <s v="1.0.4.0"/>
    <s v="G113"/>
    <s v="3.0.7"/>
    <s v="0.9.3.0"/>
    <s v="1.0.0.0"/>
    <s v="OK"/>
    <x v="0"/>
    <x v="8"/>
  </r>
  <r>
    <s v="Succes"/>
    <s v="TCWI"/>
    <s v="SELAKOPI"/>
    <s v="01"/>
    <s v="10.42.55.194"/>
    <s v="4.2.4.0"/>
    <s v="1.1.1.0"/>
    <s v="RUNNING"/>
    <s v="1.0.4.0"/>
    <s v="G113"/>
    <s v="3.0.7"/>
    <s v="0.9.3.0"/>
    <s v="1.0.0.0"/>
    <s v="OK"/>
    <x v="0"/>
    <x v="8"/>
  </r>
  <r>
    <s v="Succes"/>
    <s v="TGNY"/>
    <s v="CIDAHU RAYA"/>
    <s v="02"/>
    <s v="10.42.34.195"/>
    <s v="4.2.4.0"/>
    <s v="1.1.1.0"/>
    <s v="RUNNING"/>
    <s v="1.0.4.0"/>
    <s v="G113"/>
    <s v="3.0.7"/>
    <s v="0.9.3.0"/>
    <s v="1.0.0.0"/>
    <s v="OK"/>
    <x v="0"/>
    <x v="8"/>
  </r>
  <r>
    <s v="Succes"/>
    <s v="TH6W"/>
    <s v="CIBOLANG KALER"/>
    <s v="01"/>
    <s v="10.42.55.98"/>
    <s v="4.2.4.0"/>
    <s v="1.1.1.0"/>
    <s v="RUNNING"/>
    <s v="1.0.4.0"/>
    <s v="G113"/>
    <s v="3.0.7"/>
    <s v="0.9.3.0"/>
    <s v="1.0.0.0"/>
    <s v="OK"/>
    <x v="0"/>
    <x v="8"/>
  </r>
  <r>
    <s v="Succes"/>
    <s v="TMB7"/>
    <s v="TERMINAL NAGRAK"/>
    <s v="01"/>
    <s v="10.42.16.66"/>
    <s v="4.2.4.0"/>
    <s v="1.1.1.0"/>
    <s v="RUNNING"/>
    <s v="1.0.4.0"/>
    <s v="G113"/>
    <s v="3.0.7"/>
    <s v="0.9.3.0"/>
    <s v="1.0.0.0"/>
    <s v="OK"/>
    <x v="0"/>
    <x v="8"/>
  </r>
  <r>
    <s v="Succes"/>
    <s v="FPGN"/>
    <s v="PARAKAN SALAK"/>
    <s v="01"/>
    <s v="10.42.46.162"/>
    <s v="4.2.4.0"/>
    <s v="1.1.1.0"/>
    <s v="RUNNING"/>
    <s v="1.0.4.0"/>
    <s v="G113"/>
    <s v="3.0.7"/>
    <s v="0.9.3.0"/>
    <s v="1.0.0.0"/>
    <s v="OK"/>
    <x v="0"/>
    <x v="8"/>
  </r>
  <r>
    <s v="Succes"/>
    <s v="T4IL"/>
    <s v="ALTERNATIF CIBADAK"/>
    <s v="01"/>
    <s v="10.42.51.194"/>
    <s v="4.2.4.0"/>
    <s v="1.1.1.0"/>
    <s v="RUNNING"/>
    <s v="1.0.4.0"/>
    <s v="G113"/>
    <s v="3.0.7"/>
    <s v="0.9.3.0"/>
    <s v="1.0.0.0"/>
    <s v="OK"/>
    <x v="0"/>
    <x v="8"/>
  </r>
  <r>
    <s v="Succes"/>
    <s v="T4IL"/>
    <s v="ALTERNATIF CIBADAK"/>
    <s v="02"/>
    <s v="10.42.51.195"/>
    <s v="4.2.4.0"/>
    <s v="1.1.1.0"/>
    <s v="RUNNING"/>
    <s v="1.0.4.0"/>
    <s v="G113"/>
    <s v="3.0.7"/>
    <s v="0.9.3.0"/>
    <s v="1.0.0.0"/>
    <s v="OK"/>
    <x v="0"/>
    <x v="8"/>
  </r>
  <r>
    <s v="Succes"/>
    <s v="T37Y"/>
    <s v="SPBU CIBOLANG"/>
    <s v="02"/>
    <s v="10.42.55.3"/>
    <s v="4.2.4.0"/>
    <s v="1.1.1.0"/>
    <s v="RUNNING"/>
    <s v="1.0.4.0"/>
    <s v="G113"/>
    <s v="3.0.7"/>
    <s v="0.9.3.0"/>
    <s v="1.0.0.0"/>
    <s v="OK"/>
    <x v="0"/>
    <x v="8"/>
  </r>
  <r>
    <s v="Succes"/>
    <s v="TGNY"/>
    <s v="CIDAHU RAYA"/>
    <s v="01"/>
    <s v="10.42.34.194"/>
    <s v="4.2.4.0"/>
    <s v="1.1.1.0"/>
    <s v="RUNNING"/>
    <s v="1.0.4.0"/>
    <s v="G113"/>
    <s v="3.0.7"/>
    <s v="0.9.3.0"/>
    <s v="1.0.0.0"/>
    <s v="OK"/>
    <x v="0"/>
    <x v="8"/>
  </r>
  <r>
    <s v="Succes"/>
    <s v="FQ09"/>
    <s v="CIDAHU"/>
    <s v="02"/>
    <s v="10.42.20.195"/>
    <s v="4.2.4.0"/>
    <s v="1.1.1.0"/>
    <s v="RUNNING"/>
    <s v="1.0.4.0"/>
    <s v="G113"/>
    <s v="3.0.7"/>
    <s v="0.9.3.0"/>
    <s v="1.0.0.0"/>
    <s v="OK"/>
    <x v="0"/>
    <x v="8"/>
  </r>
  <r>
    <s v="Succes"/>
    <s v="FQ09"/>
    <s v="CIDAHU"/>
    <s v="01"/>
    <s v="10.42.20.194"/>
    <s v="4.2.4.0"/>
    <s v="1.1.1.0"/>
    <s v="RUNNING"/>
    <s v="1.0.4.0"/>
    <s v="G113"/>
    <s v="3.0.7"/>
    <s v="0.9.3.0"/>
    <s v="1.0.0.0"/>
    <s v="OK"/>
    <x v="0"/>
    <x v="8"/>
  </r>
  <r>
    <s v="Succes"/>
    <s v="TGIL"/>
    <s v="ALTERNATIF NAGRAK"/>
    <s v="01"/>
    <s v="10.42.54.34"/>
    <s v="4.2.4.0"/>
    <s v="1.1.1.0"/>
    <s v="RUNNING"/>
    <s v="1.0.4.0"/>
    <s v="G113"/>
    <s v="3.0.7"/>
    <s v="0.9.3.0"/>
    <s v="1.0.0.0"/>
    <s v="OK"/>
    <x v="0"/>
    <x v="8"/>
  </r>
  <r>
    <s v="Succes"/>
    <s v="F7C3"/>
    <s v="CIKIDANG 1"/>
    <s v="01"/>
    <s v="10.42.19.226"/>
    <s v="4.2.4.0"/>
    <s v="1.1.1.0"/>
    <s v="RUNNING"/>
    <s v="1.0.4.0"/>
    <s v="G113"/>
    <s v="3.0.7"/>
    <s v="0.9.3.0"/>
    <s v="1.0.0.0"/>
    <s v="OK"/>
    <x v="0"/>
    <x v="8"/>
  </r>
  <r>
    <s v="Succes"/>
    <s v="F6TU"/>
    <s v="RAYA KALAPANUNGGAL"/>
    <s v="01"/>
    <s v="10.42.23.34"/>
    <s v="4.2.4.0"/>
    <s v="1.1.1.0"/>
    <s v="RUNNING"/>
    <s v="1.0.4.0"/>
    <s v="G113"/>
    <s v="3.0.7"/>
    <s v="0.9.3.0"/>
    <s v="1.0.0.0"/>
    <s v="OK"/>
    <x v="0"/>
    <x v="8"/>
  </r>
  <r>
    <s v="Succes"/>
    <s v="FHGV"/>
    <s v="RAYA CIBADAK"/>
    <s v="02"/>
    <s v="10.42.143.131"/>
    <s v="4.2.4.0"/>
    <s v="1.1.1.0"/>
    <s v="RUNNING"/>
    <s v="1.0.4.0"/>
    <s v="G113"/>
    <s v="3.0.7"/>
    <s v="0.9.3.0"/>
    <s v="1.0.0.0"/>
    <s v="OK"/>
    <x v="0"/>
    <x v="8"/>
  </r>
  <r>
    <s v="Succes"/>
    <s v="TJ03"/>
    <s v="RAMBAY"/>
    <s v="02"/>
    <s v="10.42.22.163"/>
    <s v="4.2.4.0"/>
    <s v="1.1.1.0"/>
    <s v="RUNNING"/>
    <s v="1.0.4.0"/>
    <s v="G113"/>
    <s v="3.0.7"/>
    <s v="0.9.3.0"/>
    <s v="1.0.0.0"/>
    <s v="OK"/>
    <x v="0"/>
    <x v="8"/>
  </r>
  <r>
    <s v="Succes"/>
    <s v="T341"/>
    <s v="CISAAT"/>
    <s v="01"/>
    <s v="10.42.35.130"/>
    <s v="4.2.4.0"/>
    <s v="1.1.1.0"/>
    <s v="RUNNING"/>
    <s v="1.0.4.0"/>
    <s v="G113"/>
    <s v="3.0.7"/>
    <s v="0.9.3.0"/>
    <s v="1.0.0.0"/>
    <s v="OK"/>
    <x v="0"/>
    <x v="8"/>
  </r>
  <r>
    <s v="Succes"/>
    <s v="TJ03"/>
    <s v="RAMBAY"/>
    <s v="01"/>
    <s v="10.42.22.162"/>
    <s v="4.2.4.0"/>
    <s v="1.1.1.0"/>
    <s v="RUNNING"/>
    <s v="1.0.4.0"/>
    <s v="G113"/>
    <s v="3.0.7"/>
    <s v="0.9.3.0"/>
    <s v="1.0.0.0"/>
    <s v="OK"/>
    <x v="0"/>
    <x v="8"/>
  </r>
  <r>
    <s v="Succes"/>
    <s v="TRHC"/>
    <s v="CARINGIN KULON"/>
    <s v="02"/>
    <s v="10.42.107.99"/>
    <s v="4.2.4.0"/>
    <s v="1.1.1.0"/>
    <s v="RUNNING"/>
    <s v="1.0.4.0"/>
    <s v="G113"/>
    <s v="3.0.7"/>
    <s v="0.9.3.0"/>
    <s v="1.0.0.0"/>
    <s v="OK"/>
    <x v="0"/>
    <x v="8"/>
  </r>
  <r>
    <s v="Succes"/>
    <s v="TCWI"/>
    <s v="SELAKOPI"/>
    <s v="02"/>
    <s v="10.42.55.195"/>
    <s v="4.2.4.0"/>
    <s v="1.1.1.0"/>
    <s v="RUNNING"/>
    <s v="1.0.4.0"/>
    <s v="G113"/>
    <s v="3.0.7"/>
    <s v="0.9.3.0"/>
    <s v="1.0.0.0"/>
    <s v="OK"/>
    <x v="0"/>
    <x v="8"/>
  </r>
  <r>
    <s v="Succes"/>
    <s v="T37Y"/>
    <s v="SPBU CIBOLANG"/>
    <s v="01"/>
    <s v="10.42.55.2"/>
    <s v="4.2.4.0"/>
    <s v="1.1.1.0"/>
    <s v="RUNNING"/>
    <s v="1.0.4.0"/>
    <s v="G113"/>
    <s v="3.0.7"/>
    <s v="0.9.3.0"/>
    <s v="1.0.0.0"/>
    <s v="OK"/>
    <x v="0"/>
    <x v="8"/>
  </r>
  <r>
    <s v="Succes"/>
    <s v="TFSB"/>
    <s v="CIJALINGAN"/>
    <s v="01"/>
    <s v="10.42.40.194"/>
    <s v="4.2.4.0"/>
    <s v="1.1.1.0"/>
    <s v="RUNNING"/>
    <s v="1.0.4.0"/>
    <s v="G113"/>
    <s v="3.0.7"/>
    <s v="0.9.3.0"/>
    <s v="1.0.0.0"/>
    <s v="OK"/>
    <x v="0"/>
    <x v="8"/>
  </r>
  <r>
    <s v="Succes"/>
    <s v="THKX"/>
    <s v="KADUPUGUR"/>
    <s v="01"/>
    <s v="10.42.70.194"/>
    <s v="4.2.4.0"/>
    <s v="1.1.1.0"/>
    <s v="RUNNING"/>
    <s v="1.0.4.0"/>
    <s v="G113"/>
    <s v="3.0.7"/>
    <s v="0.9.3.0"/>
    <s v="1.0.0.0"/>
    <s v="OK"/>
    <x v="0"/>
    <x v="8"/>
  </r>
  <r>
    <s v="Succes"/>
    <s v="FTI3"/>
    <s v="CIKIDANG RAYA"/>
    <s v="02"/>
    <s v="10.42.99.163"/>
    <s v="4.2.4.0"/>
    <s v="1.1.1.0"/>
    <s v="RUNNING"/>
    <s v="1.0.4.0"/>
    <s v="G113"/>
    <s v="3.0.7"/>
    <s v="0.9.3.0"/>
    <s v="1.0.0.0"/>
    <s v="OK"/>
    <x v="0"/>
    <x v="8"/>
  </r>
  <r>
    <s v="Succes"/>
    <s v="F20Q"/>
    <s v="PARAKAN SALAK 2"/>
    <s v="01"/>
    <s v="10.42.99.98"/>
    <s v="4.2.4.0"/>
    <s v="1.1.1.0"/>
    <s v="RUNNING"/>
    <s v="1.0.4.0"/>
    <s v="G113"/>
    <s v="3.0.7"/>
    <s v="Programtidakada"/>
    <s v="Program tidak ada"/>
    <s v="NOK LIBRARY SUHU"/>
    <x v="1"/>
    <x v="8"/>
  </r>
  <r>
    <s v="Succes"/>
    <s v="THKX"/>
    <s v="KADUPUGUR"/>
    <s v="02"/>
    <s v="10.42.70.195"/>
    <s v="4.2.4.0"/>
    <s v="1.1.1.0"/>
    <s v="RUNNING"/>
    <s v="1.0.4.0"/>
    <s v="G113"/>
    <s v="3.0.7"/>
    <s v="0.9.3.0"/>
    <s v="1.0.0.0"/>
    <s v="OK"/>
    <x v="0"/>
    <x v="8"/>
  </r>
  <r>
    <s v="Succes"/>
    <s v="TW41"/>
    <s v="KABANDUNGAN 2"/>
    <s v="01"/>
    <s v="10.42.72.162"/>
    <s v="4.2.4.0"/>
    <s v="1.1.1.0"/>
    <s v="RUNNING"/>
    <s v="1.0.4.0"/>
    <s v="G113"/>
    <s v="3.0.7"/>
    <s v="0.9.3.0"/>
    <s v="1.0.0.0"/>
    <s v="OK"/>
    <x v="0"/>
    <x v="8"/>
  </r>
  <r>
    <s v="Succes"/>
    <s v="F20Q"/>
    <s v="PARAKAN SALAK 2"/>
    <s v="02"/>
    <s v="10.42.99.99"/>
    <s v="4.2.4.0"/>
    <s v="1.1.1.0"/>
    <s v="RUNNING"/>
    <s v="1.0.4.0"/>
    <s v="G113"/>
    <s v="3.0.7"/>
    <s v="0.9.3.0"/>
    <s v="1.0.0.0"/>
    <s v="OK"/>
    <x v="0"/>
    <x v="8"/>
  </r>
  <r>
    <s v="Succes"/>
    <s v="TO26"/>
    <s v="CIDAHU KM 2"/>
    <s v="02"/>
    <s v="10.42.104.195"/>
    <s v="4.2.4.0"/>
    <s v="1.1.1.0"/>
    <s v="RUNNING"/>
    <s v="1.0.4.0"/>
    <s v="G113"/>
    <s v="3.0.7"/>
    <s v="0.9.3.0"/>
    <s v="1.0.0.0"/>
    <s v="OK"/>
    <x v="0"/>
    <x v="8"/>
  </r>
  <r>
    <s v="Succes"/>
    <s v="TW41"/>
    <s v="KABANDUNGAN 2"/>
    <s v="02"/>
    <s v="10.42.72.163"/>
    <s v="4.2.4.0"/>
    <s v="1.1.1.0"/>
    <s v="RUNNING"/>
    <s v="1.0.4.0"/>
    <s v="G113"/>
    <s v="3.0.7"/>
    <s v="0.9.3.0"/>
    <s v="1.0.0.0"/>
    <s v="OK"/>
    <x v="0"/>
    <x v="8"/>
  </r>
  <r>
    <s v="Succes"/>
    <s v="TO26"/>
    <s v="CIDAHU KM 2"/>
    <s v="01"/>
    <s v="10.42.104.194"/>
    <s v="4.2.4.0"/>
    <s v="1.1.1.0"/>
    <s v="RUNNING"/>
    <s v="1.0.4.0"/>
    <s v="G113"/>
    <s v="3.0.7"/>
    <s v="0.9.3.0"/>
    <s v="1.0.0.0"/>
    <s v="OK"/>
    <x v="0"/>
    <x v="8"/>
  </r>
  <r>
    <s v="Succes"/>
    <s v="TUZI"/>
    <s v="ALT JALUR SELATAN"/>
    <s v="02"/>
    <s v="10.42.71.67"/>
    <s v="4.2.4.0"/>
    <s v="1.1.1.0"/>
    <s v="RUNNING"/>
    <s v="1.0.4.0"/>
    <s v="G113"/>
    <s v="3.0.7"/>
    <s v="0.9.3.0"/>
    <s v="1.0.0.0"/>
    <s v="OK"/>
    <x v="0"/>
    <x v="8"/>
  </r>
  <r>
    <s v="Succes"/>
    <s v="TUZI"/>
    <s v="ALT JALUR SELATAN"/>
    <s v="01"/>
    <s v="10.42.71.66"/>
    <s v="4.2.4.0"/>
    <s v="1.1.1.0"/>
    <s v="RUNNING"/>
    <s v="1.0.4.0"/>
    <s v="G113"/>
    <s v="3.0.7"/>
    <s v="0.9.3.0"/>
    <s v="1.0.0.0"/>
    <s v="OK"/>
    <x v="0"/>
    <x v="8"/>
  </r>
  <r>
    <s v="Succes"/>
    <s v="TW2L"/>
    <s v="TELAGA CARINGIN"/>
    <s v="02"/>
    <s v="10.42.71.3"/>
    <s v="4.2.4.0"/>
    <s v="1.1.1.0"/>
    <s v="RUNNING"/>
    <s v="1.0.4.0"/>
    <s v="G113"/>
    <s v="3.0.7"/>
    <s v="Programtidakada"/>
    <s v="1.0.0.0"/>
    <s v="NOK LIBRARY SUHU"/>
    <x v="1"/>
    <x v="8"/>
  </r>
  <r>
    <s v="Succes"/>
    <s v="T0PT"/>
    <s v="CIKUKULU RAYA"/>
    <s v="01"/>
    <s v="10.42.76.34"/>
    <s v="4.2.4.0"/>
    <s v="1.1.1.0"/>
    <s v="RUNNING"/>
    <s v="1.0.4.0"/>
    <s v="G113"/>
    <s v="3.0.7"/>
    <s v="0.9.3.0"/>
    <s v="1.0.0.0"/>
    <s v="OK"/>
    <x v="0"/>
    <x v="8"/>
  </r>
  <r>
    <s v="Succes"/>
    <s v="TW2L"/>
    <s v="TELAGA CARINGIN"/>
    <s v="01"/>
    <s v="10.42.71.2"/>
    <s v="4.2.4.0"/>
    <s v="1.1.1.0"/>
    <s v="RUNNING"/>
    <s v="1.0.4.0"/>
    <s v="G113"/>
    <s v="3.0.7"/>
    <s v="Programtidakada"/>
    <s v="1.0.0.0"/>
    <s v="NOK LIBRARY SUHU"/>
    <x v="1"/>
    <x v="8"/>
  </r>
  <r>
    <s v="Succes"/>
    <s v="T0PT"/>
    <s v="CIKUKULU RAYA"/>
    <s v="02"/>
    <s v="10.42.76.35"/>
    <s v="4.2.4.0"/>
    <s v="1.1.1.0"/>
    <s v="RUNNING"/>
    <s v="1.0.4.0"/>
    <s v="G113"/>
    <s v="3.0.7"/>
    <s v="0.9.3.0"/>
    <s v="1.0.0.0"/>
    <s v="OK"/>
    <x v="0"/>
    <x v="8"/>
  </r>
  <r>
    <s v="Succes"/>
    <s v="FTI3"/>
    <s v="CIKIDANG RAYA"/>
    <s v="01"/>
    <s v="10.42.99.162"/>
    <s v="4.2.4.0"/>
    <s v="1.1.1.0"/>
    <s v="RUNNING"/>
    <s v="1.0.4.0"/>
    <s v="G113"/>
    <s v="3.0.7"/>
    <s v="0.9.3.0"/>
    <s v="1.0.0.0"/>
    <s v="OK"/>
    <x v="0"/>
    <x v="8"/>
  </r>
  <r>
    <s v="Succes"/>
    <s v="F3CG"/>
    <s v="CIPANGGULAAN"/>
    <s v="01"/>
    <s v="10.42.9.2"/>
    <s v="4.2.4.0"/>
    <s v="1.1.1.0"/>
    <s v="RUNNING"/>
    <s v="1.0.4.0"/>
    <s v="G113"/>
    <s v="3.0.7"/>
    <s v="0.9.3.0"/>
    <s v="1.0.0.0"/>
    <s v="OK"/>
    <x v="0"/>
    <x v="8"/>
  </r>
  <r>
    <s v="Succes"/>
    <s v="FPGN"/>
    <s v="PARAKAN SALAK"/>
    <s v="02"/>
    <s v="10.42.46.163"/>
    <s v="4.2.4.0"/>
    <s v="1.1.1.0"/>
    <s v="RUNNING"/>
    <s v="1.0.4.0"/>
    <s v="G113"/>
    <s v="3.0.7"/>
    <s v="0.9.3.0"/>
    <s v="1.0.0.0"/>
    <s v="OK"/>
    <x v="0"/>
    <x v="8"/>
  </r>
  <r>
    <s v="Listener NOK"/>
    <s v="T341"/>
    <s v="CISAAT"/>
    <s v="02"/>
    <s v="10.42.35.131"/>
    <s v="-"/>
    <s v="-"/>
    <s v="-"/>
    <s v="-"/>
    <s v="-"/>
    <s v="-"/>
    <s v="-"/>
    <s v="-"/>
    <s v="TIMEOUT"/>
    <x v="1"/>
    <x v="8"/>
  </r>
  <r>
    <s v="Listener NOK"/>
    <s v="TX7B"/>
    <s v="KADUDAMPIT KLAPANUNGGAL"/>
    <s v="02"/>
    <s v="10.42.182.131"/>
    <s v="-"/>
    <s v="-"/>
    <s v="-"/>
    <s v="-"/>
    <s v="-"/>
    <s v="-"/>
    <s v="-"/>
    <s v="-"/>
    <s v="TIMEOUT"/>
    <x v="1"/>
    <x v="8"/>
  </r>
  <r>
    <s v="Listener NOK"/>
    <s v="TX7B"/>
    <s v="KADUDAMPIT KLAPANUNGGAL"/>
    <s v="01"/>
    <s v="10.42.182.130"/>
    <s v="-"/>
    <s v="-"/>
    <s v="-"/>
    <s v="-"/>
    <s v="-"/>
    <s v="-"/>
    <s v="-"/>
    <s v="-"/>
    <s v="TIMEOUT"/>
    <x v="1"/>
    <x v="8"/>
  </r>
  <r>
    <s v="Succes"/>
    <s v="T0YR"/>
    <s v="DANAU LIDO"/>
    <s v="01"/>
    <s v="10.42.28.194"/>
    <s v="4.2.4.0"/>
    <s v="1.1.1.0"/>
    <s v="RUNNING"/>
    <s v="1.0.4.0"/>
    <s v="G113"/>
    <s v="3.0.6"/>
    <s v="0.9.3.0"/>
    <s v="1.0.0.0"/>
    <s v="NOK ATTRIBUTE"/>
    <x v="1"/>
    <x v="9"/>
  </r>
  <r>
    <s v="Succes"/>
    <s v="T81T"/>
    <s v="CIBEDUG"/>
    <s v="01"/>
    <s v="10.42.114.194"/>
    <s v="4.2.4.0"/>
    <s v="1.1.1.0"/>
    <s v="RUNNING"/>
    <s v="1.0.4.0"/>
    <s v="G113"/>
    <s v="3.0.7"/>
    <s v="0.9.3.0"/>
    <s v="1.0.0.0"/>
    <s v="OK"/>
    <x v="0"/>
    <x v="9"/>
  </r>
  <r>
    <s v="Succes"/>
    <s v="TTT9"/>
    <s v="SILIWANGI CICURUG 3"/>
    <s v="01"/>
    <s v="10.42.31.35"/>
    <s v="4.2.4.0"/>
    <s v="1.1.1.0"/>
    <s v="RUNNING"/>
    <s v="1.0.4.0"/>
    <s v="G113"/>
    <s v="3.0.7"/>
    <s v="0.9.3.0"/>
    <s v="1.0.0.0"/>
    <s v="OK"/>
    <x v="0"/>
    <x v="9"/>
  </r>
  <r>
    <s v="Succes"/>
    <s v="T9VL"/>
    <s v="CIMANDE HILIR"/>
    <s v="01"/>
    <s v="10.42.52.2"/>
    <s v="4.2.4.0"/>
    <s v="1.1.1.0"/>
    <s v="RUNNING"/>
    <s v="1.0.4.0"/>
    <s v="G113"/>
    <s v="3.0.7"/>
    <s v="0.9.3.0"/>
    <s v="1.0.0.0"/>
    <s v="OK"/>
    <x v="0"/>
    <x v="9"/>
  </r>
  <r>
    <s v="Succes"/>
    <s v="TS18"/>
    <s v="SILIWANGI CICURUG"/>
    <s v="01"/>
    <s v="10.42.24.3"/>
    <s v="4.2.4.0"/>
    <s v="1.1.1.0"/>
    <s v="RUNNING"/>
    <s v="1.0.4.0"/>
    <s v="G113"/>
    <s v="3.0.7"/>
    <s v="0.9.3.0"/>
    <s v="1.0.0.0"/>
    <s v="OK"/>
    <x v="0"/>
    <x v="9"/>
  </r>
  <r>
    <s v="Succes"/>
    <s v="TT8J"/>
    <s v="GEMILANG CIGOMBONG"/>
    <s v="02"/>
    <s v="10.42.115.3"/>
    <s v="4.2.4.0"/>
    <s v="1.1.1.0"/>
    <s v="RUNNING"/>
    <s v="1.0.4.0"/>
    <s v="G113"/>
    <s v="3.0.7"/>
    <s v="0.9.3.0"/>
    <s v="1.0.0.0"/>
    <s v="OK"/>
    <x v="0"/>
    <x v="9"/>
  </r>
  <r>
    <s v="Succes"/>
    <s v="F3OF"/>
    <s v="BENTENG"/>
    <s v="02"/>
    <s v="10.42.50.195"/>
    <s v="4.2.4.0"/>
    <s v="1.1.1.0"/>
    <s v="RUNNING"/>
    <s v="1.0.4.0"/>
    <s v="G113"/>
    <s v="3.0.7"/>
    <s v="0.9.3.0"/>
    <s v="1.0.0.0"/>
    <s v="OK"/>
    <x v="0"/>
    <x v="9"/>
  </r>
  <r>
    <s v="Succes"/>
    <s v="TT8J"/>
    <s v="GEMILANG CIGOMBONG"/>
    <s v="01"/>
    <s v="10.42.115.2"/>
    <s v="4.2.4.0"/>
    <s v="1.1.1.0"/>
    <s v="RUNNING"/>
    <s v="1.0.4.0"/>
    <s v="G113"/>
    <s v="3.0.7"/>
    <s v="0.9.3.0"/>
    <s v="1.0.0.0"/>
    <s v="OK"/>
    <x v="0"/>
    <x v="9"/>
  </r>
  <r>
    <s v="Succes"/>
    <s v="TSN8"/>
    <s v="PASIR JAYA CIGOMBONG"/>
    <s v="01"/>
    <s v="10.42.46.130"/>
    <s v="4.2.4.0"/>
    <s v="1.1.1.0"/>
    <s v="RUNNING"/>
    <s v="1.0.4.0"/>
    <s v="G113"/>
    <s v="3.0.7"/>
    <s v="0.9.3.0"/>
    <s v="1.0.0.0"/>
    <s v="OK"/>
    <x v="0"/>
    <x v="9"/>
  </r>
  <r>
    <s v="Succes"/>
    <s v="T5X8"/>
    <s v="CIAWI BENDUNGAN"/>
    <s v="03"/>
    <s v="10.42.73.163"/>
    <s v="4.2.4.0"/>
    <s v="1.1.1.0"/>
    <s v="RUNNING"/>
    <s v="1.0.4.0"/>
    <s v="G113"/>
    <s v="3.0.7"/>
    <s v="0.9.3.0"/>
    <s v="1.0.0.0"/>
    <s v="OK"/>
    <x v="0"/>
    <x v="9"/>
  </r>
  <r>
    <s v="Succes"/>
    <s v="TCXH"/>
    <s v="M TOHA CIAWI"/>
    <s v="04"/>
    <s v="10.42.139.229"/>
    <s v="4.2.4.0"/>
    <s v="1.1.1.0"/>
    <s v="RUNNING"/>
    <s v="1.0.4.0"/>
    <s v="G113"/>
    <s v="3.0.7"/>
    <s v="0.9.3.0"/>
    <s v="1.0.0.0"/>
    <s v="OK"/>
    <x v="0"/>
    <x v="9"/>
  </r>
  <r>
    <s v="Succes"/>
    <s v="TS18"/>
    <s v="SILIWANGI CICURUG"/>
    <s v="03"/>
    <s v="10.42.24.4"/>
    <s v="4.2.4.0"/>
    <s v="1.1.1.0"/>
    <s v="RUNNING"/>
    <s v="1.0.4.0"/>
    <s v="G113"/>
    <s v="3.0.7"/>
    <s v="0.9.3.0"/>
    <s v="1.0.0.0"/>
    <s v="OK"/>
    <x v="0"/>
    <x v="9"/>
  </r>
  <r>
    <s v="Succes"/>
    <s v="TTFN"/>
    <s v="BOJONG PARI CIDAHU"/>
    <s v="01"/>
    <s v="10.42.32.130"/>
    <s v="4.2.4.0"/>
    <s v="1.1.1.0"/>
    <s v="RUNNING"/>
    <s v="1.0.4.0"/>
    <s v="G113"/>
    <s v="3.0.7"/>
    <s v="0.9.3.0"/>
    <s v="1.0.0.0"/>
    <s v="OK"/>
    <x v="0"/>
    <x v="9"/>
  </r>
  <r>
    <s v="Succes"/>
    <s v="FAX6"/>
    <s v="SPBU CIGOMBONG"/>
    <s v="01"/>
    <s v="10.42.12.98"/>
    <s v="4.2.4.0"/>
    <s v="1.1.1.0"/>
    <s v="RUNNING"/>
    <s v="1.0.4.0"/>
    <s v="G113"/>
    <s v="3.0.7"/>
    <s v="0.9.3.0"/>
    <s v="1.0.0.0"/>
    <s v="OK"/>
    <x v="0"/>
    <x v="9"/>
  </r>
  <r>
    <s v="Succes"/>
    <s v="FAQ5"/>
    <s v="BUKIT RANCAMAYA RESIDENCE"/>
    <s v="01"/>
    <s v="10.42.138.226"/>
    <s v="4.2.4.0"/>
    <s v="1.1.1.0"/>
    <s v="RUNNING"/>
    <s v="1.0.4.0"/>
    <s v="G113"/>
    <s v="3.0.7"/>
    <s v="0.9.3.0"/>
    <s v="1.0.0.0"/>
    <s v="OK"/>
    <x v="0"/>
    <x v="9"/>
  </r>
  <r>
    <s v="Succes"/>
    <s v="TGOB"/>
    <s v="RAYA SUKABUMI KM 20"/>
    <s v="01"/>
    <s v="10.42.81.130"/>
    <s v="4.2.4.0"/>
    <s v="1.1.1.0"/>
    <s v="RUNNING"/>
    <s v="1.0.4.0"/>
    <s v="G113"/>
    <s v="3.0.7"/>
    <s v="0.9.3.0"/>
    <s v="1.0.0.0"/>
    <s v="OK"/>
    <x v="0"/>
    <x v="9"/>
  </r>
  <r>
    <s v="Succes"/>
    <s v="F3OF"/>
    <s v="BENTENG"/>
    <s v="01"/>
    <s v="10.42.50.194"/>
    <s v="4.2.4.0"/>
    <s v="1.1.1.0"/>
    <s v="RUNNING"/>
    <s v="1.0.4.0"/>
    <s v="G113"/>
    <s v="3.0.7"/>
    <s v="0.9.3.0"/>
    <s v="1.0.0.0"/>
    <s v="OK"/>
    <x v="0"/>
    <x v="9"/>
  </r>
  <r>
    <s v="Succes"/>
    <s v="TBT0"/>
    <s v="CINAGARA"/>
    <s v="01"/>
    <s v="10.42.68.194"/>
    <s v="4.2.4.0"/>
    <s v="1.1.1.0"/>
    <s v="RUNNING"/>
    <s v="1.0.4.0"/>
    <s v="G113"/>
    <s v="3.0.6"/>
    <s v="0.9.3.0"/>
    <s v="1.0.0.0"/>
    <s v="NOK ATTRIBUTE"/>
    <x v="1"/>
    <x v="9"/>
  </r>
  <r>
    <s v="Succes"/>
    <s v="TEFV"/>
    <s v="CIKERETEG 2"/>
    <s v="02"/>
    <s v="10.42.138.195"/>
    <s v="4.2.4.0"/>
    <s v="1.1.1.0"/>
    <s v="RUNNING"/>
    <s v="1.0.4.0"/>
    <s v="G113"/>
    <s v="3.0.7"/>
    <s v="0.9.3.0"/>
    <s v="1.0.0.0"/>
    <s v="OK"/>
    <x v="0"/>
    <x v="9"/>
  </r>
  <r>
    <s v="Succes"/>
    <s v="TW4G"/>
    <s v="PURI ISKA RESIDENCE"/>
    <s v="02"/>
    <s v="10.42.136.131"/>
    <s v="4.2.4.0"/>
    <s v="1.1.1.0"/>
    <s v="RUNNING"/>
    <s v="1.0.4.0"/>
    <s v="G113"/>
    <s v="3.0.7"/>
    <s v="0.9.3.0"/>
    <s v="1.0.0.0"/>
    <s v="OK"/>
    <x v="0"/>
    <x v="9"/>
  </r>
  <r>
    <s v="Succes"/>
    <s v="TJQ3"/>
    <s v="TUGU JAYA BENTENG"/>
    <s v="01"/>
    <s v="10.42.25.98"/>
    <s v="4.2.4.0"/>
    <s v="1.1.1.0"/>
    <s v="RUNNING"/>
    <s v="1.0.4.0"/>
    <s v="G113"/>
    <s v="3.0.7"/>
    <s v="0.9.3.0"/>
    <s v="1.0.0.0"/>
    <s v="OK"/>
    <x v="0"/>
    <x v="9"/>
  </r>
  <r>
    <s v="Succes"/>
    <s v="TYMK"/>
    <s v="SPBU CIKERETEG"/>
    <s v="01"/>
    <s v="10.42.61.34"/>
    <s v="4.2.4.0"/>
    <s v="1.1.1.0"/>
    <s v="RUNNING"/>
    <s v="1.0.4.0"/>
    <s v="G113"/>
    <s v="3.0.7"/>
    <s v="0.9.3.0"/>
    <s v="1.0.0.0"/>
    <s v="OK"/>
    <x v="0"/>
    <x v="9"/>
  </r>
  <r>
    <s v="Succes"/>
    <s v="T5X8"/>
    <s v="CIAWI BENDUNGAN"/>
    <s v="02"/>
    <s v="10.42.73.164"/>
    <s v="4.2.4.0"/>
    <s v="1.1.1.0"/>
    <s v="RUNNING"/>
    <s v="1.0.4.0"/>
    <s v="G113"/>
    <s v="3.0.7"/>
    <s v="0.9.3.0"/>
    <s v="1.0.0.0"/>
    <s v="OK"/>
    <x v="0"/>
    <x v="9"/>
  </r>
  <r>
    <s v="Succes"/>
    <s v="TEFV"/>
    <s v="CIKERETEG 2"/>
    <s v="01"/>
    <s v="10.42.138.194"/>
    <s v="4.2.4.0"/>
    <s v="1.1.1.0"/>
    <s v="RUNNING"/>
    <s v="1.0.4.0"/>
    <s v="G113"/>
    <s v="3.0.7"/>
    <s v="0.9.3.0"/>
    <s v="1.0.0.0"/>
    <s v="OK"/>
    <x v="0"/>
    <x v="9"/>
  </r>
  <r>
    <s v="Succes"/>
    <s v="TD31"/>
    <s v="TALANG CIMANDE"/>
    <s v="01"/>
    <s v="10.42.7.66"/>
    <s v="4.2.4.0"/>
    <s v="1.1.1.0"/>
    <s v="RUNNING"/>
    <s v="1.0.4.0"/>
    <s v="G113"/>
    <s v="3.0.7"/>
    <s v="0.9.3.0"/>
    <s v="1.0.0.0"/>
    <s v="OK"/>
    <x v="0"/>
    <x v="9"/>
  </r>
  <r>
    <s v="Succes"/>
    <s v="TLVE"/>
    <s v="RAYA SUKABUMI KM 21"/>
    <s v="01"/>
    <s v="10.42.52.194"/>
    <s v="4.2.4.0"/>
    <s v="1.1.1.0"/>
    <s v="RUNNING"/>
    <s v="1.0.4.0"/>
    <s v="G113"/>
    <s v="3.0.7"/>
    <s v="0.9.3.0"/>
    <s v="1.0.0.0"/>
    <s v="OK"/>
    <x v="0"/>
    <x v="9"/>
  </r>
  <r>
    <s v="Succes"/>
    <s v="TW4G"/>
    <s v="PURI ISKA RESIDENCE"/>
    <s v="01"/>
    <s v="10.42.136.130"/>
    <s v="4.2.4.0"/>
    <s v="1.1.1.0"/>
    <s v="RUNNING"/>
    <s v="1.0.4.0"/>
    <s v="G113"/>
    <s v="3.0.6"/>
    <s v="Programtidakada"/>
    <s v="Program tidak ada"/>
    <s v="NOK ATTRIBUTE"/>
    <x v="1"/>
    <x v="9"/>
  </r>
  <r>
    <s v="Succes"/>
    <s v="TU4J"/>
    <s v="MUTIARA LIDO"/>
    <s v="01"/>
    <s v="10.42.74.2"/>
    <s v="4.2.4.0"/>
    <s v="1.1.1.0"/>
    <s v="RUNNING"/>
    <s v="1.0.4.0"/>
    <s v="G113"/>
    <s v="3.0.7"/>
    <s v="0.9.3.0"/>
    <s v="1.0.0.0"/>
    <s v="OK"/>
    <x v="0"/>
    <x v="9"/>
  </r>
  <r>
    <s v="Succes"/>
    <s v="T5X8"/>
    <s v="CIAWI BENDUNGAN"/>
    <s v="01"/>
    <s v="10.42.73.162"/>
    <s v="4.2.4.0"/>
    <s v="1.1.1.0"/>
    <s v="RUNNING"/>
    <s v="1.0.4.0"/>
    <s v="G113"/>
    <s v="3.0.7"/>
    <s v="0.9.3.0"/>
    <s v="1.0.0.0"/>
    <s v="OK"/>
    <x v="0"/>
    <x v="9"/>
  </r>
  <r>
    <s v="Succes"/>
    <s v="TRO4"/>
    <s v="ISCALTON CICURUG"/>
    <s v="02"/>
    <s v="10.42.54.227"/>
    <s v="4.2.4.0"/>
    <s v="1.1.1.0"/>
    <s v="RUNNING"/>
    <s v="1.0.4.0"/>
    <s v="G113"/>
    <s v="3.0.7"/>
    <s v="0.9.3.0"/>
    <s v="1.0.0.0"/>
    <s v="OK"/>
    <x v="0"/>
    <x v="9"/>
  </r>
  <r>
    <s v="Succes"/>
    <s v="TCXH"/>
    <s v="M TOHA CIAWI"/>
    <s v="02"/>
    <s v="10.42.139.227"/>
    <s v="4.2.4.0"/>
    <s v="1.1.1.0"/>
    <s v="RUNNING"/>
    <s v="1.0.4.0"/>
    <s v="G113"/>
    <s v="3.0.7"/>
    <s v="0.9.3.0"/>
    <s v="1.0.0.0"/>
    <s v="OK"/>
    <x v="0"/>
    <x v="9"/>
  </r>
  <r>
    <s v="Succes"/>
    <s v="T5X8"/>
    <s v="CIAWI BENDUNGAN"/>
    <s v="I1"/>
    <s v="10.42.73.181"/>
    <s v="4.2.4.0"/>
    <s v="1.1.1.0"/>
    <s v="RUNNING"/>
    <s v="1.0.4.0"/>
    <s v="G113"/>
    <s v="3.0.7"/>
    <s v="0.9.3.0"/>
    <s v="1.0.0.0"/>
    <s v="OK"/>
    <x v="0"/>
    <x v="9"/>
  </r>
  <r>
    <s v="Succes"/>
    <s v="TC1F"/>
    <s v="WATES JAYA"/>
    <s v="01"/>
    <s v="10.42.113.98"/>
    <s v="4.2.4.0"/>
    <s v="1.1.1.0"/>
    <s v="RUNNING"/>
    <s v="1.0.4.0"/>
    <s v="G113"/>
    <s v="3.0.7"/>
    <s v="0.9.3.0"/>
    <s v="1.0.0.0"/>
    <s v="OK"/>
    <x v="0"/>
    <x v="9"/>
  </r>
  <r>
    <s v="Succes"/>
    <s v="T8KX"/>
    <s v="KAMPUNG BENDA"/>
    <s v="02"/>
    <s v="10.42.46.35"/>
    <s v="4.2.4.0"/>
    <s v="1.1.1.0"/>
    <s v="RUNNING"/>
    <s v="1.0.4.0"/>
    <s v="G113"/>
    <s v="3.0.7"/>
    <s v="0.9.3.0"/>
    <s v="1.0.0.0"/>
    <s v="OK"/>
    <x v="0"/>
    <x v="9"/>
  </r>
  <r>
    <s v="Succes"/>
    <s v="T9VL"/>
    <s v="CIMANDE HILIR"/>
    <s v="02"/>
    <s v="10.42.52.3"/>
    <s v="4.2.4.0"/>
    <s v="1.1.1.0"/>
    <s v="RUNNING"/>
    <s v="1.0.4.0"/>
    <s v="G113"/>
    <s v="3.0.7"/>
    <s v="0.9.3.0"/>
    <s v="1.0.0.0"/>
    <s v="OK"/>
    <x v="0"/>
    <x v="9"/>
  </r>
  <r>
    <s v="Succes"/>
    <s v="FAQ5"/>
    <s v="BUKIT RANCAMAYA RESIDENCE"/>
    <s v="02"/>
    <s v="10.42.138.227"/>
    <s v="4.2.4.0"/>
    <s v="1.1.1.0"/>
    <s v="RUNNING"/>
    <s v="1.0.4.0"/>
    <s v="G113"/>
    <s v="3.0.7"/>
    <s v="0.9.3.0"/>
    <s v="1.0.0.0"/>
    <s v="OK"/>
    <x v="0"/>
    <x v="9"/>
  </r>
  <r>
    <s v="Succes"/>
    <s v="TUGQ"/>
    <s v="RAYA SUKABUMI KM 22"/>
    <s v="01"/>
    <s v="10.42.84.130"/>
    <s v="4.2.4.0"/>
    <s v="1.1.1.0"/>
    <s v="RUNNING"/>
    <s v="1.0.4.0"/>
    <s v="G113"/>
    <s v="3.0.7"/>
    <s v="0.9.3.0"/>
    <s v="1.0.0.0"/>
    <s v="OK"/>
    <x v="0"/>
    <x v="9"/>
  </r>
  <r>
    <s v="Succes"/>
    <s v="TNMV"/>
    <s v="BOJONG PARI"/>
    <s v="02"/>
    <s v="10.42.11.67"/>
    <s v="4.2.4.0"/>
    <s v="1.1.1.0"/>
    <s v="RUNNING"/>
    <s v="1.0.4.0"/>
    <s v="G113"/>
    <s v="3.0.7"/>
    <s v="0.9.3.0"/>
    <s v="1.0.0.0"/>
    <s v="OK"/>
    <x v="0"/>
    <x v="9"/>
  </r>
  <r>
    <s v="Succes"/>
    <s v="TNMV"/>
    <s v="BOJONG PARI"/>
    <s v="01"/>
    <s v="10.42.11.66"/>
    <s v="4.2.4.0"/>
    <s v="1.1.1.0"/>
    <s v="RUNNING"/>
    <s v="1.0.4.0"/>
    <s v="G113"/>
    <s v="3.0.7"/>
    <s v="0.9.3.0"/>
    <s v="1.0.0.0"/>
    <s v="OK"/>
    <x v="0"/>
    <x v="9"/>
  </r>
  <r>
    <s v="Succes"/>
    <s v="T95K"/>
    <s v="PASAR CIKRETEG"/>
    <s v="01"/>
    <s v="10.42.39.194"/>
    <s v="4.2.4.0"/>
    <s v="1.1.1.0"/>
    <s v="RUNNING"/>
    <s v="1.0.4.0"/>
    <s v="G113"/>
    <s v="3.0.7"/>
    <s v="0.9.3.0"/>
    <s v="1.0.0.0"/>
    <s v="OK"/>
    <x v="0"/>
    <x v="9"/>
  </r>
  <r>
    <s v="Succes"/>
    <s v="TRO4"/>
    <s v="ISCALTON CICURUG"/>
    <s v="01"/>
    <s v="10.42.54.226"/>
    <s v="4.2.4.0"/>
    <s v="1.1.1.0"/>
    <s v="RUNNING"/>
    <s v="1.0.4.0"/>
    <s v="G113"/>
    <s v="3.0.7"/>
    <s v="0.9.3.0"/>
    <s v="1.0.0.0"/>
    <s v="OK"/>
    <x v="0"/>
    <x v="9"/>
  </r>
  <r>
    <s v="Succes"/>
    <s v="TCXH"/>
    <s v="M TOHA CIAWI"/>
    <s v="01"/>
    <s v="10.42.139.226"/>
    <s v="4.2.4.0"/>
    <s v="1.1.1.0"/>
    <s v="RUNNING"/>
    <s v="1.0.4.0"/>
    <s v="G113"/>
    <s v="3.0.7"/>
    <s v="0.9.3.0"/>
    <s v="1.0.0.0"/>
    <s v="OK"/>
    <x v="0"/>
    <x v="9"/>
  </r>
  <r>
    <s v="Succes"/>
    <s v="T0YR"/>
    <s v="DANAU LIDO"/>
    <s v="02"/>
    <s v="10.42.28.195"/>
    <s v="4.2.4.0"/>
    <s v="1.1.1.0"/>
    <s v="RUNNING"/>
    <s v="1.0.4.0"/>
    <s v="G113"/>
    <s v="3.0.7"/>
    <s v="0.9.3.0"/>
    <s v="1.0.0.0"/>
    <s v="OK"/>
    <x v="0"/>
    <x v="9"/>
  </r>
  <r>
    <s v="Succes"/>
    <s v="T9QB"/>
    <s v="RAYA SUKABUMI KM 23"/>
    <s v="02"/>
    <s v="10.42.29.99"/>
    <s v="4.2.4.0"/>
    <s v="1.1.1.0"/>
    <s v="RUNNING"/>
    <s v="1.0.4.0"/>
    <s v="G113"/>
    <s v="3.0.7"/>
    <s v="0.9.3.0"/>
    <s v="1.0.0.0"/>
    <s v="OK"/>
    <x v="0"/>
    <x v="9"/>
  </r>
  <r>
    <s v="Succes"/>
    <s v="TOC5"/>
    <s v="KOLONEL BUSTOMI"/>
    <s v="01"/>
    <s v="10.42.30.2"/>
    <s v="4.2.4.0"/>
    <s v="1.1.1.0"/>
    <s v="RUNNING"/>
    <s v="1.0.4.0"/>
    <s v="G113"/>
    <s v="3.0.7"/>
    <s v="0.9.3.0"/>
    <s v="1.0.0.0"/>
    <s v="OK"/>
    <x v="0"/>
    <x v="9"/>
  </r>
  <r>
    <s v="Succes"/>
    <s v="TJF2"/>
    <s v="TALANG CIMANDE 2"/>
    <s v="02"/>
    <s v="10.42.23.163"/>
    <s v="4.2.4.0"/>
    <s v="1.1.1.0"/>
    <s v="RUNNING"/>
    <s v="1.0.4.0"/>
    <s v="G113"/>
    <s v="3.0.7"/>
    <s v="0.9.3.0"/>
    <s v="1.0.0.0"/>
    <s v="OK"/>
    <x v="0"/>
    <x v="9"/>
  </r>
  <r>
    <s v="Succes"/>
    <s v="TGOA"/>
    <s v="RAYA SUKABUMI KM 16"/>
    <s v="02"/>
    <s v="10.42.53.131"/>
    <s v="4.2.4.0"/>
    <s v="1.1.1.0"/>
    <s v="RUNNING"/>
    <s v="1.0.4.0"/>
    <s v="G113"/>
    <s v="3.0.7"/>
    <s v="0.9.3.0"/>
    <s v="1.0.0.0"/>
    <s v="OK"/>
    <x v="0"/>
    <x v="9"/>
  </r>
  <r>
    <s v="Succes"/>
    <s v="T8KX"/>
    <s v="KAMPUNG BENDA"/>
    <s v="01"/>
    <s v="10.42.46.34"/>
    <s v="4.2.4.0"/>
    <s v="1.1.1.0"/>
    <s v="RUNNING"/>
    <s v="1.0.4.0"/>
    <s v="G113"/>
    <s v="3.0.7"/>
    <s v="0.9.3.0"/>
    <s v="1.0.0.0"/>
    <s v="OK"/>
    <x v="0"/>
    <x v="9"/>
  </r>
  <r>
    <s v="Succes"/>
    <s v="THJ8"/>
    <s v="SUKABUMI KM 26"/>
    <s v="01"/>
    <s v="10.42.136.34"/>
    <s v="4.2.4.0"/>
    <s v="1.1.1.0"/>
    <s v="RUNNING"/>
    <s v="1.0.4.0"/>
    <s v="G113"/>
    <s v="3.0.7"/>
    <s v="0.9.3.0"/>
    <s v="1.0.0.0"/>
    <s v="OK"/>
    <x v="0"/>
    <x v="9"/>
  </r>
  <r>
    <s v="Succes"/>
    <s v="FPHB"/>
    <s v="SILIWANGI"/>
    <s v="02"/>
    <s v="10.42.32.3"/>
    <s v="4.2.4.0"/>
    <s v="1.1.1.0"/>
    <s v="RUNNING"/>
    <s v="1.0.4.0"/>
    <s v="G113"/>
    <s v="3.0.7"/>
    <s v="0.9.3.0"/>
    <s v="1.0.0.0"/>
    <s v="OK"/>
    <x v="0"/>
    <x v="9"/>
  </r>
  <r>
    <s v="Succes"/>
    <s v="TS18"/>
    <s v="SILIWANGI CICURUG"/>
    <s v="02"/>
    <s v="10.42.24.2"/>
    <s v="4.2.4.0"/>
    <s v="1.1.1.0"/>
    <s v="RUNNING"/>
    <s v="1.0.4.0"/>
    <s v="G113"/>
    <s v="3.0.7"/>
    <s v="0.9.3.0"/>
    <s v="1.0.0.0"/>
    <s v="OK"/>
    <x v="0"/>
    <x v="9"/>
  </r>
  <r>
    <s v="Succes"/>
    <s v="TGOB"/>
    <s v="RAYA SUKABUMI KM 20"/>
    <s v="02"/>
    <s v="10.42.81.131"/>
    <s v="4.2.4.0"/>
    <s v="1.1.1.0"/>
    <s v="RUNNING"/>
    <s v="1.0.4.0"/>
    <s v="G113"/>
    <s v="3.0.7"/>
    <s v="0.9.3.0"/>
    <s v="1.0.0.0"/>
    <s v="OK"/>
    <x v="0"/>
    <x v="9"/>
  </r>
  <r>
    <s v="Succes"/>
    <s v="T81T"/>
    <s v="CIBEDUG"/>
    <s v="03"/>
    <s v="10.42.114.196"/>
    <s v="4.2.4.0"/>
    <s v="1.1.1.0"/>
    <s v="RUNNING"/>
    <s v="1.0.4.0"/>
    <s v="G113"/>
    <s v="3.0.7"/>
    <s v="0.9.3.0"/>
    <s v="1.0.0.0"/>
    <s v="OK"/>
    <x v="0"/>
    <x v="9"/>
  </r>
  <r>
    <s v="Succes"/>
    <s v="TX4A"/>
    <s v="TENJOAYU"/>
    <s v="01"/>
    <s v="10.42.21.66"/>
    <s v="4.2.4.0"/>
    <s v="1.1.1.0"/>
    <s v="RUNNING"/>
    <s v="1.0.4.0"/>
    <s v="G113"/>
    <s v="3.0.7"/>
    <s v="0.9.3.0"/>
    <s v="1.0.0.0"/>
    <s v="OK"/>
    <x v="0"/>
    <x v="9"/>
  </r>
  <r>
    <s v="Succes"/>
    <s v="TVLJ"/>
    <s v="GUGUNUNG CIAWI"/>
    <s v="01"/>
    <s v="10.42.135.2"/>
    <s v="4.2.4.0"/>
    <s v="1.1.1.0"/>
    <s v="RUNNING"/>
    <s v="1.0.4.0"/>
    <s v="G113"/>
    <s v="3.0.7"/>
    <s v="0.9.3.0"/>
    <s v="1.0.0.0"/>
    <s v="OK"/>
    <x v="0"/>
    <x v="9"/>
  </r>
  <r>
    <s v="Succes"/>
    <s v="FAX6"/>
    <s v="SPBU CIGOMBONG"/>
    <s v="02"/>
    <s v="10.42.12.99"/>
    <s v="4.2.4.0"/>
    <s v="1.1.1.0"/>
    <s v="RUNNING"/>
    <s v="1.0.4.0"/>
    <s v="G113"/>
    <s v="3.0.7"/>
    <s v="0.9.3.0"/>
    <s v="1.0.0.0"/>
    <s v="OK"/>
    <x v="0"/>
    <x v="9"/>
  </r>
  <r>
    <s v="Succes"/>
    <s v="FT41"/>
    <s v="CIDAHU KAUTSAR"/>
    <s v="01"/>
    <s v="10.42.22.34"/>
    <s v="4.2.4.0"/>
    <s v="1.1.1.0"/>
    <s v="RUNNING"/>
    <s v="1.0.4.0"/>
    <s v="G113"/>
    <s v="3.0.7"/>
    <s v="0.9.3.0"/>
    <s v="1.0.0.0"/>
    <s v="OK"/>
    <x v="0"/>
    <x v="9"/>
  </r>
  <r>
    <s v="Succes"/>
    <s v="TJF2"/>
    <s v="TALANG CIMANDE 2"/>
    <s v="01"/>
    <s v="10.42.23.162"/>
    <s v="4.2.4.0"/>
    <s v="1.1.1.0"/>
    <s v="RUNNING"/>
    <s v="1.0.4.0"/>
    <s v="G113"/>
    <s v="3.0.7"/>
    <s v="0.9.3.0"/>
    <s v="1.0.0.0"/>
    <s v="OK"/>
    <x v="0"/>
    <x v="9"/>
  </r>
  <r>
    <s v="Succes"/>
    <s v="TX4A"/>
    <s v="TENJOAYU"/>
    <s v="02"/>
    <s v="10.42.21.67"/>
    <s v="4.2.4.0"/>
    <s v="1.1.1.0"/>
    <s v="RUNNING"/>
    <s v="1.0.4.0"/>
    <s v="G113"/>
    <s v="3.0.7"/>
    <s v="0.9.3.0"/>
    <s v="1.0.0.0"/>
    <s v="OK"/>
    <x v="0"/>
    <x v="9"/>
  </r>
  <r>
    <s v="Succes"/>
    <s v="TD31"/>
    <s v="TALANG CIMANDE"/>
    <s v="02"/>
    <s v="10.42.7.67"/>
    <s v="4.2.4.0"/>
    <s v="1.1.1.0"/>
    <s v="RUNNING"/>
    <s v="1.0.4.0"/>
    <s v="G113"/>
    <s v="3.0.7"/>
    <s v="0.9.3.0"/>
    <s v="1.0.0.0"/>
    <s v="OK"/>
    <x v="0"/>
    <x v="9"/>
  </r>
  <r>
    <s v="Succes"/>
    <s v="TLVE"/>
    <s v="RAYA SUKABUMI KM 21"/>
    <s v="02"/>
    <s v="10.42.52.195"/>
    <s v="4.2.4.0"/>
    <s v="1.1.1.0"/>
    <s v="RUNNING"/>
    <s v="1.0.4.0"/>
    <s v="G113"/>
    <s v="3.0.7"/>
    <s v="0.9.3.0"/>
    <s v="1.0.0.0"/>
    <s v="OK"/>
    <x v="0"/>
    <x v="9"/>
  </r>
  <r>
    <s v="Succes"/>
    <s v="TGOA"/>
    <s v="RAYA SUKABUMI KM 16"/>
    <s v="01"/>
    <s v="10.42.53.130"/>
    <s v="4.2.4.0"/>
    <s v="1.1.1.0"/>
    <s v="RUNNING"/>
    <s v="1.0.4.0"/>
    <s v="G113"/>
    <s v="3.0.7"/>
    <s v="0.9.3.0"/>
    <s v="1.0.0.0"/>
    <s v="OK"/>
    <x v="0"/>
    <x v="9"/>
  </r>
  <r>
    <s v="Succes"/>
    <s v="TC1F"/>
    <s v="WATES JAYA"/>
    <s v="02"/>
    <s v="10.42.113.99"/>
    <s v="4.2.4.0"/>
    <s v="1.1.1.0"/>
    <s v="RUNNING"/>
    <s v="1.0.4.0"/>
    <s v="G113"/>
    <s v="3.0.7"/>
    <s v="0.9.3.0"/>
    <s v="1.0.0.0"/>
    <s v="OK"/>
    <x v="0"/>
    <x v="9"/>
  </r>
  <r>
    <s v="Succes"/>
    <s v="TU4J"/>
    <s v="MUTIARA LIDO"/>
    <s v="04"/>
    <s v="10.42.74.5"/>
    <s v="4.2.4.0"/>
    <s v="1.1.1.0"/>
    <s v="RUNNING"/>
    <s v="1.0.4.0"/>
    <s v="G113"/>
    <s v="3.0.6"/>
    <s v="Programtidakada"/>
    <s v="Program tidak ada"/>
    <s v="NOK ATTRIBUTE"/>
    <x v="1"/>
    <x v="9"/>
  </r>
  <r>
    <s v="Succes"/>
    <s v="TVLJ"/>
    <s v="GUGUNUNG CIAWI"/>
    <s v="02"/>
    <s v="10.42.135.3"/>
    <s v="4.2.4.0"/>
    <s v="1.1.1.0"/>
    <s v="RUNNING"/>
    <s v="1.0.4.0"/>
    <s v="G113"/>
    <s v="3.0.7"/>
    <s v="0.9.3.0"/>
    <s v="1.0.0.0"/>
    <s v="OK"/>
    <x v="0"/>
    <x v="9"/>
  </r>
  <r>
    <s v="Succes"/>
    <s v="TJ92"/>
    <s v="BOHLAM"/>
    <s v="04"/>
    <s v="10.42.116.138"/>
    <s v="4.2.4.0"/>
    <s v="1.1.1.0"/>
    <s v="RUNNING"/>
    <s v="1.0.4.0"/>
    <s v="G113"/>
    <s v="3.0.7"/>
    <s v="0.9.3.0"/>
    <s v="1.0.0.0"/>
    <s v="OK"/>
    <x v="0"/>
    <x v="9"/>
  </r>
  <r>
    <s v="Succes"/>
    <s v="TZG5"/>
    <s v="CICURUG KEMBANG KUNING"/>
    <s v="01"/>
    <s v="10.42.24.34"/>
    <s v="4.2.4.0"/>
    <s v="1.1.1.0"/>
    <s v="RUNNING"/>
    <s v="1.0.4.0"/>
    <s v="G113"/>
    <s v="3.0.7"/>
    <s v="0.9.3.0"/>
    <s v="1.0.0.0"/>
    <s v="OK"/>
    <x v="0"/>
    <x v="9"/>
  </r>
  <r>
    <s v="Succes"/>
    <s v="TYMK"/>
    <s v="SPBU CIKERETEG"/>
    <s v="02"/>
    <s v="10.42.61.35"/>
    <s v="4.2.4.0"/>
    <s v="1.1.1.0"/>
    <s v="RUNNING"/>
    <s v="1.0.4.0"/>
    <s v="G113"/>
    <s v="3.0.7"/>
    <s v="0.9.3.0"/>
    <s v="1.0.0.0"/>
    <s v="OK"/>
    <x v="0"/>
    <x v="9"/>
  </r>
  <r>
    <s v="Succes"/>
    <s v="TQJ0"/>
    <s v="BABAKAN PARI CIDAHU"/>
    <s v="01"/>
    <s v="10.42.23.226"/>
    <s v="4.2.4.0"/>
    <s v="1.1.1.0"/>
    <s v="RUNNING"/>
    <s v="1.0.4.0"/>
    <s v="G113"/>
    <s v="3.0.7"/>
    <s v="0.9.3.0"/>
    <s v="1.0.0.0"/>
    <s v="OK"/>
    <x v="0"/>
    <x v="9"/>
  </r>
  <r>
    <s v="Succes"/>
    <s v="T5X8"/>
    <s v="CIAWI BENDUNGAN"/>
    <s v="04"/>
    <s v="10.42.73.165"/>
    <s v="4.2.4.0"/>
    <s v="1.1.1.0"/>
    <s v="RUNNING"/>
    <s v="1.0.4.0"/>
    <s v="G113"/>
    <s v="3.0.7"/>
    <s v="0.9.3.0"/>
    <s v="1.0.0.0"/>
    <s v="OK"/>
    <x v="0"/>
    <x v="9"/>
  </r>
  <r>
    <s v="Succes"/>
    <s v="TPE1"/>
    <s v="PASIR MUNCANG"/>
    <s v="02"/>
    <s v="10.42.30.35"/>
    <s v="4.2.4.0"/>
    <s v="1.1.1.0"/>
    <s v="RUNNING"/>
    <s v="1.0.4.0"/>
    <s v="G113"/>
    <s v="3.0.7"/>
    <s v="0.9.3.0"/>
    <s v="1.0.0.0"/>
    <s v="OK"/>
    <x v="0"/>
    <x v="9"/>
  </r>
  <r>
    <s v="Succes"/>
    <s v="THJ8"/>
    <s v="SUKABUMI KM 26"/>
    <s v="02"/>
    <s v="10.42.136.35"/>
    <s v="4.2.4.0"/>
    <s v="1.1.1.0"/>
    <s v="RUNNING"/>
    <s v="1.0.4.0"/>
    <s v="G113"/>
    <s v="3.0.7"/>
    <s v="0.9.3.0"/>
    <s v="1.0.0.0"/>
    <s v="OK"/>
    <x v="0"/>
    <x v="9"/>
  </r>
  <r>
    <s v="Succes"/>
    <s v="TUGQ"/>
    <s v="RAYA SUKABUMI KM 22"/>
    <s v="02"/>
    <s v="10.42.84.131"/>
    <s v="4.2.4.0"/>
    <s v="1.1.1.0"/>
    <s v="RUNNING"/>
    <s v="1.0.4.0"/>
    <s v="G113"/>
    <s v="3.0.7"/>
    <s v="0.9.3.0"/>
    <s v="1.0.0.0"/>
    <s v="OK"/>
    <x v="0"/>
    <x v="9"/>
  </r>
  <r>
    <s v="Succes"/>
    <s v="T5OP"/>
    <s v="AKSES TOL CARINGIN"/>
    <s v="01"/>
    <s v="10.42.29.226"/>
    <s v="4.2.4.0"/>
    <s v="1.1.1.0"/>
    <s v="RUNNING"/>
    <s v="1.0.4.0"/>
    <s v="G113"/>
    <s v="3.0.7"/>
    <s v="0.9.3.0"/>
    <s v="1.0.0.0"/>
    <s v="OK"/>
    <x v="0"/>
    <x v="9"/>
  </r>
  <r>
    <s v="Succes"/>
    <s v="FT41"/>
    <s v="CIDAHU KAUTSAR"/>
    <s v="02"/>
    <s v="10.42.22.35"/>
    <s v="4.2.4.0"/>
    <s v="1.1.1.0"/>
    <s v="RUNNING"/>
    <s v="1.0.4.0"/>
    <s v="G113"/>
    <s v="3.0.7"/>
    <s v="0.9.3.0"/>
    <s v="1.0.0.0"/>
    <s v="OK"/>
    <x v="0"/>
    <x v="9"/>
  </r>
  <r>
    <s v="Succes"/>
    <s v="TU4J"/>
    <s v="MUTIARA LIDO"/>
    <s v="03"/>
    <s v="10.42.74.4"/>
    <s v="4.2.4.0"/>
    <s v="1.1.1.0"/>
    <s v="RUNNING"/>
    <s v="1.0.4.0"/>
    <s v="G113"/>
    <s v="3.0.7"/>
    <s v="0.9.3.0"/>
    <s v="1.0.0.0"/>
    <s v="OK"/>
    <x v="0"/>
    <x v="9"/>
  </r>
  <r>
    <s v="Succes"/>
    <s v="T95K"/>
    <s v="PASAR CIKRETEG"/>
    <s v="03"/>
    <s v="10.42.39.196"/>
    <s v="4.2.4.0"/>
    <s v="1.1.1.0"/>
    <s v="RUNNING"/>
    <s v="1.0.4.0"/>
    <s v="G113"/>
    <s v="3.0.7"/>
    <s v="0.9.3.0"/>
    <s v="1.0.0.0"/>
    <s v="OK"/>
    <x v="0"/>
    <x v="9"/>
  </r>
  <r>
    <s v="Succes"/>
    <s v="TVAM"/>
    <s v="GIRIJAYA"/>
    <s v="01"/>
    <s v="10.42.107.66"/>
    <s v="4.2.4.0"/>
    <s v="1.1.1.0"/>
    <s v="RUNNING"/>
    <s v="1.0.4.0"/>
    <s v="G113"/>
    <s v="3.0.7"/>
    <s v="0.9.3.0"/>
    <s v="1.0.0.0"/>
    <s v="OK"/>
    <x v="0"/>
    <x v="9"/>
  </r>
  <r>
    <s v="Succes"/>
    <s v="TOC5"/>
    <s v="KOLONEL BUSTOMI"/>
    <s v="03"/>
    <s v="10.42.30.4"/>
    <s v="4.2.4.0"/>
    <s v="1.1.1.0"/>
    <s v="RUNNING"/>
    <s v="1.0.4.0"/>
    <s v="G113"/>
    <s v="3.0.7"/>
    <s v="0.9.3.0"/>
    <s v="1.0.0.0"/>
    <s v="OK"/>
    <x v="0"/>
    <x v="9"/>
  </r>
  <r>
    <s v="Succes"/>
    <s v="T9QB"/>
    <s v="RAYA SUKABUMI KM 23"/>
    <s v="01"/>
    <s v="10.42.29.98"/>
    <s v="4.2.4.0"/>
    <s v="1.1.1.0"/>
    <s v="RUNNING"/>
    <s v="1.0.4.0"/>
    <s v="G113"/>
    <s v="3.0.7"/>
    <s v="0.9.3.0"/>
    <s v="1.0.0.0"/>
    <s v="OK"/>
    <x v="0"/>
    <x v="9"/>
  </r>
  <r>
    <s v="Succes"/>
    <s v="T95K"/>
    <s v="PASAR CIKRETEG"/>
    <s v="02"/>
    <s v="10.42.39.195"/>
    <s v="4.2.4.0"/>
    <s v="1.1.1.0"/>
    <s v="RUNNING"/>
    <s v="1.0.4.0"/>
    <s v="G113"/>
    <s v="3.0.7"/>
    <s v="0.9.3.0"/>
    <s v="1.0.0.0"/>
    <s v="OK"/>
    <x v="0"/>
    <x v="9"/>
  </r>
  <r>
    <s v="Succes"/>
    <s v="TQJ0"/>
    <s v="BABAKAN PARI CIDAHU"/>
    <s v="02"/>
    <s v="10.42.23.227"/>
    <s v="4.2.4.0"/>
    <s v="1.1.1.0"/>
    <s v="RUNNING"/>
    <s v="1.0.4.0"/>
    <s v="G113"/>
    <s v="3.0.7"/>
    <s v="0.9.3.0"/>
    <s v="1.0.0.0"/>
    <s v="OK"/>
    <x v="0"/>
    <x v="9"/>
  </r>
  <r>
    <s v="Succes"/>
    <s v="TZG5"/>
    <s v="CICURUG KEMBANG KUNING"/>
    <s v="02"/>
    <s v="10.42.24.35"/>
    <s v="4.2.4.0"/>
    <s v="1.1.1.0"/>
    <s v="RUNNING"/>
    <s v="1.0.4.0"/>
    <s v="G113"/>
    <s v="3.0.7"/>
    <s v="0.9.3.0"/>
    <s v="1.0.0.0"/>
    <s v="OK"/>
    <x v="0"/>
    <x v="9"/>
  </r>
  <r>
    <s v="Succes"/>
    <s v="TVAM"/>
    <s v="GIRIJAYA"/>
    <s v="02"/>
    <s v="10.42.107.67"/>
    <s v="4.2.4.0"/>
    <s v="1.1.1.0"/>
    <s v="RUNNING"/>
    <s v="1.0.4.0"/>
    <s v="G113"/>
    <s v="3.0.7"/>
    <s v="0.9.3.0"/>
    <s v="1.0.0.0"/>
    <s v="OK"/>
    <x v="0"/>
    <x v="9"/>
  </r>
  <r>
    <s v="Succes"/>
    <s v="TTFN"/>
    <s v="BOJONG PARI CIDAHU"/>
    <s v="02"/>
    <s v="10.42.32.131"/>
    <s v="4.2.4.0"/>
    <s v="1.1.1.0"/>
    <s v="RUNNING"/>
    <s v="1.0.4.0"/>
    <s v="G113"/>
    <s v="3.0.7"/>
    <s v="0.9.3.0"/>
    <s v="1.0.0.0"/>
    <s v="OK"/>
    <x v="0"/>
    <x v="9"/>
  </r>
  <r>
    <s v="Succes"/>
    <s v="FPHB"/>
    <s v="SILIWANGI"/>
    <s v="01"/>
    <s v="10.42.32.2"/>
    <s v="4.2.4.0"/>
    <s v="1.1.1.0"/>
    <s v="RUNNING"/>
    <s v="1.0.4.0"/>
    <s v="G113"/>
    <s v="3.0.7"/>
    <s v="0.9.3.0"/>
    <s v="1.0.0.0"/>
    <s v="OK"/>
    <x v="0"/>
    <x v="9"/>
  </r>
  <r>
    <s v="Succes"/>
    <s v="TYMK"/>
    <s v="SPBU CIKRETEG"/>
    <s v="03"/>
    <s v="10.42.61.36"/>
    <s v="4.2.4.0"/>
    <s v="1.1.1.0"/>
    <s v="RUNNING"/>
    <s v="1.0.4.0"/>
    <s v="G113"/>
    <s v="3.0.7"/>
    <s v="0.9.3.0"/>
    <s v="1.0.0.0"/>
    <s v="OK"/>
    <x v="0"/>
    <x v="9"/>
  </r>
  <r>
    <s v="Succes"/>
    <s v="TJQ3"/>
    <s v="TUGU JAYA BENTENG"/>
    <s v="02"/>
    <s v="10.42.25.99"/>
    <s v="4.2.4.0"/>
    <s v="1.1.1.0"/>
    <s v="RUNNING"/>
    <s v="1.0.4.0"/>
    <s v="G113"/>
    <s v="3.0.7"/>
    <s v="0.9.3.0"/>
    <s v="1.0.0.0"/>
    <s v="OK"/>
    <x v="0"/>
    <x v="9"/>
  </r>
  <r>
    <s v="Succes"/>
    <s v="TTT9"/>
    <s v="SILIWANGI CICURUG 3"/>
    <s v="02"/>
    <s v="10.42.31.34"/>
    <s v="4.2.4.0"/>
    <s v="1.1.1.0"/>
    <s v="RUNNING"/>
    <s v="1.0.4.0"/>
    <s v="G113"/>
    <s v="3.0.7"/>
    <s v="0.9.3.0"/>
    <s v="1.0.0.0"/>
    <s v="OK"/>
    <x v="0"/>
    <x v="9"/>
  </r>
  <r>
    <s v="Succes"/>
    <s v="TJ92"/>
    <s v="BOHLAM"/>
    <s v="02"/>
    <s v="10.42.116.131"/>
    <s v="4.2.4.0"/>
    <s v="1.1.1.0"/>
    <s v="RUNNING"/>
    <s v="1.0.4.0"/>
    <s v="G113"/>
    <s v="3.0.7"/>
    <s v="0.9.3.0"/>
    <s v="1.0.0.0"/>
    <s v="OK"/>
    <x v="0"/>
    <x v="9"/>
  </r>
  <r>
    <s v="Succes"/>
    <s v="TPE1"/>
    <s v="PASIR MUNCANG"/>
    <s v="01"/>
    <s v="10.42.30.34"/>
    <s v="4.2.4.0"/>
    <s v="Program tidak ada"/>
    <s v="STOPPED"/>
    <s v="1.0.4.0"/>
    <s v="G113"/>
    <s v="3.0.7"/>
    <s v="0.9.3.0"/>
    <s v="1.0.0.0"/>
    <s v="NOK VERSI SERVICE LISTENER"/>
    <x v="1"/>
    <x v="9"/>
  </r>
  <r>
    <s v="Succes"/>
    <s v="TOC5"/>
    <s v="KOLONEL BUSTOMI"/>
    <s v="02"/>
    <s v="10.42.30.3"/>
    <s v="4.2.4.0"/>
    <s v="1.1.1.0"/>
    <s v="RUNNING"/>
    <s v="1.0.4.0"/>
    <s v="G113"/>
    <s v="3.0.7"/>
    <s v="0.9.3.0"/>
    <s v="1.0.0.0"/>
    <s v="OK"/>
    <x v="0"/>
    <x v="9"/>
  </r>
  <r>
    <s v="Succes"/>
    <s v="TSN8"/>
    <s v="PASIR JAYA CIGOMBONG"/>
    <s v="02"/>
    <s v="10.42.46.131"/>
    <s v="4.2.4.0"/>
    <s v="1.1.1.0"/>
    <s v="RUNNING"/>
    <s v="1.0.4.0"/>
    <s v="G113"/>
    <s v="3.0.7"/>
    <s v="0.9.3.0"/>
    <s v="1.0.0.0"/>
    <s v="OK"/>
    <x v="0"/>
    <x v="9"/>
  </r>
  <r>
    <s v="Succes"/>
    <s v="TD31"/>
    <s v="TALANG CIMANDE"/>
    <s v="03"/>
    <s v="10.42.7.68"/>
    <s v="4.2.4.0"/>
    <s v="1.1.1.0"/>
    <s v="RUNNING"/>
    <s v="1.0.4.0"/>
    <s v="G113"/>
    <s v="3.0.7"/>
    <s v="0.9.3.0"/>
    <s v="1.0.0.0"/>
    <s v="OK"/>
    <x v="0"/>
    <x v="9"/>
  </r>
  <r>
    <s v="Succes"/>
    <s v="TYMK"/>
    <s v="SPBU CIKERETEG"/>
    <s v="04"/>
    <s v="10.42.61.38"/>
    <s v="4.2.4.0"/>
    <s v="1.1.1.0"/>
    <s v="RUNNING"/>
    <s v="1.0.4.0"/>
    <s v="G113"/>
    <s v="3.0.7"/>
    <s v="0.9.3.0"/>
    <s v="1.0.0.0"/>
    <s v="OK"/>
    <x v="0"/>
    <x v="9"/>
  </r>
  <r>
    <s v="Succes"/>
    <s v="TJ92"/>
    <s v="BOHLAM"/>
    <s v="01"/>
    <s v="10.42.116.130"/>
    <s v="4.2.4.0"/>
    <s v="1.1.1.0"/>
    <s v="RUNNING"/>
    <s v="1.0.4.0"/>
    <s v="G113"/>
    <s v="3.0.7"/>
    <s v="0.9.3.0"/>
    <s v="1.0.0.0"/>
    <s v="OK"/>
    <x v="0"/>
    <x v="9"/>
  </r>
  <r>
    <s v="Succes"/>
    <s v="FDAY"/>
    <s v="GRIYA BENDA ASR"/>
    <s v="02"/>
    <s v="10.42.51.3"/>
    <s v="4.2.4.0"/>
    <s v="1.1.1.0"/>
    <s v="RUNNING"/>
    <s v="1.0.4.0"/>
    <s v="G113"/>
    <s v="3.0.7"/>
    <s v="0.9.3.0"/>
    <s v="1.0.0.0"/>
    <s v="OK"/>
    <x v="0"/>
    <x v="9"/>
  </r>
  <r>
    <s v="Succes"/>
    <s v="T5OP"/>
    <s v="AKSES TOL CARINGIN"/>
    <s v="02"/>
    <s v="10.42.29.227"/>
    <s v="4.2.4.0"/>
    <s v="1.1.1.0"/>
    <s v="RUNNING"/>
    <s v="1.0.4.0"/>
    <s v="G113"/>
    <s v="3.0.7"/>
    <s v="0.9.3.0"/>
    <s v="1.0.0.0"/>
    <s v="OK"/>
    <x v="0"/>
    <x v="9"/>
  </r>
  <r>
    <s v="Succes"/>
    <s v="T81T"/>
    <s v="CIBEDUG"/>
    <s v="02"/>
    <s v="10.42.114.195"/>
    <s v="4.2.4.0"/>
    <s v="1.1.1.0"/>
    <s v="RUNNING"/>
    <s v="1.0.4.0"/>
    <s v="G113"/>
    <s v="3.0.7"/>
    <s v="0.9.3.0"/>
    <s v="1.0.0.0"/>
    <s v="OK"/>
    <x v="0"/>
    <x v="9"/>
  </r>
  <r>
    <s v="Succes"/>
    <s v="FDAY"/>
    <s v="GRIYA BENDA ASR"/>
    <s v="01"/>
    <s v="10.42.51.2"/>
    <s v="4.2.4.0"/>
    <s v="1.1.1.0"/>
    <s v="RUNNING"/>
    <s v="1.0.4.0"/>
    <s v="G113"/>
    <s v="3.0.7"/>
    <s v="0.9.3.0"/>
    <s v="1.0.0.0"/>
    <s v="OK"/>
    <x v="0"/>
    <x v="9"/>
  </r>
  <r>
    <s v="Succes"/>
    <s v="TU4J"/>
    <s v="MUTIARA LIDO"/>
    <s v="02"/>
    <s v="10.42.74.3"/>
    <s v="4.2.4.0"/>
    <s v="1.1.1.0"/>
    <s v="RUNNING"/>
    <s v="1.0.4.0"/>
    <s v="G113"/>
    <s v="3.0.7"/>
    <s v="0.9.3.0"/>
    <s v="1.0.0.0"/>
    <s v="OK"/>
    <x v="0"/>
    <x v="9"/>
  </r>
  <r>
    <s v="Succes"/>
    <s v="T8Q8"/>
    <s v="CARINGIN"/>
    <s v="01"/>
    <s v="10.42.68.162"/>
    <s v="4.2.4.0"/>
    <s v="1.1.1.0"/>
    <s v="RUNNING"/>
    <s v="1.0.4.0"/>
    <s v="G113"/>
    <s v="3.0.7"/>
    <s v="0.9.3.0"/>
    <s v="1.0.0.0"/>
    <s v="OK"/>
    <x v="0"/>
    <x v="9"/>
  </r>
  <r>
    <s v="Succes"/>
    <s v="T8Q8"/>
    <s v="CARINGIN"/>
    <s v="02"/>
    <s v="10.42.68.163"/>
    <s v="4.2.4.0"/>
    <s v="1.1.1.0"/>
    <s v="RUNNING"/>
    <s v="1.0.4.0"/>
    <s v="G113"/>
    <s v="3.0.6"/>
    <s v="0.9.3.0"/>
    <s v="1.0.0.0"/>
    <s v="NOK ATTRIBUTE"/>
    <x v="1"/>
    <x v="9"/>
  </r>
  <r>
    <s v="Succes"/>
    <s v="TIBY"/>
    <s v="GRAHA CARINGIN"/>
    <s v="01"/>
    <s v="10.42.99.66"/>
    <s v="4.2.4.0"/>
    <s v="1.1.1.0"/>
    <s v="RUNNING"/>
    <s v="1.0.4.0"/>
    <s v="G113"/>
    <s v="3.0.7"/>
    <s v="0.9.3.0"/>
    <s v="1.0.0.0"/>
    <s v="OK"/>
    <x v="0"/>
    <x v="9"/>
  </r>
  <r>
    <s v="Succes"/>
    <s v="T3DK"/>
    <s v="RAYA SUKABUMI KM 18"/>
    <s v="02"/>
    <s v="10.42.98.3"/>
    <s v="4.2.4.0"/>
    <s v="1.1.1.0"/>
    <s v="RUNNING"/>
    <s v="1.0.4.0"/>
    <s v="G113"/>
    <s v="3.0.7"/>
    <s v="0.9.3.0"/>
    <s v="1.0.0.0"/>
    <s v="OK"/>
    <x v="0"/>
    <x v="9"/>
  </r>
  <r>
    <s v="Succes"/>
    <s v="TK89"/>
    <s v="BNN LIDO"/>
    <s v="01"/>
    <s v="10.42.98.98"/>
    <s v="4.2.4.0"/>
    <s v="1.1.1.0"/>
    <s v="RUNNING"/>
    <s v="1.0.4.0"/>
    <s v="G113"/>
    <s v="3.0.7"/>
    <s v="0.9.3.0"/>
    <s v="1.0.0.0"/>
    <s v="OK"/>
    <x v="0"/>
    <x v="9"/>
  </r>
  <r>
    <s v="Succes"/>
    <s v="T9S8"/>
    <s v="SUKABUMI KM 18.5"/>
    <s v="02"/>
    <s v="10.42.89.35"/>
    <s v="4.2.4.0"/>
    <s v="1.1.1.0"/>
    <s v="RUNNING"/>
    <s v="1.0.4.0"/>
    <s v="G113"/>
    <s v="3.0.7"/>
    <s v="0.9.3.0"/>
    <s v="1.0.0.0"/>
    <s v="OK"/>
    <x v="0"/>
    <x v="9"/>
  </r>
  <r>
    <s v="Succes"/>
    <s v="T3DK"/>
    <s v="RAYA SUKABUMI KM 18"/>
    <s v="01"/>
    <s v="10.42.98.2"/>
    <s v="4.2.4.0"/>
    <s v="1.1.1.0"/>
    <s v="RUNNING"/>
    <s v="1.0.4.0"/>
    <s v="G113"/>
    <s v="3.0.7"/>
    <s v="0.9.3.0"/>
    <s v="1.0.0.0"/>
    <s v="OK"/>
    <x v="0"/>
    <x v="9"/>
  </r>
  <r>
    <s v="Succes"/>
    <s v="TK89"/>
    <s v="BNN LIDO"/>
    <s v="02"/>
    <s v="10.42.98.99"/>
    <s v="4.2.4.0"/>
    <s v="1.1.1.0"/>
    <s v="RUNNING"/>
    <s v="1.0.4.0"/>
    <s v="G113"/>
    <s v="3.0.7"/>
    <s v="0.9.3.0"/>
    <s v="1.0.0.0"/>
    <s v="OK"/>
    <x v="0"/>
    <x v="9"/>
  </r>
  <r>
    <s v="Succes"/>
    <s v="TXG8"/>
    <s v="KOLONEL BUSTOMI 2"/>
    <s v="02"/>
    <s v="10.42.92.131"/>
    <s v="4.2.4.0"/>
    <s v="1.1.1.0"/>
    <s v="RUNNING"/>
    <s v="1.0.4.0"/>
    <s v="G113"/>
    <s v="3.0.7"/>
    <s v="0.9.3.0"/>
    <s v="1.0.0.0"/>
    <s v="OK"/>
    <x v="0"/>
    <x v="9"/>
  </r>
  <r>
    <s v="Succes"/>
    <s v="T9S8"/>
    <s v="SUKABUMI KM 18.5"/>
    <s v="01"/>
    <s v="10.42.89.34"/>
    <s v="4.2.4.0"/>
    <s v="1.1.1.0"/>
    <s v="RUNNING"/>
    <s v="1.0.4.0"/>
    <s v="G113"/>
    <s v="3.0.7"/>
    <s v="0.9.3.0"/>
    <s v="1.0.0.0"/>
    <s v="OK"/>
    <x v="0"/>
    <x v="9"/>
  </r>
  <r>
    <s v="Succes"/>
    <s v="TK8S"/>
    <s v="CIGOMBONG"/>
    <s v="01"/>
    <s v="10.42.97.194"/>
    <s v="4.2.4.0"/>
    <s v="1.1.1.0"/>
    <s v="RUNNING"/>
    <s v="1.0.4.0"/>
    <s v="G113"/>
    <s v="3.0.7"/>
    <s v="0.9.3.0"/>
    <s v="1.0.0.0"/>
    <s v="OK"/>
    <x v="0"/>
    <x v="9"/>
  </r>
  <r>
    <s v="Succes"/>
    <s v="TIBY"/>
    <s v="GRAHA CARINGIN"/>
    <s v="02"/>
    <s v="10.42.99.67"/>
    <s v="4.2.4.0"/>
    <s v="1.1.1.0"/>
    <s v="RUNNING"/>
    <s v="1.0.4.0"/>
    <s v="G113"/>
    <s v="3.0.7"/>
    <s v="0.9.3.0"/>
    <s v="1.0.0.0"/>
    <s v="OK"/>
    <x v="0"/>
    <x v="9"/>
  </r>
  <r>
    <s v="Succes"/>
    <s v="TK8S"/>
    <s v="CIGOMBONG"/>
    <s v="02"/>
    <s v="10.42.97.195"/>
    <s v="4.2.4.0"/>
    <s v="1.1.1.0"/>
    <s v="RUNNING"/>
    <s v="1.0.4.0"/>
    <s v="G113"/>
    <s v="3.0.7"/>
    <s v="0.9.3.0"/>
    <s v="1.0.0.0"/>
    <s v="OK"/>
    <x v="0"/>
    <x v="9"/>
  </r>
  <r>
    <s v="Succes"/>
    <s v="TS98"/>
    <s v="TERMINAL CIDAHU"/>
    <s v="01"/>
    <s v="10.42.70.66"/>
    <s v="4.2.4.0"/>
    <s v="1.1.1.0"/>
    <s v="RUNNING"/>
    <s v="1.0.4.0"/>
    <s v="G113"/>
    <s v="3.0.7"/>
    <s v="0.9.3.0"/>
    <s v="1.0.0.0"/>
    <s v="OK"/>
    <x v="0"/>
    <x v="9"/>
  </r>
  <r>
    <s v="Succes"/>
    <s v="TXG8"/>
    <s v="KOLONEL BUSTOMI 2"/>
    <s v="01"/>
    <s v="10.42.92.130"/>
    <s v="4.2.4.0"/>
    <s v="1.1.1.0"/>
    <s v="RUNNING"/>
    <s v="1.0.4.0"/>
    <s v="G113"/>
    <s v="3.0.7"/>
    <s v="0.9.3.0"/>
    <s v="1.0.0.0"/>
    <s v="OK"/>
    <x v="0"/>
    <x v="9"/>
  </r>
  <r>
    <s v="Succes"/>
    <s v="TBT0"/>
    <s v="CINAGARA"/>
    <s v="02"/>
    <s v="10.42.68.195"/>
    <s v="4.2.4.0"/>
    <s v="1.1.1.0"/>
    <s v="RUNNING"/>
    <s v="1.0.4.0"/>
    <s v="G113"/>
    <s v="3.0.7"/>
    <s v="0.9.3.0"/>
    <s v="1.0.0.0"/>
    <s v="OK"/>
    <x v="0"/>
    <x v="9"/>
  </r>
  <r>
    <s v="Succes"/>
    <s v="TS98"/>
    <s v="TERMINAL CIDAHU"/>
    <s v="02"/>
    <s v="10.42.70.67"/>
    <s v="4.2.4.0"/>
    <s v="1.1.1.0"/>
    <s v="RUNNING"/>
    <s v="1.0.4.0"/>
    <s v="G113"/>
    <s v="3.0.7"/>
    <s v="0.9.3.0"/>
    <s v="1.0.0.0"/>
    <s v="OK"/>
    <x v="0"/>
    <x v="9"/>
  </r>
  <r>
    <s v="Succes"/>
    <s v="TCMI"/>
    <s v="SENTUL NIRWANA"/>
    <s v="02"/>
    <s v="10.42.186.2"/>
    <s v="4.2.4.0"/>
    <s v="1.1.1.0"/>
    <s v="RUNNING"/>
    <s v="1.0.4.0"/>
    <s v="G113"/>
    <s v="3.0.7"/>
    <s v="0.9.3.0"/>
    <s v="1.0.0.0"/>
    <s v="OK"/>
    <x v="0"/>
    <x v="10"/>
  </r>
  <r>
    <s v="Succes"/>
    <s v="TR72"/>
    <s v="DC BOGOR"/>
    <s v="I1"/>
    <s v="10.42.81.213"/>
    <s v="4.2.4.0"/>
    <s v="1.1.1.0"/>
    <s v="RUNNING"/>
    <s v="1.0.4.0"/>
    <s v="G113"/>
    <s v="3.0.7"/>
    <s v="0.9.3.0"/>
    <s v="1.0.0.0"/>
    <s v="OK"/>
    <x v="0"/>
    <x v="10"/>
  </r>
  <r>
    <s v="Succes"/>
    <s v="TG65"/>
    <s v="CIBULUH 2"/>
    <s v="02"/>
    <s v="10.42.141.163"/>
    <s v="4.2.4.0"/>
    <s v="1.1.1.0"/>
    <s v="RUNNING"/>
    <s v="1.0.4.0"/>
    <s v="G113"/>
    <s v="3.0.7"/>
    <s v="0.9.3.0"/>
    <s v="1.0.0.0"/>
    <s v="OK"/>
    <x v="0"/>
    <x v="10"/>
  </r>
  <r>
    <s v="Succes"/>
    <s v="FH3B"/>
    <s v="PASAR BERSIH SENTUL"/>
    <s v="01"/>
    <s v="10.42.85.98"/>
    <s v="4.2.4.0"/>
    <s v="1.1.1.0"/>
    <s v="RUNNING"/>
    <s v="1.0.4.0"/>
    <s v="G113"/>
    <s v="3.0.7"/>
    <s v="0.9.3.0"/>
    <s v="1.0.0.0"/>
    <s v="OK"/>
    <x v="0"/>
    <x v="10"/>
  </r>
  <r>
    <s v="Succes"/>
    <s v="F82Y"/>
    <s v="REST AREA LINGKAR BOGOR"/>
    <s v="02"/>
    <s v="10.42.145.67"/>
    <s v="4.2.4.0"/>
    <s v="1.1.1.0"/>
    <s v="RUNNING"/>
    <s v="1.0.4.0"/>
    <s v="G113"/>
    <s v="3.0.7"/>
    <s v="0.9.3.0"/>
    <s v="1.0.0.0"/>
    <s v="OK"/>
    <x v="0"/>
    <x v="10"/>
  </r>
  <r>
    <s v="Succes"/>
    <s v="R0K1"/>
    <s v="VENESIA SENTUL CITY"/>
    <s v="01"/>
    <s v="10.42.113.194"/>
    <s v="4.2.4.0"/>
    <s v="1.1.1.0"/>
    <s v="RUNNING"/>
    <s v="1.0.4.0"/>
    <s v="G113"/>
    <s v="3.0.7"/>
    <s v="0.9.3.0"/>
    <s v="1.0.0.0"/>
    <s v="OK"/>
    <x v="0"/>
    <x v="10"/>
  </r>
  <r>
    <s v="Succes"/>
    <s v="TDSO"/>
    <s v="FRESH SIRKUIT SENTUL 2"/>
    <s v="I1"/>
    <s v="10.42.14.85"/>
    <s v="4.2.4.0"/>
    <s v="1.1.1.0"/>
    <s v="RUNNING"/>
    <s v="1.0.4.0"/>
    <s v="G113"/>
    <s v="3.0.7"/>
    <s v="0.9.3.0"/>
    <s v="1.0.0.0"/>
    <s v="OK"/>
    <x v="0"/>
    <x v="10"/>
  </r>
  <r>
    <s v="Succes"/>
    <s v="TR72"/>
    <s v="DC BOGOR"/>
    <s v="03"/>
    <s v="10.42.81.197"/>
    <s v="4.2.4.0"/>
    <s v="1.1.1.0"/>
    <s v="RUNNING"/>
    <s v="1.0.4.0"/>
    <s v="G113"/>
    <s v="3.0.7"/>
    <s v="0.9.3.0"/>
    <s v="1.0.0.0"/>
    <s v="OK"/>
    <x v="0"/>
    <x v="10"/>
  </r>
  <r>
    <s v="Succes"/>
    <s v="TCMI"/>
    <s v="SENTUL NIRWANA"/>
    <s v="01"/>
    <s v="10.42.186.3"/>
    <s v="4.2.4.0"/>
    <s v="1.1.1.0"/>
    <s v="RUNNING"/>
    <s v="1.0.4.0"/>
    <s v="G113"/>
    <s v="3.0.7"/>
    <s v="0.9.3.0"/>
    <s v="1.0.0.0"/>
    <s v="OK"/>
    <x v="0"/>
    <x v="10"/>
  </r>
  <r>
    <s v="Succes"/>
    <s v="TLB8"/>
    <s v="TANAH BARU POMAD"/>
    <s v="01"/>
    <s v="10.42.39.2"/>
    <s v="4.2.4.0"/>
    <s v="1.1.1.0"/>
    <s v="RUNNING"/>
    <s v="1.0.4.0"/>
    <s v="G113"/>
    <s v="3.0.7"/>
    <s v="0.9.3.0"/>
    <s v="1.0.0.0"/>
    <s v="OK"/>
    <x v="0"/>
    <x v="10"/>
  </r>
  <r>
    <s v="Succes"/>
    <s v="T9EV"/>
    <s v="PANGERAN SOGIRI NO. 128"/>
    <s v="01"/>
    <s v="10.42.27.194"/>
    <s v="4.2.4.0"/>
    <s v="1.1.1.0"/>
    <s v="RUNNING"/>
    <s v="1.0.4.0"/>
    <s v="G113"/>
    <s v="3.0.7"/>
    <s v="0.9.3.0"/>
    <s v="1.0.0.0"/>
    <s v="OK"/>
    <x v="0"/>
    <x v="10"/>
  </r>
  <r>
    <s v="Succes"/>
    <s v="THMD"/>
    <s v="SPBU SENTUL CITY"/>
    <s v="01"/>
    <s v="10.42.117.2"/>
    <s v="4.2.4.0"/>
    <s v="1.1.1.0"/>
    <s v="RUNNING"/>
    <s v="1.0.4.0"/>
    <s v="G113"/>
    <s v="3.0.7"/>
    <s v="0.9.3.0"/>
    <s v="1.0.0.0"/>
    <s v="OK"/>
    <x v="0"/>
    <x v="10"/>
  </r>
  <r>
    <s v="Succes"/>
    <s v="T9LT"/>
    <s v="RAYA SIRKUIT SENTUL"/>
    <s v="01"/>
    <s v="10.42.46.194"/>
    <s v="4.2.4.0"/>
    <s v="1.1.1.0"/>
    <s v="RUNNING"/>
    <s v="1.0.4.0"/>
    <s v="G113"/>
    <s v="3.0.7"/>
    <s v="0.9.3.0"/>
    <s v="1.0.0.0"/>
    <s v="OK"/>
    <x v="0"/>
    <x v="10"/>
  </r>
  <r>
    <s v="Succes"/>
    <s v="FKP3"/>
    <s v="YON POMAD 2"/>
    <s v="03"/>
    <s v="10.42.41.68"/>
    <s v="4.2.4.0"/>
    <s v="1.1.1.0"/>
    <s v="RUNNING"/>
    <s v="1.0.4.0"/>
    <s v="G113"/>
    <s v="3.0.7"/>
    <s v="0.9.3.0"/>
    <s v="1.0.0.0"/>
    <s v="OK"/>
    <x v="0"/>
    <x v="10"/>
  </r>
  <r>
    <s v="Succes"/>
    <s v="TDSO"/>
    <s v="FRESH SIRKUIT SENTUL 2"/>
    <s v="01"/>
    <s v="10.42.14.66"/>
    <s v="4.2.4.0"/>
    <s v="1.1.1.0"/>
    <s v="RUNNING"/>
    <s v="1.0.4.0"/>
    <s v="G113"/>
    <s v="3.0.7"/>
    <s v="0.9.3.0"/>
    <s v="1.0.0.0"/>
    <s v="OK"/>
    <x v="0"/>
    <x v="10"/>
  </r>
  <r>
    <s v="Succes"/>
    <s v="T63Y"/>
    <s v="ALTERNATIF SENTUL"/>
    <s v="03"/>
    <s v="10.42.81.101"/>
    <s v="4.2.4.0"/>
    <s v="1.1.1.0"/>
    <s v="RUNNING"/>
    <s v="1.0.4.0"/>
    <s v="G113"/>
    <s v="3.0.7"/>
    <s v="0.9.3.0"/>
    <s v="1.0.0.0"/>
    <s v="OK"/>
    <x v="0"/>
    <x v="10"/>
  </r>
  <r>
    <s v="Succes"/>
    <s v="T5XJ"/>
    <s v="RAYA BABAKAN MADANG"/>
    <s v="02"/>
    <s v="10.42.47.35"/>
    <s v="4.2.4.0"/>
    <s v="1.1.1.0"/>
    <s v="RUNNING"/>
    <s v="1.0.4.0"/>
    <s v="G113"/>
    <s v="3.0.7"/>
    <s v="0.9.3.0"/>
    <s v="1.0.0.0"/>
    <s v="OK"/>
    <x v="0"/>
    <x v="10"/>
  </r>
  <r>
    <s v="Succes"/>
    <s v="TIGI"/>
    <s v="BABAKAN MADANG 3"/>
    <s v="01"/>
    <s v="10.42.48.162"/>
    <s v="4.2.4.0"/>
    <s v="1.1.1.0"/>
    <s v="RUNNING"/>
    <s v="1.0.4.0"/>
    <s v="G113"/>
    <s v="3.0.7"/>
    <s v="0.9.3.0"/>
    <s v="1.0.0.0"/>
    <s v="OK"/>
    <x v="0"/>
    <x v="10"/>
  </r>
  <r>
    <s v="Succes"/>
    <s v="TG65"/>
    <s v="CIBULUH 2"/>
    <s v="01"/>
    <s v="10.42.141.162"/>
    <s v="4.2.4.0"/>
    <s v="1.1.1.0"/>
    <s v="RUNNING"/>
    <s v="1.0.4.0"/>
    <s v="G113"/>
    <s v="3.0.7"/>
    <s v="0.9.3.0"/>
    <s v="1.0.0.0"/>
    <s v="OK"/>
    <x v="0"/>
    <x v="10"/>
  </r>
  <r>
    <s v="Succes"/>
    <s v="TAPF"/>
    <s v="RAYA ALTERNATIF SENTUL KM"/>
    <s v="06"/>
    <s v="10.42.59.7"/>
    <s v="4.2.4.0"/>
    <s v="1.1.1.0"/>
    <s v="RUNNING"/>
    <s v="1.0.4.0"/>
    <s v="G113"/>
    <s v="3.0.7"/>
    <s v="0.9.3.0"/>
    <s v="1.0.0.0"/>
    <s v="OK"/>
    <x v="0"/>
    <x v="10"/>
  </r>
  <r>
    <s v="Succes"/>
    <s v="FG6E"/>
    <s v="RAYA CIMAHPAR"/>
    <s v="01"/>
    <s v="10.42.16.2"/>
    <s v="4.2.4.0"/>
    <s v="1.1.1.0"/>
    <s v="RUNNING"/>
    <s v="1.0.4.0"/>
    <s v="G113"/>
    <s v="3.0.7"/>
    <s v="0.9.3.0"/>
    <s v="1.0.0.0"/>
    <s v="OK"/>
    <x v="0"/>
    <x v="10"/>
  </r>
  <r>
    <s v="Succes"/>
    <s v="FYAX"/>
    <s v="TANAH BARU"/>
    <s v="02"/>
    <s v="10.42.40.3"/>
    <s v="4.2.4.0"/>
    <s v="1.1.1.0"/>
    <s v="RUNNING"/>
    <s v="1.0.4.0"/>
    <s v="G113"/>
    <s v="3.0.7"/>
    <s v="0.9.3.0"/>
    <s v="1.0.0.0"/>
    <s v="OK"/>
    <x v="0"/>
    <x v="10"/>
  </r>
  <r>
    <s v="Succes"/>
    <s v="T5XJ"/>
    <s v="RAYA BABAKAN MADANG"/>
    <s v="01"/>
    <s v="10.42.47.34"/>
    <s v="4.2.4.0"/>
    <s v="1.1.1.0"/>
    <s v="RUNNING"/>
    <s v="1.0.4.0"/>
    <s v="G113"/>
    <s v="3.0.7"/>
    <s v="0.9.3.0"/>
    <s v="1.0.0.0"/>
    <s v="OK"/>
    <x v="0"/>
    <x v="10"/>
  </r>
  <r>
    <s v="Succes"/>
    <s v="TCVU"/>
    <s v="GRIYA ALAM SENTUL 2"/>
    <s v="02"/>
    <s v="10.42.141.99"/>
    <s v="4.2.4.0"/>
    <s v="1.1.1.0"/>
    <s v="RUNNING"/>
    <s v="1.0.4.0"/>
    <s v="G113"/>
    <s v="3.0.7"/>
    <s v="0.9.3.0"/>
    <s v="1.0.0.0"/>
    <s v="OK"/>
    <x v="0"/>
    <x v="10"/>
  </r>
  <r>
    <s v="Succes"/>
    <s v="T63Y"/>
    <s v="ALTERNATIF SENTUL"/>
    <s v="04"/>
    <s v="10.42.81.102"/>
    <s v="4.2.4.0"/>
    <s v="1.1.1.0"/>
    <s v="RUNNING"/>
    <s v="1.0.4.0"/>
    <s v="G113"/>
    <s v="3.0.7"/>
    <s v="0.9.3.0"/>
    <s v="1.0.0.0"/>
    <s v="OK"/>
    <x v="0"/>
    <x v="10"/>
  </r>
  <r>
    <s v="Succes"/>
    <s v="FOVQ"/>
    <s v="KADUMANGGU SENTUL"/>
    <s v="01"/>
    <s v="10.42.47.2"/>
    <s v="4.2.4.0"/>
    <s v="1.1.1.0"/>
    <s v="RUNNING"/>
    <s v="1.0.4.0"/>
    <s v="G113"/>
    <s v="3.0.7"/>
    <s v="0.9.3.0"/>
    <s v="1.0.0.0"/>
    <s v="OK"/>
    <x v="0"/>
    <x v="10"/>
  </r>
  <r>
    <s v="Succes"/>
    <s v="TR72"/>
    <s v="DC BOGOR"/>
    <s v="05"/>
    <s v="10.42.81.195"/>
    <s v="4.2.4.0"/>
    <s v="1.1.1.0"/>
    <s v="RUNNING"/>
    <s v="1.0.4.0"/>
    <s v="G113"/>
    <s v="3.0.7"/>
    <s v="0.9.3.0"/>
    <s v="1.0.0.0"/>
    <s v="OK"/>
    <x v="0"/>
    <x v="10"/>
  </r>
  <r>
    <s v="Succes"/>
    <s v="TAPF"/>
    <s v="RAYA ALTERNATIF SENTUL KM"/>
    <s v="03"/>
    <s v="10.42.59.4"/>
    <s v="4.2.4.0"/>
    <s v="1.1.1.0"/>
    <s v="RUNNING"/>
    <s v="1.0.4.0"/>
    <s v="G113"/>
    <s v="3.0.7"/>
    <s v="0.9.3.0"/>
    <s v="1.0.0.0"/>
    <s v="OK"/>
    <x v="0"/>
    <x v="10"/>
  </r>
  <r>
    <s v="Succes"/>
    <s v="FKP3"/>
    <s v="YON POMAD 2"/>
    <s v="01"/>
    <s v="10.42.41.66"/>
    <s v="4.2.4.0"/>
    <s v="1.1.1.0"/>
    <s v="RUNNING"/>
    <s v="1.0.4.0"/>
    <s v="G113"/>
    <s v="3.0.7"/>
    <s v="0.9.3.0"/>
    <s v="1.0.0.0"/>
    <s v="OK"/>
    <x v="0"/>
    <x v="10"/>
  </r>
  <r>
    <s v="Succes"/>
    <s v="TNL3"/>
    <s v="Sentul Nirwana 2"/>
    <s v="01"/>
    <s v="10.42.141.34"/>
    <s v="4.2.4.0"/>
    <s v="1.1.1.0"/>
    <s v="RUNNING"/>
    <s v="1.0.4.0"/>
    <s v="G113"/>
    <s v="3.0.7"/>
    <s v="0.9.3.0"/>
    <s v="1.0.0.0"/>
    <s v="OK"/>
    <x v="0"/>
    <x v="10"/>
  </r>
  <r>
    <s v="Succes"/>
    <s v="TNL3"/>
    <s v="Sentul Nirwana 2"/>
    <s v="02"/>
    <s v="10.42.141.35"/>
    <s v="4.2.4.0"/>
    <s v="1.1.1.0"/>
    <s v="RUNNING"/>
    <s v="1.0.4.0"/>
    <s v="G113"/>
    <s v="3.0.7"/>
    <s v="0.9.3.0"/>
    <s v="1.0.0.0"/>
    <s v="OK"/>
    <x v="0"/>
    <x v="10"/>
  </r>
  <r>
    <s v="Succes"/>
    <s v="TR72"/>
    <s v="DC BOGOR"/>
    <s v="02"/>
    <s v="10.42.81.196"/>
    <s v="4.2.4.0"/>
    <s v="1.1.1.0"/>
    <s v="RUNNING"/>
    <s v="1.0.4.0"/>
    <s v="G113"/>
    <s v="3.0.7"/>
    <s v="0.9.3.0"/>
    <s v="1.0.0.0"/>
    <s v="OK"/>
    <x v="0"/>
    <x v="10"/>
  </r>
  <r>
    <s v="Succes"/>
    <s v="T63Y"/>
    <s v="ALTERNATIF SENTUL"/>
    <s v="I1"/>
    <s v="10.42.81.117"/>
    <s v="4.2.4.0"/>
    <s v="1.1.1.0"/>
    <s v="RUNNING"/>
    <s v="1.0.4.0"/>
    <s v="G113"/>
    <s v="3.0.7"/>
    <s v="0.9.3.0"/>
    <s v="1.0.0.0"/>
    <s v="OK"/>
    <x v="0"/>
    <x v="10"/>
  </r>
  <r>
    <s v="Succes"/>
    <s v="THMD"/>
    <s v="SPBU SENTUL CITY"/>
    <s v="02"/>
    <s v="10.42.117.3"/>
    <s v="4.2.4.0"/>
    <s v="1.1.1.0"/>
    <s v="RUNNING"/>
    <s v="1.0.4.0"/>
    <s v="G113"/>
    <s v="3.0.7"/>
    <s v="0.9.3.0"/>
    <s v="1.0.0.0"/>
    <s v="OK"/>
    <x v="0"/>
    <x v="10"/>
  </r>
  <r>
    <s v="Succes"/>
    <s v="FX9W"/>
    <s v="GRIYA SOKA"/>
    <s v="01"/>
    <s v="10.42.46.98"/>
    <s v="4.2.4.0"/>
    <s v="1.1.1.0"/>
    <s v="RUNNING"/>
    <s v="1.0.4.0"/>
    <s v="G113"/>
    <s v="3.0.7"/>
    <s v="0.9.3.0"/>
    <s v="1.0.0.0"/>
    <s v="OK"/>
    <x v="0"/>
    <x v="10"/>
  </r>
  <r>
    <s v="Succes"/>
    <s v="TAPF"/>
    <s v="RAYA ALTERNATIF SENTUL KM"/>
    <s v="01"/>
    <s v="10.42.59.2"/>
    <s v="4.2.4.0"/>
    <s v="1.1.1.0"/>
    <s v="RUNNING"/>
    <s v="1.0.4.0"/>
    <s v="G113"/>
    <s v="3.0.7"/>
    <s v="0.9.3.0"/>
    <s v="1.0.0.0"/>
    <s v="OK"/>
    <x v="0"/>
    <x v="10"/>
  </r>
  <r>
    <s v="Succes"/>
    <s v="FYWB"/>
    <s v="MILLENIUM"/>
    <s v="02"/>
    <s v="10.42.43.131"/>
    <s v="4.2.4.0"/>
    <s v="1.1.1.0"/>
    <s v="RUNNING"/>
    <s v="1.0.4.0"/>
    <s v="G113"/>
    <s v="3.0.7"/>
    <s v="0.9.3.0"/>
    <s v="1.0.0.0"/>
    <s v="OK"/>
    <x v="0"/>
    <x v="10"/>
  </r>
  <r>
    <s v="Succes"/>
    <s v="FYWB"/>
    <s v="MILLENIUM"/>
    <s v="01"/>
    <s v="10.42.43.130"/>
    <s v="4.2.4.0"/>
    <s v="1.1.1.0"/>
    <s v="RUNNING"/>
    <s v="1.0.4.0"/>
    <s v="G113"/>
    <s v="3.0.7"/>
    <s v="0.9.3.0"/>
    <s v="1.0.0.0"/>
    <s v="OK"/>
    <x v="0"/>
    <x v="10"/>
  </r>
  <r>
    <s v="Succes"/>
    <s v="TCMI"/>
    <s v="SENTUL NIRWANA"/>
    <s v="03"/>
    <s v="10.42.186.4"/>
    <s v="4.2.4.0"/>
    <s v="1.1.1.0"/>
    <s v="RUNNING"/>
    <s v="1.0.4.0"/>
    <s v="G113"/>
    <s v="3.0.7"/>
    <s v="0.9.3.0"/>
    <s v="1.0.0.0"/>
    <s v="OK"/>
    <x v="0"/>
    <x v="10"/>
  </r>
  <r>
    <s v="Succes"/>
    <s v="TAPF"/>
    <s v="RAYA ALTERNATIF SENTUL KM"/>
    <s v="04"/>
    <s v="10.42.59.5"/>
    <s v="4.2.4.0"/>
    <s v="1.1.1.0"/>
    <s v="RUNNING"/>
    <s v="1.0.4.0"/>
    <s v="G113"/>
    <s v="3.0.7"/>
    <s v="Programtidakada"/>
    <s v="1.0.0.0"/>
    <s v="NOK LIBRARY SUHU"/>
    <x v="1"/>
    <x v="10"/>
  </r>
  <r>
    <s v="Succes"/>
    <s v="FX9W"/>
    <s v="GRIYA SOKA"/>
    <s v="02"/>
    <s v="10.42.46.99"/>
    <s v="4.2.4.0"/>
    <s v="1.1.1.0"/>
    <s v="RUNNING"/>
    <s v="1.0.4.0"/>
    <s v="G113"/>
    <s v="3.0.7"/>
    <s v="0.9.3.0"/>
    <s v="1.0.0.0"/>
    <s v="OK"/>
    <x v="0"/>
    <x v="10"/>
  </r>
  <r>
    <s v="Succes"/>
    <s v="TNNZ"/>
    <s v="JUNGLELAND"/>
    <s v="01"/>
    <s v="10.42.140.130"/>
    <s v="4.2.4.0"/>
    <s v="1.1.1.0"/>
    <s v="RUNNING"/>
    <s v="1.0.4.0"/>
    <s v="G113"/>
    <s v="3.0.7"/>
    <s v="0.9.3.0"/>
    <s v="1.0.0.0"/>
    <s v="OK"/>
    <x v="0"/>
    <x v="10"/>
  </r>
  <r>
    <s v="Succes"/>
    <s v="TZ2R"/>
    <s v="AMBAR BOGOR REGENCY"/>
    <s v="09"/>
    <s v="10.42.85.164"/>
    <s v="4.2.4.0"/>
    <s v="1.1.1.0"/>
    <s v="RUNNING"/>
    <s v="1.0.4.0"/>
    <s v="G113"/>
    <s v="3.0.7"/>
    <s v="0.9.3.0"/>
    <s v="1.0.0.0"/>
    <s v="OK"/>
    <x v="0"/>
    <x v="10"/>
  </r>
  <r>
    <s v="Succes"/>
    <s v="T7PO"/>
    <s v="MUNJUL 3"/>
    <s v="02"/>
    <s v="10.42.82.2"/>
    <s v="4.2.4.0"/>
    <s v="1.1.1.0"/>
    <s v="RUNNING"/>
    <s v="1.0.4.0"/>
    <s v="G113"/>
    <s v="3.0.7"/>
    <s v="0.9.3.0"/>
    <s v="1.0.0.0"/>
    <s v="OK"/>
    <x v="0"/>
    <x v="10"/>
  </r>
  <r>
    <s v="Succes"/>
    <s v="TUBJ"/>
    <s v="PANGERAN SOGIRI"/>
    <s v="01"/>
    <s v="10.42.38.130"/>
    <s v="4.2.4.0"/>
    <s v="1.1.1.0"/>
    <s v="RUNNING"/>
    <s v="1.0.4.0"/>
    <s v="G113"/>
    <s v="3.0.7"/>
    <s v="0.9.3.0"/>
    <s v="1.0.0.0"/>
    <s v="OK"/>
    <x v="0"/>
    <x v="10"/>
  </r>
  <r>
    <s v="Succes"/>
    <s v="TNNZ"/>
    <s v="JUNGLELAND"/>
    <s v="02"/>
    <s v="10.42.140.131"/>
    <s v="4.2.4.0"/>
    <s v="1.1.1.0"/>
    <s v="RUNNING"/>
    <s v="1.0.4.0"/>
    <s v="G113"/>
    <s v="3.0.7"/>
    <s v="0.9.3.0"/>
    <s v="1.0.0.0"/>
    <s v="OK"/>
    <x v="0"/>
    <x v="10"/>
  </r>
  <r>
    <s v="Succes"/>
    <s v="T63Y"/>
    <s v="ALTERNATIF SENTUL"/>
    <s v="05"/>
    <s v="10.42.81.98"/>
    <s v="4.2.4.0"/>
    <s v="1.1.1.0"/>
    <s v="RUNNING"/>
    <s v="1.0.4.0"/>
    <s v="G113"/>
    <s v="3.0.7"/>
    <s v="0.9.3.0"/>
    <s v="1.0.0.0"/>
    <s v="OK"/>
    <x v="0"/>
    <x v="10"/>
  </r>
  <r>
    <s v="Succes"/>
    <s v="TOZ7"/>
    <s v="CIJAYANTI"/>
    <s v="01"/>
    <s v="10.42.98.66"/>
    <s v="4.2.4.0"/>
    <s v="1.1.1.0"/>
    <s v="RUNNING"/>
    <s v="1.0.4.0"/>
    <s v="G113"/>
    <s v="3.0.7"/>
    <s v="0.9.3.0"/>
    <s v="1.0.0.0"/>
    <s v="OK"/>
    <x v="0"/>
    <x v="10"/>
  </r>
  <r>
    <s v="Succes"/>
    <s v="FYAX"/>
    <s v="TANAH BARU"/>
    <s v="01"/>
    <s v="10.42.40.2"/>
    <s v="4.2.4.0"/>
    <s v="1.1.1.0"/>
    <s v="RUNNING"/>
    <s v="1.0.4.0"/>
    <s v="G113"/>
    <s v="3.0.7"/>
    <s v="0.9.3.0"/>
    <s v="1.0.0.0"/>
    <s v="OK"/>
    <x v="0"/>
    <x v="10"/>
  </r>
  <r>
    <s v="Succes"/>
    <s v="TA9D"/>
    <s v="PALM HILL STL"/>
    <s v="01"/>
    <s v="10.42.47.130"/>
    <s v="4.2.4.0"/>
    <s v="1.1.1.0"/>
    <s v="RUNNING"/>
    <s v="1.0.4.0"/>
    <s v="G113"/>
    <s v="3.0.7"/>
    <s v="0.9.3.0"/>
    <s v="1.0.0.0"/>
    <s v="OK"/>
    <x v="0"/>
    <x v="10"/>
  </r>
  <r>
    <s v="Succes"/>
    <s v="FG6E"/>
    <s v="RAYA CIMAHPAR"/>
    <s v="02"/>
    <s v="10.42.16.3"/>
    <s v="4.2.4.0"/>
    <s v="1.1.1.0"/>
    <s v="RUNNING"/>
    <s v="1.0.4.0"/>
    <s v="G113"/>
    <s v="3.0.7"/>
    <s v="0.9.3.0"/>
    <s v="1.0.0.0"/>
    <s v="OK"/>
    <x v="0"/>
    <x v="10"/>
  </r>
  <r>
    <s v="Succes"/>
    <s v="TQIG"/>
    <s v="GURU MUCHTAR"/>
    <s v="01"/>
    <s v="10.42.146.98"/>
    <s v="4.2.4.0"/>
    <s v="1.1.1.0"/>
    <s v="RUNNING"/>
    <s v="1.0.4.0"/>
    <s v="G113"/>
    <s v="3.0.7"/>
    <s v="0.9.3.0"/>
    <s v="1.0.0.0"/>
    <s v="OK"/>
    <x v="0"/>
    <x v="10"/>
  </r>
  <r>
    <s v="Succes"/>
    <s v="TIGI"/>
    <s v="BABAKAN MADANG 3"/>
    <s v="02"/>
    <s v="10.42.48.163"/>
    <s v="4.2.4.0"/>
    <s v="1.1.1.0"/>
    <s v="RUNNING"/>
    <s v="1.0.4.0"/>
    <s v="G113"/>
    <s v="3.0.7"/>
    <s v="0.9.3.0"/>
    <s v="1.0.0.0"/>
    <s v="OK"/>
    <x v="0"/>
    <x v="10"/>
  </r>
  <r>
    <s v="Succes"/>
    <s v="T63Y"/>
    <s v="ALTERNATIF SENTUL"/>
    <s v="01"/>
    <s v="10.42.81.99"/>
    <s v="4.2.4.0"/>
    <s v="1.1.1.0"/>
    <s v="RUNNING"/>
    <s v="1.0.4.0"/>
    <s v="G113"/>
    <s v="3.0.7"/>
    <s v="0.9.3.0"/>
    <s v="1.0.0.0"/>
    <s v="OK"/>
    <x v="0"/>
    <x v="10"/>
  </r>
  <r>
    <s v="Succes"/>
    <s v="TDSO"/>
    <s v="FRESH SIRKUIT SENTUL 2"/>
    <s v="02"/>
    <s v="10.42.14.67"/>
    <s v="4.2.4.0"/>
    <s v="1.1.1.0"/>
    <s v="RUNNING"/>
    <s v="1.0.4.0"/>
    <s v="G113"/>
    <s v="3.0.7"/>
    <s v="0.9.3.0"/>
    <s v="1.0.0.0"/>
    <s v="OK"/>
    <x v="0"/>
    <x v="10"/>
  </r>
  <r>
    <s v="Succes"/>
    <s v="TDSO"/>
    <s v="FRESH SIRKUIT SENTUL 2"/>
    <s v="04"/>
    <s v="10.42.14.69"/>
    <s v="4.2.4.0"/>
    <s v="1.1.1.0"/>
    <s v="RUNNING"/>
    <s v="1.0.4.0"/>
    <s v="G113"/>
    <s v="3.0.7"/>
    <s v="0.9.3.0"/>
    <s v="1.0.0.0"/>
    <s v="OK"/>
    <x v="0"/>
    <x v="10"/>
  </r>
  <r>
    <s v="Succes"/>
    <s v="T2GV"/>
    <s v="MUNJUL"/>
    <s v="02"/>
    <s v="10.42.115.195"/>
    <s v="4.2.4.0"/>
    <s v="1.1.1.0"/>
    <s v="RUNNING"/>
    <s v="1.0.4.0"/>
    <s v="G113"/>
    <s v="3.0.7"/>
    <s v="0.9.3.0"/>
    <s v="1.0.0.0"/>
    <s v="OK"/>
    <x v="0"/>
    <x v="10"/>
  </r>
  <r>
    <s v="Succes"/>
    <s v="TYKI"/>
    <s v="TUMENGGUNG WIRADIREJA NO 140"/>
    <s v="02"/>
    <s v="10.42.141.3"/>
    <s v="4.2.4.0"/>
    <s v="1.1.1.0"/>
    <s v="RUNNING"/>
    <s v="1.0.4.0"/>
    <s v="G113"/>
    <s v="3.0.7"/>
    <s v="0.9.3.0"/>
    <s v="1.0.0.0"/>
    <s v="OK"/>
    <x v="0"/>
    <x v="10"/>
  </r>
  <r>
    <s v="Succes"/>
    <s v="T0II"/>
    <s v="SPBU ALTERNATIF SENTUL"/>
    <s v="01"/>
    <s v="10.42.51.66"/>
    <s v="4.2.4.0"/>
    <s v="1.1.1.0"/>
    <s v="RUNNING"/>
    <s v="1.0.4.0"/>
    <s v="G113"/>
    <s v="3.0.7"/>
    <s v="0.9.3.0"/>
    <s v="1.0.0.0"/>
    <s v="OK"/>
    <x v="0"/>
    <x v="10"/>
  </r>
  <r>
    <s v="Succes"/>
    <s v="TDSO"/>
    <s v="FRESH SIRKUIT SENTUL 2"/>
    <s v="03"/>
    <s v="10.42.14.68"/>
    <s v="4.2.4.0"/>
    <s v="1.1.1.0"/>
    <s v="RUNNING"/>
    <s v="1.0.4.0"/>
    <s v="G113"/>
    <s v="3.0.7"/>
    <s v="0.9.3.0"/>
    <s v="1.0.0.0"/>
    <s v="OK"/>
    <x v="0"/>
    <x v="10"/>
  </r>
  <r>
    <s v="Succes"/>
    <s v="TZ2R"/>
    <s v="AMBAR BOGOR REGENCY"/>
    <s v="01"/>
    <s v="10.42.85.162"/>
    <s v="4.2.4.0"/>
    <s v="1.1.1.0"/>
    <s v="RUNNING"/>
    <s v="1.0.4.0"/>
    <s v="G113"/>
    <s v="3.0.7"/>
    <s v="0.9.3.0"/>
    <s v="1.0.0.0"/>
    <s v="OK"/>
    <x v="0"/>
    <x v="10"/>
  </r>
  <r>
    <s v="Succes"/>
    <s v="F3IN"/>
    <s v="ALAYA BOULEVARD SENTUL"/>
    <s v="01"/>
    <s v="10.42.143.162"/>
    <s v="4.2.4.0"/>
    <s v="1.1.1.0"/>
    <s v="RUNNING"/>
    <s v="1.0.4.0"/>
    <s v="G113"/>
    <s v="3.0.7"/>
    <s v="0.9.3.0"/>
    <s v="1.0.0.0"/>
    <s v="OK"/>
    <x v="0"/>
    <x v="10"/>
  </r>
  <r>
    <s v="Succes"/>
    <s v="TYKI"/>
    <s v="TUMENGGUNG WIRADIREJA NO 140"/>
    <s v="01"/>
    <s v="10.42.141.2"/>
    <s v="4.2.4.0"/>
    <s v="1.1.1.0"/>
    <s v="RUNNING"/>
    <s v="1.0.4.0"/>
    <s v="G113"/>
    <s v="3.0.7"/>
    <s v="0.9.3.0"/>
    <s v="1.0.0.0"/>
    <s v="OK"/>
    <x v="0"/>
    <x v="10"/>
  </r>
  <r>
    <s v="Succes"/>
    <s v="FLC0"/>
    <s v="TUMENGGUNG WIRADIREDJA"/>
    <s v="02"/>
    <s v="10.42.88.227"/>
    <s v="4.2.4.0"/>
    <s v="1.1.1.0"/>
    <s v="RUNNING"/>
    <s v="1.0.4.0"/>
    <s v="G113"/>
    <s v="3.0.7"/>
    <s v="0.9.3.0"/>
    <s v="1.0.0.0"/>
    <s v="OK"/>
    <x v="0"/>
    <x v="10"/>
  </r>
  <r>
    <s v="Succes"/>
    <s v="T8VM"/>
    <s v="GUNUNG PANCAR"/>
    <s v="01"/>
    <s v="10.42.73.34"/>
    <s v="4.2.4.0"/>
    <s v="1.1.1.0"/>
    <s v="RUNNING"/>
    <s v="1.0.4.0"/>
    <s v="G113"/>
    <s v="3.0.7"/>
    <s v="0.9.3.0"/>
    <s v="1.0.0.0"/>
    <s v="OK"/>
    <x v="0"/>
    <x v="10"/>
  </r>
  <r>
    <s v="Succes"/>
    <s v="T0IK"/>
    <s v="BUKIT SENTUL"/>
    <s v="02"/>
    <s v="10.42.78.162"/>
    <s v="4.2.4.0"/>
    <s v="1.1.1.0"/>
    <s v="RUNNING"/>
    <s v="1.0.4.0"/>
    <s v="G113"/>
    <s v="3.0.7"/>
    <s v="0.9.3.0"/>
    <s v="1.0.0.0"/>
    <s v="OK"/>
    <x v="0"/>
    <x v="10"/>
  </r>
  <r>
    <s v="Succes"/>
    <s v="TCMI"/>
    <s v="SENTUL NIRWANA"/>
    <s v="I1"/>
    <s v="10.42.186.21"/>
    <s v="4.2.4.0"/>
    <s v="1.1.1.0"/>
    <s v="RUNNING"/>
    <s v="1.0.4.0"/>
    <s v="G113"/>
    <s v="3.0.7"/>
    <s v="0.9.3.0"/>
    <s v="1.0.0.0"/>
    <s v="OK"/>
    <x v="0"/>
    <x v="10"/>
  </r>
  <r>
    <s v="Succes"/>
    <s v="TCMI"/>
    <s v="SENTUL NIRWANA"/>
    <s v="04"/>
    <s v="10.42.186.5"/>
    <s v="4.2.4.0"/>
    <s v="1.1.1.0"/>
    <s v="RUNNING"/>
    <s v="1.0.4.0"/>
    <s v="G113"/>
    <s v="3.0.7"/>
    <s v="0.9.3.0"/>
    <s v="1.0.0.0"/>
    <s v="OK"/>
    <x v="0"/>
    <x v="10"/>
  </r>
  <r>
    <s v="Succes"/>
    <s v="T0RE"/>
    <s v="SIMPANG PONDOK RANGON"/>
    <s v="01"/>
    <s v="10.42.116.194"/>
    <s v="4.2.4.0"/>
    <s v="1.1.1.0"/>
    <s v="RUNNING"/>
    <s v="1.0.4.0"/>
    <s v="G113"/>
    <s v="3.0.7"/>
    <s v="0.9.3.0"/>
    <s v="1.0.0.0"/>
    <s v="OK"/>
    <x v="0"/>
    <x v="10"/>
  </r>
  <r>
    <s v="Succes"/>
    <s v="TCVU"/>
    <s v="GRIYA ALAM SENTUL 2"/>
    <s v="01"/>
    <s v="10.42.141.98"/>
    <s v="4.2.4.0"/>
    <s v="1.1.1.0"/>
    <s v="RUNNING"/>
    <s v="1.0.4.0"/>
    <s v="G113"/>
    <s v="3.0.7"/>
    <s v="0.9.3.0"/>
    <s v="1.0.0.0"/>
    <s v="OK"/>
    <x v="0"/>
    <x v="10"/>
  </r>
  <r>
    <s v="Succes"/>
    <s v="T7PO"/>
    <s v="MUNJUL 3"/>
    <s v="01"/>
    <s v="10.42.82.3"/>
    <s v="4.2.4.0"/>
    <s v="1.1.1.0"/>
    <s v="RUNNING"/>
    <s v="1.0.4.0"/>
    <s v="G113"/>
    <s v="3.0.7"/>
    <s v="0.9.3.0"/>
    <s v="1.0.0.0"/>
    <s v="OK"/>
    <x v="0"/>
    <x v="10"/>
  </r>
  <r>
    <s v="Succes"/>
    <s v="F62A"/>
    <s v="YON POMAD BOGOR"/>
    <s v="01"/>
    <s v="10.42.41.2"/>
    <s v="4.2.4.0"/>
    <s v="1.1.1.0"/>
    <s v="RUNNING"/>
    <s v="1.0.4.0"/>
    <s v="G113"/>
    <s v="3.0.7"/>
    <s v="0.9.3.0"/>
    <s v="1.0.0.0"/>
    <s v="OK"/>
    <x v="0"/>
    <x v="10"/>
  </r>
  <r>
    <s v="Succes"/>
    <s v="T8VM"/>
    <s v="GUNUNG PANCAR"/>
    <s v="02"/>
    <s v="10.42.73.35"/>
    <s v="4.2.4.0"/>
    <s v="1.1.1.0"/>
    <s v="RUNNING"/>
    <s v="1.0.4.0"/>
    <s v="G113"/>
    <s v="3.0.7"/>
    <s v="0.9.3.0"/>
    <s v="1.0.0.0"/>
    <s v="OK"/>
    <x v="0"/>
    <x v="10"/>
  </r>
  <r>
    <s v="Succes"/>
    <s v="FLC0"/>
    <s v="TUMENGGUNG WIRADIREDJA"/>
    <s v="01"/>
    <s v="10.42.88.226"/>
    <s v="4.2.4.0"/>
    <s v="1.1.1.0"/>
    <s v="RUNNING"/>
    <s v="1.0.4.0"/>
    <s v="G113"/>
    <s v="3.0.7"/>
    <s v="0.9.3.0"/>
    <s v="1.0.0.0"/>
    <s v="OK"/>
    <x v="0"/>
    <x v="10"/>
  </r>
  <r>
    <s v="Succes"/>
    <s v="TCV1"/>
    <s v="CIKEAS SUKARAJA"/>
    <s v="01"/>
    <s v="10.42.74.194"/>
    <s v="4.2.4.0"/>
    <s v="1.1.1.0"/>
    <s v="RUNNING"/>
    <s v="1.0.4.0"/>
    <s v="G113"/>
    <s v="3.0.7"/>
    <s v="0.9.3.0"/>
    <s v="1.0.0.0"/>
    <s v="OK"/>
    <x v="0"/>
    <x v="10"/>
  </r>
  <r>
    <s v="Succes"/>
    <s v="T2GV"/>
    <s v="MUNJUL"/>
    <s v="01"/>
    <s v="10.42.115.194"/>
    <s v="4.2.4.0"/>
    <s v="1.1.1.0"/>
    <s v="RUNNING"/>
    <s v="1.0.4.0"/>
    <s v="G113"/>
    <s v="3.0.7"/>
    <s v="0.9.3.0"/>
    <s v="1.0.0.0"/>
    <s v="OK"/>
    <x v="0"/>
    <x v="10"/>
  </r>
  <r>
    <s v="Succes"/>
    <s v="FKP3"/>
    <s v="YON POMAD 2"/>
    <s v="02"/>
    <s v="10.42.41.67"/>
    <s v="4.2.4.0"/>
    <s v="1.1.1.0"/>
    <s v="RUNNING"/>
    <s v="1.0.4.0"/>
    <s v="G113"/>
    <s v="3.0.7"/>
    <s v="0.9.3.0"/>
    <s v="1.0.0.0"/>
    <s v="OK"/>
    <x v="0"/>
    <x v="10"/>
  </r>
  <r>
    <s v="Succes"/>
    <s v="TF7D"/>
    <s v="BABAKAN MADANG"/>
    <s v="01"/>
    <s v="10.42.81.2"/>
    <s v="4.2.4.0"/>
    <s v="1.1.1.0"/>
    <s v="RUNNING"/>
    <s v="1.0.4.0"/>
    <s v="G113"/>
    <s v="3.0.7"/>
    <s v="0.9.3.0"/>
    <s v="1.0.0.0"/>
    <s v="OK"/>
    <x v="0"/>
    <x v="10"/>
  </r>
  <r>
    <s v="Succes"/>
    <s v="TA9D"/>
    <s v="PALM HILL STL"/>
    <s v="02"/>
    <s v="10.42.47.131"/>
    <s v="4.2.4.0"/>
    <s v="1.1.1.0"/>
    <s v="RUNNING"/>
    <s v="1.0.4.0"/>
    <s v="G113"/>
    <s v="3.0.7"/>
    <s v="0.9.3.0"/>
    <s v="1.0.0.0"/>
    <s v="OK"/>
    <x v="0"/>
    <x v="10"/>
  </r>
  <r>
    <s v="Succes"/>
    <s v="T0II"/>
    <s v="SPBU ALTERNATIF SENTUL"/>
    <s v="02"/>
    <s v="10.42.51.67"/>
    <s v="4.2.4.0"/>
    <s v="1.1.1.0"/>
    <s v="RUNNING"/>
    <s v="1.0.4.0"/>
    <s v="G113"/>
    <s v="3.0.7"/>
    <s v="0.9.3.0"/>
    <s v="1.0.0.0"/>
    <s v="OK"/>
    <x v="0"/>
    <x v="10"/>
  </r>
  <r>
    <s v="Succes"/>
    <s v="T9O4"/>
    <s v="CIMANDALA"/>
    <s v="02"/>
    <s v="10.42.82.35"/>
    <s v="4.2.4.0"/>
    <s v="1.1.1.0"/>
    <s v="RUNNING"/>
    <s v="1.0.4.0"/>
    <s v="G113"/>
    <s v="3.0.7"/>
    <s v="0.9.3.0"/>
    <s v="1.0.0.0"/>
    <s v="OK"/>
    <x v="0"/>
    <x v="10"/>
  </r>
  <r>
    <s v="Succes"/>
    <s v="TR72"/>
    <s v="DC BOGOR"/>
    <s v="04"/>
    <s v="10.42.81.198"/>
    <s v="4.2.4.0"/>
    <s v="1.1.1.0"/>
    <s v="RUNNING"/>
    <s v="1.0.4.0"/>
    <s v="G113"/>
    <s v="3.0.7"/>
    <s v="0.9.3.0"/>
    <s v="1.0.0.0"/>
    <s v="OK"/>
    <x v="0"/>
    <x v="10"/>
  </r>
  <r>
    <s v="Succes"/>
    <s v="T0RE"/>
    <s v="SIMPANG PONDOK RANGON"/>
    <s v="02"/>
    <s v="10.42.116.195"/>
    <s v="4.2.4.0"/>
    <s v="1.1.1.0"/>
    <s v="RUNNING"/>
    <s v="1.0.4.0"/>
    <s v="G113"/>
    <s v="3.0.7"/>
    <s v="0.9.3.0"/>
    <s v="1.0.0.0"/>
    <s v="OK"/>
    <x v="0"/>
    <x v="10"/>
  </r>
  <r>
    <s v="Succes"/>
    <s v="T3I4"/>
    <s v="KEDUNG HALANG NO 60"/>
    <s v="01"/>
    <s v="10.42.27.34"/>
    <s v="4.2.4.0"/>
    <s v="1.1.1.0"/>
    <s v="RUNNING"/>
    <s v="1.0.4.0"/>
    <s v="G113"/>
    <s v="3.0.7"/>
    <s v="0.9.3.0"/>
    <s v="1.0.0.0"/>
    <s v="OK"/>
    <x v="0"/>
    <x v="10"/>
  </r>
  <r>
    <s v="Succes"/>
    <s v="TR72"/>
    <s v="DC BOGOR"/>
    <s v="01"/>
    <s v="10.42.81.194"/>
    <s v="4.2.4.0"/>
    <s v="1.1.1.0"/>
    <s v="RUNNING"/>
    <s v="1.0.4.0"/>
    <s v="G113"/>
    <s v="3.0.7"/>
    <s v="0.9.3.0"/>
    <s v="1.0.0.0"/>
    <s v="OK"/>
    <x v="0"/>
    <x v="10"/>
  </r>
  <r>
    <s v="Succes"/>
    <s v="FH3B"/>
    <s v="PASAR BERSIH SENTUL"/>
    <s v="02"/>
    <s v="10.42.85.99"/>
    <s v="4.2.4.0"/>
    <s v="1.1.1.0"/>
    <s v="RUNNING"/>
    <s v="1.0.4.0"/>
    <s v="G113"/>
    <s v="3.0.7"/>
    <s v="0.9.3.0"/>
    <s v="1.0.0.0"/>
    <s v="OK"/>
    <x v="0"/>
    <x v="10"/>
  </r>
  <r>
    <s v="Succes"/>
    <s v="FOVQ"/>
    <s v="KADUMANGGU SENTUL"/>
    <s v="02"/>
    <s v="10.42.47.3"/>
    <s v="4.2.4.0"/>
    <s v="1.1.1.0"/>
    <s v="RUNNING"/>
    <s v="1.0.4.0"/>
    <s v="G113"/>
    <s v="3.0.7"/>
    <s v="0.9.3.0"/>
    <s v="1.0.0.0"/>
    <s v="OK"/>
    <x v="0"/>
    <x v="10"/>
  </r>
  <r>
    <s v="Succes"/>
    <s v="F82Y"/>
    <s v="REST AREA LINGKAR BOGOR"/>
    <s v="01"/>
    <s v="10.42.145.66"/>
    <s v="4.2.4.0"/>
    <s v="1.1.1.0"/>
    <s v="RUNNING"/>
    <s v="1.0.4.0"/>
    <s v="G113"/>
    <s v="3.0.7"/>
    <s v="0.9.3.0"/>
    <s v="1.0.0.0"/>
    <s v="OK"/>
    <x v="0"/>
    <x v="10"/>
  </r>
  <r>
    <s v="Succes"/>
    <s v="THMD"/>
    <s v="SPBU SENTUL CITY"/>
    <s v="03"/>
    <s v="10.42.117.4"/>
    <s v="4.2.4.0"/>
    <s v="1.1.1.0"/>
    <s v="RUNNING"/>
    <s v="1.0.4.0"/>
    <s v="G113"/>
    <s v="3.0.7"/>
    <s v="0.9.3.0"/>
    <s v="1.0.0.0"/>
    <s v="OK"/>
    <x v="0"/>
    <x v="10"/>
  </r>
  <r>
    <s v="Succes"/>
    <s v="T9LT"/>
    <s v="RAYA SIRKUIT SENTUL"/>
    <s v="02"/>
    <s v="10.42.46.195"/>
    <s v="4.2.4.0"/>
    <s v="1.1.1.0"/>
    <s v="RUNNING"/>
    <s v="1.0.4.0"/>
    <s v="G113"/>
    <s v="3.0.7"/>
    <s v="0.9.3.0"/>
    <s v="1.0.0.0"/>
    <s v="OK"/>
    <x v="0"/>
    <x v="10"/>
  </r>
  <r>
    <s v="Succes"/>
    <s v="TQIG"/>
    <s v="GURU MUCHTAR"/>
    <s v="02"/>
    <s v="10.42.146.99"/>
    <s v="4.2.4.0"/>
    <s v="1.1.1.0"/>
    <s v="RUNNING"/>
    <s v="1.0.4.0"/>
    <s v="G113"/>
    <s v="3.0.7"/>
    <s v="0.9.3.0"/>
    <s v="1.0.0.0"/>
    <s v="OK"/>
    <x v="0"/>
    <x v="10"/>
  </r>
  <r>
    <s v="Succes"/>
    <s v="T9O4"/>
    <s v="CIMANDALA"/>
    <s v="01"/>
    <s v="10.42.82.34"/>
    <s v="4.2.4.0"/>
    <s v="1.1.1.0"/>
    <s v="RUNNING"/>
    <s v="1.0.4.0"/>
    <s v="G113"/>
    <s v="3.0.7"/>
    <s v="0.9.3.0"/>
    <s v="1.0.0.0"/>
    <s v="OK"/>
    <x v="0"/>
    <x v="10"/>
  </r>
  <r>
    <s v="Succes"/>
    <s v="R0K1"/>
    <s v="VENESIA SENTUL CITY"/>
    <s v="02"/>
    <s v="10.42.113.195"/>
    <s v="4.2.4.0"/>
    <s v="1.1.1.0"/>
    <s v="RUNNING"/>
    <s v="1.0.4.0"/>
    <s v="G113"/>
    <s v="3.0.7"/>
    <s v="0.9.3.0"/>
    <s v="1.0.0.0"/>
    <s v="OK"/>
    <x v="0"/>
    <x v="10"/>
  </r>
  <r>
    <s v="Succes"/>
    <s v="F3IN"/>
    <s v="ALAYA BOULEVARD SENTUL"/>
    <s v="02"/>
    <s v="10.42.143.163"/>
    <s v="4.2.4.0"/>
    <s v="1.1.1.0"/>
    <s v="RUNNING"/>
    <s v="1.0.4.0"/>
    <s v="G113"/>
    <s v="3.0.7"/>
    <s v="0.9.3.0"/>
    <s v="1.0.0.0"/>
    <s v="OK"/>
    <x v="0"/>
    <x v="10"/>
  </r>
  <r>
    <s v="Succes"/>
    <s v="T0IK"/>
    <s v="BUKIT SENTUL"/>
    <s v="01"/>
    <s v="10.42.78.163"/>
    <s v="4.2.4.0"/>
    <s v="1.1.1.0"/>
    <s v="RUNNING"/>
    <s v="1.0.4.0"/>
    <s v="G113"/>
    <s v="3.0.7"/>
    <s v="0.9.3.0"/>
    <s v="1.0.0.0"/>
    <s v="OK"/>
    <x v="0"/>
    <x v="10"/>
  </r>
  <r>
    <s v="Succes"/>
    <s v="F62A"/>
    <s v="YON POMAD BOGOR"/>
    <s v="02"/>
    <s v="10.42.41.3"/>
    <s v="4.2.4.0"/>
    <s v="1.1.1.0"/>
    <s v="RUNNING"/>
    <s v="1.0.4.0"/>
    <s v="G113"/>
    <s v="3.0.7"/>
    <s v="0.9.3.0"/>
    <s v="1.0.0.0"/>
    <s v="OK"/>
    <x v="0"/>
    <x v="10"/>
  </r>
  <r>
    <s v="Succes"/>
    <s v="TCV1"/>
    <s v="CIKEAS SUKARAJA"/>
    <s v="02"/>
    <s v="10.42.74.195"/>
    <s v="4.2.4.0"/>
    <s v="1.1.1.0"/>
    <s v="RUNNING"/>
    <s v="1.0.4.0"/>
    <s v="G113"/>
    <s v="3.0.7"/>
    <s v="0.9.3.0"/>
    <s v="1.0.0.0"/>
    <s v="OK"/>
    <x v="0"/>
    <x v="10"/>
  </r>
  <r>
    <s v="Succes"/>
    <s v="T9EV"/>
    <s v="PANGERAN SOGIRI NO. 128"/>
    <s v="02"/>
    <s v="10.42.27.195"/>
    <s v="4.2.4.0"/>
    <s v="1.1.1.0"/>
    <s v="RUNNING"/>
    <s v="1.0.4.0"/>
    <s v="G113"/>
    <s v="3.0.7"/>
    <s v="0.9.3.0"/>
    <s v="1.0.0.0"/>
    <s v="OK"/>
    <x v="0"/>
    <x v="10"/>
  </r>
  <r>
    <s v="Succes"/>
    <s v="TOZ7"/>
    <s v="CIJAYANTI"/>
    <s v="02"/>
    <s v="10.42.98.67"/>
    <s v="4.2.4.0"/>
    <s v="1.1.1.0"/>
    <s v="RUNNING"/>
    <s v="1.0.4.0"/>
    <s v="G113"/>
    <s v="3.0.7"/>
    <s v="0.9.3.0"/>
    <s v="1.0.0.0"/>
    <s v="OK"/>
    <x v="0"/>
    <x v="10"/>
  </r>
  <r>
    <s v="Succes"/>
    <s v="T63Y"/>
    <s v="ALTERNATIF SENTUL"/>
    <s v="02"/>
    <s v="10.42.81.100"/>
    <s v="4.2.4.0"/>
    <s v="1.1.1.0"/>
    <s v="RUNNING"/>
    <s v="1.0.4.0"/>
    <s v="G113"/>
    <s v="3.0.7"/>
    <s v="0.9.3.0"/>
    <s v="1.0.0.0"/>
    <s v="OK"/>
    <x v="0"/>
    <x v="10"/>
  </r>
  <r>
    <s v="Succes"/>
    <s v="TLB8"/>
    <s v="TANAH BARU POMAD"/>
    <s v="02"/>
    <s v="10.42.39.3"/>
    <s v="4.2.4.0"/>
    <s v="1.1.1.0"/>
    <s v="RUNNING"/>
    <s v="1.0.4.0"/>
    <s v="G113"/>
    <s v="3.0.7"/>
    <s v="0.9.3.0"/>
    <s v="1.0.0.0"/>
    <s v="OK"/>
    <x v="0"/>
    <x v="10"/>
  </r>
  <r>
    <s v="Succes"/>
    <s v="TAPF"/>
    <s v="RAYA ALTERNATIF SENTUL KM"/>
    <s v="02"/>
    <s v="10.42.59.3"/>
    <s v="4.2.4.0"/>
    <s v="1.1.1.0"/>
    <s v="RUNNING"/>
    <s v="1.0.4.0"/>
    <s v="G113"/>
    <s v="3.0.7"/>
    <s v="0.9.3.0"/>
    <s v="1.0.0.0"/>
    <s v="OK"/>
    <x v="0"/>
    <x v="10"/>
  </r>
  <r>
    <s v="Succes"/>
    <s v="TUBJ"/>
    <s v="PANGERAN SOGIRI"/>
    <s v="02"/>
    <s v="10.42.38.131"/>
    <s v="4.2.4.0"/>
    <s v="1.1.1.0"/>
    <s v="RUNNING"/>
    <s v="1.0.4.0"/>
    <s v="G113"/>
    <s v="3.0.7"/>
    <s v="0.9.3.0"/>
    <s v="1.0.0.0"/>
    <s v="OK"/>
    <x v="0"/>
    <x v="10"/>
  </r>
  <r>
    <s v="Succes"/>
    <s v="TF7D"/>
    <s v="BABAKAN MADANG"/>
    <s v="02"/>
    <s v="10.42.81.3"/>
    <s v="4.2.4.0"/>
    <s v="1.1.1.0"/>
    <s v="RUNNING"/>
    <s v="1.0.4.0"/>
    <s v="G113"/>
    <s v="3.0.7"/>
    <s v="0.9.3.0"/>
    <s v="1.0.0.0"/>
    <s v="OK"/>
    <x v="0"/>
    <x v="10"/>
  </r>
  <r>
    <s v="Succes"/>
    <s v="TZ2R"/>
    <s v="AMBAR BOGOR REGENCY"/>
    <s v="02"/>
    <s v="10.42.85.163"/>
    <s v="4.2.4.0"/>
    <s v="1.1.1.0"/>
    <s v="RUNNING"/>
    <s v="1.0.4.0"/>
    <s v="G113"/>
    <s v="3.0.7"/>
    <s v="0.9.3.0"/>
    <s v="1.0.0.0"/>
    <s v="OK"/>
    <x v="0"/>
    <x v="10"/>
  </r>
  <r>
    <s v="Succes"/>
    <s v="T3I4"/>
    <s v="KEDUNG HALANG NO 60"/>
    <s v="02"/>
    <s v="10.42.27.35"/>
    <s v="4.2.4.0"/>
    <s v="1.1.1.0"/>
    <s v="RUNNING"/>
    <s v="1.0.4.0"/>
    <s v="G113"/>
    <s v="3.0.7"/>
    <s v="0.9.3.0"/>
    <s v="1.0.0.0"/>
    <s v="OK"/>
    <x v="0"/>
    <x v="10"/>
  </r>
  <r>
    <s v="Succes"/>
    <s v="TL5O"/>
    <s v="SUMUR BATU"/>
    <s v="02"/>
    <s v="10.42.87.131"/>
    <s v="4.2.4.0"/>
    <s v="1.1.1.0"/>
    <s v="RUNNING"/>
    <s v="1.0.4.0"/>
    <s v="G113"/>
    <s v="3.0.7"/>
    <s v="0.9.3.0"/>
    <s v="1.0.0.0"/>
    <s v="OK"/>
    <x v="0"/>
    <x v="10"/>
  </r>
  <r>
    <s v="Succes"/>
    <s v="TR26"/>
    <s v="PLAZA NIAGA"/>
    <s v="I1"/>
    <s v="10.42.81.246"/>
    <s v="4.2.4.0"/>
    <s v="1.1.1.0"/>
    <s v="RUNNING"/>
    <s v="1.0.4.0"/>
    <s v="G113"/>
    <s v="3.0.7"/>
    <s v="0.9.3.0"/>
    <s v="1.0.0.0"/>
    <s v="OK"/>
    <x v="0"/>
    <x v="10"/>
  </r>
  <r>
    <s v="Succes"/>
    <s v="TUZM"/>
    <s v="SENTUL SELATAN 2"/>
    <s v="01"/>
    <s v="10.42.74.162"/>
    <s v="4.2.4.0"/>
    <s v="1.1.1.0"/>
    <s v="RUNNING"/>
    <s v="1.0.4.0"/>
    <s v="G113"/>
    <s v="3.0.7"/>
    <s v="0.9.3.0"/>
    <s v="1.0.0.0"/>
    <s v="OK"/>
    <x v="0"/>
    <x v="10"/>
  </r>
  <r>
    <s v="Succes"/>
    <s v="TR26"/>
    <s v="PLAZA NIAGA"/>
    <s v="01"/>
    <s v="10.42.81.226"/>
    <s v="4.2.4.0"/>
    <s v="1.1.1.0"/>
    <s v="RUNNING"/>
    <s v="1.0.4.0"/>
    <s v="G113"/>
    <s v="3.0.7"/>
    <s v="0.9.3.0"/>
    <s v="1.0.0.0"/>
    <s v="OK"/>
    <x v="0"/>
    <x v="10"/>
  </r>
  <r>
    <s v="Succes"/>
    <s v="TYPL"/>
    <s v="TAMAN VICTORIA"/>
    <s v="02"/>
    <s v="10.42.96.228"/>
    <s v="4.2.4.0"/>
    <s v="1.1.1.0"/>
    <s v="RUNNING"/>
    <s v="1.0.4.0"/>
    <s v="G113"/>
    <s v="3.0.7"/>
    <s v="0.9.3.0"/>
    <s v="1.0.0.0"/>
    <s v="OK"/>
    <x v="0"/>
    <x v="10"/>
  </r>
  <r>
    <s v="Succes"/>
    <s v="TR26"/>
    <s v="PLAZA NIAGA"/>
    <s v="03"/>
    <s v="10.42.81.228"/>
    <s v="4.2.4.0"/>
    <s v="1.1.1.0"/>
    <s v="RUNNING"/>
    <s v="1.0.4.0"/>
    <s v="G113"/>
    <s v="3.0.7"/>
    <s v="0.9.3.0"/>
    <s v="1.0.0.0"/>
    <s v="OK"/>
    <x v="0"/>
    <x v="10"/>
  </r>
  <r>
    <s v="Succes"/>
    <s v="TMOL"/>
    <s v="PINE FOREST"/>
    <s v="01"/>
    <s v="10.42.78.66"/>
    <s v="4.2.4.0"/>
    <s v="1.1.1.0"/>
    <s v="RUNNING"/>
    <s v="1.0.4.0"/>
    <s v="G113"/>
    <s v="3.0.7"/>
    <s v="0.9.3.0"/>
    <s v="1.0.0.0"/>
    <s v="OK"/>
    <x v="0"/>
    <x v="10"/>
  </r>
  <r>
    <s v="Succes"/>
    <s v="TR26"/>
    <s v="PLAZA NIAGA"/>
    <s v="02"/>
    <s v="10.42.81.227"/>
    <s v="4.2.4.0"/>
    <s v="1.1.1.0"/>
    <s v="RUNNING"/>
    <s v="1.0.4.0"/>
    <s v="G113"/>
    <s v="3.0.7"/>
    <s v="0.9.3.0"/>
    <s v="1.0.0.0"/>
    <s v="OK"/>
    <x v="0"/>
    <x v="10"/>
  </r>
  <r>
    <s v="Succes"/>
    <s v="TL5O"/>
    <s v="SUMUR BATU"/>
    <s v="01"/>
    <s v="10.42.87.130"/>
    <s v="4.2.4.0"/>
    <s v="1.1.1.0"/>
    <s v="RUNNING"/>
    <s v="1.0.4.0"/>
    <s v="G113"/>
    <s v="3.0.7"/>
    <s v="0.9.3.0"/>
    <s v="1.0.0.0"/>
    <s v="OK"/>
    <x v="0"/>
    <x v="10"/>
  </r>
  <r>
    <s v="Succes"/>
    <s v="TUZM"/>
    <s v="SENTUL SELATAN 2"/>
    <s v="02"/>
    <s v="10.42.74.163"/>
    <s v="4.2.4.0"/>
    <s v="1.1.1.0"/>
    <s v="RUNNING"/>
    <s v="1.0.4.0"/>
    <s v="G113"/>
    <s v="3.0.7"/>
    <s v="0.9.3.0"/>
    <s v="1.0.0.0"/>
    <s v="OK"/>
    <x v="0"/>
    <x v="10"/>
  </r>
  <r>
    <s v="Succes"/>
    <s v="TYPL"/>
    <s v="TAMAN VICTORIA"/>
    <s v="01"/>
    <s v="10.42.96.226"/>
    <s v="4.2.4.0"/>
    <s v="1.1.1.0"/>
    <s v="RUNNING"/>
    <s v="1.0.4.0"/>
    <s v="G113"/>
    <s v="3.0.7"/>
    <s v="0.9.3.0"/>
    <s v="1.0.0.0"/>
    <s v="OK"/>
    <x v="0"/>
    <x v="10"/>
  </r>
  <r>
    <s v="Succes"/>
    <s v="TPTG"/>
    <s v="SENTUL SELATAN"/>
    <s v="01"/>
    <s v="10.42.74.130"/>
    <s v="4.2.4.0"/>
    <s v="1.1.1.0"/>
    <s v="RUNNING"/>
    <s v="1.0.4.0"/>
    <s v="G113"/>
    <s v="3.0.7"/>
    <s v="0.9.3.0"/>
    <s v="1.0.0.0"/>
    <s v="OK"/>
    <x v="0"/>
    <x v="10"/>
  </r>
  <r>
    <s v="Succes"/>
    <s v="THC5"/>
    <s v="MUNJUL 2"/>
    <s v="01"/>
    <s v="10.42.65.34"/>
    <s v="4.2.4.0"/>
    <s v="1.1.1.0"/>
    <s v="RUNNING"/>
    <s v="1.0.4.0"/>
    <s v="G113"/>
    <s v="3.0.7"/>
    <s v="0.9.3.0"/>
    <s v="1.0.0.0"/>
    <s v="OK"/>
    <x v="0"/>
    <x v="10"/>
  </r>
  <r>
    <s v="Succes"/>
    <s v="THC5"/>
    <s v="MUNJUL 2"/>
    <s v="02"/>
    <s v="10.42.65.35"/>
    <s v="4.2.4.0"/>
    <s v="1.1.1.0"/>
    <s v="RUNNING"/>
    <s v="1.0.4.0"/>
    <s v="G113"/>
    <s v="3.0.7"/>
    <s v="0.9.3.0"/>
    <s v="1.0.0.0"/>
    <s v="OK"/>
    <x v="0"/>
    <x v="10"/>
  </r>
  <r>
    <s v="Succes"/>
    <s v="TMOL"/>
    <s v="PINE FOREST"/>
    <s v="02"/>
    <s v="10.42.78.67"/>
    <s v="4.2.4.0"/>
    <s v="1.1.1.0"/>
    <s v="RUNNING"/>
    <s v="1.0.4.0"/>
    <s v="G113"/>
    <s v="3.0.6"/>
    <s v="0.9.3.0"/>
    <s v="1.0.0.0"/>
    <s v="NOK ATTRIBUTE"/>
    <x v="1"/>
    <x v="10"/>
  </r>
  <r>
    <s v="Succes"/>
    <s v="TPTG"/>
    <s v="SENTUL SELATAN"/>
    <s v="02"/>
    <s v="10.42.74.132"/>
    <s v="4.2.4.0"/>
    <s v="1.1.1.0"/>
    <s v="RUNNING"/>
    <s v="1.0.2.0"/>
    <s v="G113"/>
    <s v="3.0.7"/>
    <s v="0.9.3.0"/>
    <s v="1.0.0.0"/>
    <s v="NOK VERSI IDMCOMMANDLIBRARY"/>
    <x v="1"/>
    <x v="10"/>
  </r>
  <r>
    <s v="Succes"/>
    <s v="T14M"/>
    <s v="PONDOK RANGON RAYA"/>
    <s v="02"/>
    <s v="10.42.86.3"/>
    <s v="4.2.4.0"/>
    <s v="1.1.1.0"/>
    <s v="RUNNING"/>
    <s v="1.0.4.0"/>
    <s v="G113"/>
    <s v="3.0.7"/>
    <s v="0.9.3.0"/>
    <s v="1.0.0.0"/>
    <s v="OK"/>
    <x v="0"/>
    <x v="10"/>
  </r>
  <r>
    <s v="Succes"/>
    <s v="T14M"/>
    <s v="PONDOK RANGON RAYA"/>
    <s v="01"/>
    <s v="10.42.86.2"/>
    <s v="4.2.4.0"/>
    <s v="1.1.1.0"/>
    <s v="RUNNING"/>
    <s v="1.0.4.0"/>
    <s v="G113"/>
    <s v="3.0.7"/>
    <s v="0.9.3.0"/>
    <s v="1.0.0.0"/>
    <s v="OK"/>
    <x v="0"/>
    <x v="10"/>
  </r>
  <r>
    <s v="Listener NOK"/>
    <s v="T0IK"/>
    <s v="BUKIT SENTUL"/>
    <s v="03"/>
    <s v="10.42.78.164"/>
    <s v="-"/>
    <s v="-"/>
    <s v="-"/>
    <s v="-"/>
    <s v="-"/>
    <s v="-"/>
    <s v="-"/>
    <s v="-"/>
    <s v="TIMEOUT"/>
    <x v="1"/>
    <x v="10"/>
  </r>
  <r>
    <s v="Succes"/>
    <s v="T9UT"/>
    <s v="PONDOK GEDE RAYA"/>
    <s v="02"/>
    <s v="10.42.84.163"/>
    <s v="4.2.4.0"/>
    <s v="1.1.1.0"/>
    <s v="RUNNING"/>
    <s v="1.0.4.0"/>
    <s v="G113"/>
    <s v="3.0.7"/>
    <s v="0.9.3.0"/>
    <s v="1.0.0.0"/>
    <s v="OK"/>
    <x v="0"/>
    <x v="11"/>
  </r>
  <r>
    <s v="Succes"/>
    <s v="THHK"/>
    <s v="SETU NO 55"/>
    <s v="01"/>
    <s v="10.42.181.2"/>
    <s v="4.2.4.0"/>
    <s v="1.1.1.0"/>
    <s v="RUNNING"/>
    <s v="1.0.4.0"/>
    <s v="G113"/>
    <s v="3.0.7"/>
    <s v="0.9.3.0"/>
    <s v="1.0.0.0"/>
    <s v="OK"/>
    <x v="0"/>
    <x v="11"/>
  </r>
  <r>
    <s v="Succes"/>
    <s v="F6MN"/>
    <s v="CIJUJUNG SUGIH/005"/>
    <s v="02"/>
    <s v="10.42.139.35"/>
    <s v="4.2.4.0"/>
    <s v="1.1.1.0"/>
    <s v="RUNNING"/>
    <s v="1.0.4.0"/>
    <s v="G113"/>
    <s v="3.0.7"/>
    <s v="0.9.3.0"/>
    <s v="1.0.0.0"/>
    <s v="OK"/>
    <x v="0"/>
    <x v="11"/>
  </r>
  <r>
    <s v="Succes"/>
    <s v="TPYV"/>
    <s v="RAWAHAUR SENTUL"/>
    <s v="01"/>
    <s v="10.42.77.66"/>
    <s v="4.2.4.0"/>
    <s v="1.1.1.0"/>
    <s v="RUNNING"/>
    <s v="1.0.4.0"/>
    <s v="G113"/>
    <s v="3.0.7"/>
    <s v="0.9.3.0"/>
    <s v="1.0.0.0"/>
    <s v="OK"/>
    <x v="0"/>
    <x v="11"/>
  </r>
  <r>
    <s v="Succes"/>
    <s v="TRP2"/>
    <s v="SWADAYA CIPAYUNG"/>
    <s v="02"/>
    <s v="10.42.51.163"/>
    <s v="4.2.4.0"/>
    <s v="1.1.1.0"/>
    <s v="RUNNING"/>
    <s v="1.0.4.0"/>
    <s v="G113"/>
    <s v="3.0.7"/>
    <s v="0.9.3.0"/>
    <s v="1.0.0.0"/>
    <s v="OK"/>
    <x v="0"/>
    <x v="11"/>
  </r>
  <r>
    <s v="Succes"/>
    <s v="THHK"/>
    <s v="SETU NO 55"/>
    <s v="02"/>
    <s v="10.42.181.3"/>
    <s v="4.2.4.0"/>
    <s v="1.1.1.0"/>
    <s v="RUNNING"/>
    <s v="1.0.4.0"/>
    <s v="G113"/>
    <s v="3.0.7"/>
    <s v="0.9.3.0"/>
    <s v="1.0.0.0"/>
    <s v="OK"/>
    <x v="0"/>
    <x v="11"/>
  </r>
  <r>
    <s v="Succes"/>
    <s v="FN5U"/>
    <s v="IDF GRAHA LARAS SENTUL"/>
    <s v="01"/>
    <s v="10.42.144.162"/>
    <s v="4.2.4.0"/>
    <s v="1.1.1.0"/>
    <s v="RUNNING"/>
    <s v="1.0.4.0"/>
    <s v="G113"/>
    <s v="3.0.7"/>
    <s v="0.9.3.0"/>
    <s v="1.0.0.0"/>
    <s v="OK"/>
    <x v="0"/>
    <x v="11"/>
  </r>
  <r>
    <s v="Succes"/>
    <s v="TNOW"/>
    <s v="DC BOGOR 2"/>
    <s v="01"/>
    <s v="10.42.78.98"/>
    <s v="4.2.4.0"/>
    <s v="1.1.1.0"/>
    <s v="RUNNING"/>
    <s v="1.0.4.0"/>
    <s v="G113"/>
    <s v="3.0.7"/>
    <s v="0.9.3.0"/>
    <s v="1.0.0.0"/>
    <s v="OK"/>
    <x v="0"/>
    <x v="11"/>
  </r>
  <r>
    <s v="Succes"/>
    <s v="F833"/>
    <s v="PAGELARANG"/>
    <s v="01"/>
    <s v="10.42.116.66"/>
    <s v="4.2.4.0"/>
    <s v="1.1.1.0"/>
    <s v="RUNNING"/>
    <s v="1.0.4.0"/>
    <s v="G113"/>
    <s v="3.0.7"/>
    <s v="0.9.3.0"/>
    <s v="1.0.0.0"/>
    <s v="OK"/>
    <x v="0"/>
    <x v="11"/>
  </r>
  <r>
    <s v="Succes"/>
    <s v="T33D"/>
    <s v="SETU CIPAYUNG"/>
    <s v="I1"/>
    <s v="10.42.113.85"/>
    <s v="4.2.4.0"/>
    <s v="1.1.1.0"/>
    <s v="RUNNING"/>
    <s v="1.0.4.0"/>
    <s v="G113"/>
    <s v="3.0.7"/>
    <s v="0.9.3.0"/>
    <s v="1.0.0.0"/>
    <s v="OK"/>
    <x v="0"/>
    <x v="11"/>
  </r>
  <r>
    <s v="Succes"/>
    <s v="T2IY"/>
    <s v="SETU PAGELARANG"/>
    <s v="02"/>
    <s v="10.42.46.3"/>
    <s v="4.2.4.0"/>
    <s v="1.1.1.0"/>
    <s v="RUNNING"/>
    <s v="1.0.4.0"/>
    <s v="G113"/>
    <s v="3.0.7"/>
    <s v="0.9.3.0"/>
    <s v="1.0.0.0"/>
    <s v="OK"/>
    <x v="0"/>
    <x v="11"/>
  </r>
  <r>
    <s v="Succes"/>
    <s v="F27A"/>
    <s v="PERUM TMII"/>
    <s v="02"/>
    <s v="10.42.85.131"/>
    <s v="4.2.4.0"/>
    <s v="1.1.1.0"/>
    <s v="RUNNING"/>
    <s v="1.0.4.0"/>
    <s v="G113"/>
    <s v="3.0.7"/>
    <s v="0.9.3.0"/>
    <s v="1.0.0.0"/>
    <s v="OK"/>
    <x v="0"/>
    <x v="11"/>
  </r>
  <r>
    <s v="Succes"/>
    <s v="TB40"/>
    <s v="REST AREA KM 10A"/>
    <s v="07"/>
    <s v="10.42.117.66"/>
    <s v="4.2.4.0"/>
    <s v="1.1.1.0"/>
    <s v="RUNNING"/>
    <s v="1.0.4.0"/>
    <s v="G113"/>
    <s v="3.0.7"/>
    <s v="0.9.3.0"/>
    <s v="1.0.0.0"/>
    <s v="OK"/>
    <x v="0"/>
    <x v="11"/>
  </r>
  <r>
    <s v="Succes"/>
    <s v="TVCQ"/>
    <s v="CIPAYUNG 2"/>
    <s v="01"/>
    <s v="10.42.113.34"/>
    <s v="4.2.4.0"/>
    <s v="1.1.1.0"/>
    <s v="RUNNING"/>
    <s v="1.0.4.0"/>
    <s v="G113"/>
    <s v="3.0.7"/>
    <s v="0.9.3.0"/>
    <s v="1.0.0.0"/>
    <s v="OK"/>
    <x v="0"/>
    <x v="11"/>
  </r>
  <r>
    <s v="Succes"/>
    <s v="T8R1"/>
    <s v="SPBU SETU PAGELARANG"/>
    <s v="02"/>
    <s v="10.42.12.35"/>
    <s v="4.2.4.0"/>
    <s v="1.1.1.0"/>
    <s v="RUNNING"/>
    <s v="1.0.4.0"/>
    <s v="G113"/>
    <s v="3.0.7"/>
    <s v="0.9.3.0"/>
    <s v="1.0.0.0"/>
    <s v="OK"/>
    <x v="0"/>
    <x v="11"/>
  </r>
  <r>
    <s v="Succes"/>
    <s v="F5NL"/>
    <s v="BAMBU APUS 2"/>
    <s v="01"/>
    <s v="10.42.52.66"/>
    <s v="4.2.4.0"/>
    <s v="1.1.1.0"/>
    <s v="RUNNING"/>
    <s v="1.0.4.0"/>
    <s v="G113"/>
    <s v="3.0.7"/>
    <s v="0.9.3.0"/>
    <s v="1.0.0.0"/>
    <s v="OK"/>
    <x v="0"/>
    <x v="11"/>
  </r>
  <r>
    <s v="Succes"/>
    <s v="T2IY"/>
    <s v="SETU PAGELARANG"/>
    <s v="01"/>
    <s v="10.42.46.2"/>
    <s v="4.2.4.0"/>
    <s v="1.1.1.0"/>
    <s v="RUNNING"/>
    <s v="1.0.4.0"/>
    <s v="G113"/>
    <s v="3.0.7"/>
    <s v="0.9.3.0"/>
    <s v="1.0.0.0"/>
    <s v="OK"/>
    <x v="0"/>
    <x v="11"/>
  </r>
  <r>
    <s v="Succes"/>
    <s v="TBZO"/>
    <s v="SETU CIPAYUNG 3"/>
    <s v="01"/>
    <s v="10.42.84.98"/>
    <s v="4.2.4.0"/>
    <s v="1.1.1.0"/>
    <s v="RUNNING"/>
    <s v="1.0.4.0"/>
    <s v="G113"/>
    <s v="3.0.7"/>
    <s v="0.9.3.0"/>
    <s v="1.0.0.0"/>
    <s v="OK"/>
    <x v="0"/>
    <x v="11"/>
  </r>
  <r>
    <s v="Succes"/>
    <s v="FAA3"/>
    <s v="SPBU BAMBU APUS"/>
    <s v="01"/>
    <s v="10.42.40.66"/>
    <s v="4.2.4.0"/>
    <s v="1.1.1.0"/>
    <s v="RUNNING"/>
    <s v="1.0.4.0"/>
    <s v="G113"/>
    <s v="3.0.7"/>
    <s v="0.9.3.0"/>
    <s v="1.0.0.0"/>
    <s v="OK"/>
    <x v="0"/>
    <x v="11"/>
  </r>
  <r>
    <s v="Succes"/>
    <s v="TBZO"/>
    <s v="SETU CIPAYUNG 3"/>
    <s v="02"/>
    <s v="10.42.84.99"/>
    <s v="4.2.4.0"/>
    <s v="1.1.1.0"/>
    <s v="RUNNING"/>
    <s v="1.0.4.0"/>
    <s v="G113"/>
    <s v="3.0.7"/>
    <s v="0.9.3.0"/>
    <s v="1.0.0.0"/>
    <s v="OK"/>
    <x v="0"/>
    <x v="11"/>
  </r>
  <r>
    <s v="Succes"/>
    <s v="TB40"/>
    <s v="REST AREA KM 10A"/>
    <s v="I1"/>
    <s v="10.42.117.85"/>
    <s v="4.2.4.0"/>
    <s v="1.1.1.0"/>
    <s v="RUNNING"/>
    <s v="1.0.4.0"/>
    <s v="G113"/>
    <s v="3.0.7"/>
    <s v="0.9.3.0"/>
    <s v="1.0.0.0"/>
    <s v="OK"/>
    <x v="0"/>
    <x v="11"/>
  </r>
  <r>
    <s v="Succes"/>
    <s v="F4YF"/>
    <s v="F4YF - SWADAYA PAGELARANG"/>
    <s v="02"/>
    <s v="10.42.138.131"/>
    <s v="4.2.4.0"/>
    <s v="1.1.1.0"/>
    <s v="RUNNING"/>
    <s v="1.0.4.0"/>
    <s v="G113"/>
    <s v="3.0.7"/>
    <s v="0.9.3.0"/>
    <s v="1.0.0.0"/>
    <s v="OK"/>
    <x v="0"/>
    <x v="11"/>
  </r>
  <r>
    <s v="Succes"/>
    <s v="T48K"/>
    <s v="MANUNGGAL TMII"/>
    <s v="01"/>
    <s v="10.42.74.98"/>
    <s v="4.2.4.0"/>
    <s v="1.1.1.0"/>
    <s v="RUNNING"/>
    <s v="1.0.4.0"/>
    <s v="G113"/>
    <s v="3.0.7"/>
    <s v="0.9.3.0"/>
    <s v="1.0.0.0"/>
    <s v="OK"/>
    <x v="0"/>
    <x v="11"/>
  </r>
  <r>
    <s v="Succes"/>
    <s v="T33D"/>
    <s v="SETU CIPAYUNG"/>
    <s v="01"/>
    <s v="10.42.113.66"/>
    <s v="4.2.4.0"/>
    <s v="1.1.1.0"/>
    <s v="RUNNING"/>
    <s v="1.0.4.0"/>
    <s v="G113"/>
    <s v="3.0.7"/>
    <s v="0.9.3.0"/>
    <s v="1.0.0.0"/>
    <s v="OK"/>
    <x v="0"/>
    <x v="11"/>
  </r>
  <r>
    <s v="Succes"/>
    <s v="T3JW"/>
    <s v="PERMATA CILUAR"/>
    <s v="02"/>
    <s v="10.42.47.195"/>
    <s v="4.2.4.0"/>
    <s v="1.1.1.0"/>
    <s v="RUNNING"/>
    <s v="1.0.4.0"/>
    <s v="G113"/>
    <s v="3.0.7"/>
    <s v="0.9.3.0"/>
    <s v="1.0.0.0"/>
    <s v="OK"/>
    <x v="0"/>
    <x v="11"/>
  </r>
  <r>
    <s v="Succes"/>
    <s v="T3BZ"/>
    <s v="CILUAR"/>
    <s v="01"/>
    <s v="10.42.41.162"/>
    <s v="4.2.4.0"/>
    <s v="1.1.1.0"/>
    <s v="RUNNING"/>
    <s v="1.0.4.0"/>
    <s v="G113"/>
    <s v="3.0.7"/>
    <s v="0.9.3.0"/>
    <s v="1.0.0.0"/>
    <s v="OK"/>
    <x v="0"/>
    <x v="11"/>
  </r>
  <r>
    <s v="Succes"/>
    <s v="F863"/>
    <s v="MALAKA"/>
    <s v="02"/>
    <s v="10.42.85.195"/>
    <s v="4.2.4.0"/>
    <s v="1.1.1.0"/>
    <s v="RUNNING"/>
    <s v="1.0.4.0"/>
    <s v="G113"/>
    <s v="3.0.7"/>
    <s v="0.9.3.0"/>
    <s v="1.0.0.0"/>
    <s v="OK"/>
    <x v="0"/>
    <x v="11"/>
  </r>
  <r>
    <s v="Succes"/>
    <s v="FN5U"/>
    <s v="IDF GRAHA LARAS SENTUL"/>
    <s v="02"/>
    <s v="10.42.144.163"/>
    <s v="4.2.4.0"/>
    <s v="1.1.1.0"/>
    <s v="RUNNING"/>
    <s v="1.0.4.0"/>
    <s v="G113"/>
    <s v="3.0.7"/>
    <s v="0.9.3.0"/>
    <s v="1.0.0.0"/>
    <s v="OK"/>
    <x v="0"/>
    <x v="11"/>
  </r>
  <r>
    <s v="Succes"/>
    <s v="T33D"/>
    <s v="SETU CIPAYUNG"/>
    <s v="02"/>
    <s v="10.42.113.67"/>
    <s v="4.2.4.0"/>
    <s v="1.1.1.0"/>
    <s v="RUNNING"/>
    <s v="1.0.4.0"/>
    <s v="G113"/>
    <s v="3.0.7"/>
    <s v="0.9.3.0"/>
    <s v="1.0.0.0"/>
    <s v="OK"/>
    <x v="0"/>
    <x v="11"/>
  </r>
  <r>
    <s v="Succes"/>
    <s v="TPE5"/>
    <s v="CILANGKAP BARU"/>
    <s v="I1"/>
    <s v="10.42.82.85"/>
    <s v="4.2.4.0"/>
    <s v="1.1.1.0"/>
    <s v="RUNNING"/>
    <s v="1.0.4.0"/>
    <s v="G113"/>
    <s v="3.0.7"/>
    <s v="0.9.3.0"/>
    <s v="1.0.0.0"/>
    <s v="OK"/>
    <x v="0"/>
    <x v="11"/>
  </r>
  <r>
    <s v="Succes"/>
    <s v="F06Q"/>
    <s v="GEMPOL"/>
    <s v="02"/>
    <s v="10.42.48.195"/>
    <s v="4.2.4.0"/>
    <s v="1.1.1.0"/>
    <s v="RUNNING"/>
    <s v="1.0.4.0"/>
    <s v="G113"/>
    <s v="3.0.7"/>
    <s v="0.9.3.0"/>
    <s v="1.0.0.0"/>
    <s v="OK"/>
    <x v="0"/>
    <x v="11"/>
  </r>
  <r>
    <s v="Succes"/>
    <s v="T3BZ"/>
    <s v="CILUAR"/>
    <s v="02"/>
    <s v="10.42.41.163"/>
    <s v="4.2.4.0"/>
    <s v="1.1.1.0"/>
    <s v="RUNNING"/>
    <s v="1.0.4.0"/>
    <s v="G113"/>
    <s v="3.0.7"/>
    <s v="0.9.3.0"/>
    <s v="1.0.0.0"/>
    <s v="OK"/>
    <x v="0"/>
    <x v="11"/>
  </r>
  <r>
    <s v="Succes"/>
    <s v="TPE5"/>
    <s v="CILANGKAP BARU"/>
    <s v="04"/>
    <s v="10.42.82.69"/>
    <s v="4.2.4.0"/>
    <s v="1.1.1.0"/>
    <s v="RUNNING"/>
    <s v="1.0.4.0"/>
    <s v="G113"/>
    <s v="3.0.7"/>
    <s v="0.9.3.0"/>
    <s v="1.0.0.0"/>
    <s v="OK"/>
    <x v="0"/>
    <x v="11"/>
  </r>
  <r>
    <s v="Succes"/>
    <s v="TK62"/>
    <s v="PONDOK GEDE 3"/>
    <s v="02"/>
    <s v="10.42.81.162"/>
    <s v="4.2.4.0"/>
    <s v="1.1.1.0"/>
    <s v="RUNNING"/>
    <s v="1.0.4.0"/>
    <s v="G113"/>
    <s v="3.0.7"/>
    <s v="0.9.3.0"/>
    <s v="1.0.0.0"/>
    <s v="OK"/>
    <x v="0"/>
    <x v="11"/>
  </r>
  <r>
    <s v="Succes"/>
    <s v="TRP2"/>
    <s v="SWADAYA CIPAYUNG"/>
    <s v="01"/>
    <s v="10.42.51.162"/>
    <s v="4.2.4.0"/>
    <s v="1.1.1.0"/>
    <s v="RUNNING"/>
    <s v="1.0.4.0"/>
    <s v="G113"/>
    <s v="3.0.7"/>
    <s v="0.9.3.0"/>
    <s v="1.0.0.0"/>
    <s v="OK"/>
    <x v="0"/>
    <x v="11"/>
  </r>
  <r>
    <s v="Succes"/>
    <s v="T0BB"/>
    <s v="CILANGKAP CIPAYUNG"/>
    <s v="01"/>
    <s v="10.42.73.67"/>
    <s v="4.2.4.0"/>
    <s v="1.1.1.0"/>
    <s v="RUNNING"/>
    <s v="1.0.4.0"/>
    <s v="G113"/>
    <s v="3.0.7"/>
    <s v="0.9.3.0"/>
    <s v="1.0.0.0"/>
    <s v="OK"/>
    <x v="0"/>
    <x v="11"/>
  </r>
  <r>
    <s v="Succes"/>
    <s v="F5NL"/>
    <s v="BAMBU APUS 2"/>
    <s v="02"/>
    <s v="10.42.52.67"/>
    <s v="4.2.4.0"/>
    <s v="1.1.1.0"/>
    <s v="RUNNING"/>
    <s v="1.0.4.0"/>
    <s v="G113"/>
    <s v="3.0.7"/>
    <s v="0.9.3.0"/>
    <s v="1.0.0.0"/>
    <s v="OK"/>
    <x v="0"/>
    <x v="11"/>
  </r>
  <r>
    <s v="Succes"/>
    <s v="TS0B"/>
    <s v="EXIT TOL SENTUL"/>
    <s v="02"/>
    <s v="10.42.58.131"/>
    <s v="4.2.4.0"/>
    <s v="1.1.1.0"/>
    <s v="RUNNING"/>
    <s v="1.0.4.0"/>
    <s v="G113"/>
    <s v="3.0.7"/>
    <s v="0.9.3.0"/>
    <s v="1.0.0.0"/>
    <s v="OK"/>
    <x v="0"/>
    <x v="11"/>
  </r>
  <r>
    <s v="Succes"/>
    <s v="TTEG"/>
    <s v="CILUAR"/>
    <s v="02"/>
    <s v="10.42.135.227"/>
    <s v="4.2.4.0"/>
    <s v="1.1.1.0"/>
    <s v="RUNNING"/>
    <s v="1.0.4.0"/>
    <s v="G113"/>
    <s v="3.0.7"/>
    <s v="0.9.3.0"/>
    <s v="1.0.0.0"/>
    <s v="OK"/>
    <x v="0"/>
    <x v="11"/>
  </r>
  <r>
    <s v="Succes"/>
    <s v="TBDL"/>
    <s v="KRAMAT CIPAYUNG"/>
    <s v="01"/>
    <s v="10.42.81.66"/>
    <s v="4.2.4.0"/>
    <s v="1.1.1.0"/>
    <s v="RUNNING"/>
    <s v="1.0.4.0"/>
    <s v="G113"/>
    <s v="3.0.7"/>
    <s v="0.9.3.0"/>
    <s v="1.0.0.0"/>
    <s v="OK"/>
    <x v="0"/>
    <x v="11"/>
  </r>
  <r>
    <s v="Succes"/>
    <s v="T9UT"/>
    <s v="PONDOK GEDE RAYA"/>
    <s v="01"/>
    <s v="10.42.84.162"/>
    <s v="4.2.4.0"/>
    <s v="1.1.1.0"/>
    <s v="RUNNING"/>
    <s v="1.0.4.0"/>
    <s v="G113"/>
    <s v="3.0.7"/>
    <s v="0.9.3.0"/>
    <s v="1.0.0.0"/>
    <s v="OK"/>
    <x v="0"/>
    <x v="11"/>
  </r>
  <r>
    <s v="Succes"/>
    <s v="TPYV"/>
    <s v="RAWAHAUR SENTUL"/>
    <s v="02"/>
    <s v="10.42.77.67"/>
    <s v="4.2.4.0"/>
    <s v="1.1.1.0"/>
    <s v="RUNNING"/>
    <s v="1.0.4.0"/>
    <s v="G113"/>
    <s v="3.0.7"/>
    <s v="0.9.3.0"/>
    <s v="1.0.0.0"/>
    <s v="OK"/>
    <x v="0"/>
    <x v="11"/>
  </r>
  <r>
    <s v="Succes"/>
    <s v="TB40"/>
    <s v="REST AREA KM 10A"/>
    <s v="02"/>
    <s v="10.42.117.68"/>
    <s v="4.2.4.0"/>
    <s v="1.1.1.0"/>
    <s v="RUNNING"/>
    <s v="1.0.4.0"/>
    <s v="G113"/>
    <s v="3.0.7"/>
    <s v="0.9.3.0"/>
    <s v="1.0.0.0"/>
    <s v="OK"/>
    <x v="0"/>
    <x v="11"/>
  </r>
  <r>
    <s v="Succes"/>
    <s v="T68N"/>
    <s v="SKY WORLD"/>
    <s v="02"/>
    <s v="10.42.96.163"/>
    <s v="4.2.4.0"/>
    <s v="1.1.1.0"/>
    <s v="RUNNING"/>
    <s v="1.0.4.0"/>
    <s v="G113"/>
    <s v="3.0.7"/>
    <s v="0.9.3.0"/>
    <s v="1.0.0.0"/>
    <s v="OK"/>
    <x v="0"/>
    <x v="11"/>
  </r>
  <r>
    <s v="Succes"/>
    <s v="TTEG"/>
    <s v="CILUAR"/>
    <s v="01"/>
    <s v="10.42.135.226"/>
    <s v="4.2.4.0"/>
    <s v="1.1.1.0"/>
    <s v="RUNNING"/>
    <s v="1.0.4.0"/>
    <s v="G113"/>
    <s v="3.0.7"/>
    <s v="0.9.3.0"/>
    <s v="1.0.0.0"/>
    <s v="OK"/>
    <x v="0"/>
    <x v="11"/>
  </r>
  <r>
    <s v="Succes"/>
    <s v="TB40"/>
    <s v="REST AREA KM 10A"/>
    <s v="01"/>
    <s v="10.42.117.67"/>
    <s v="4.2.4.0"/>
    <s v="1.1.1.0"/>
    <s v="RUNNING"/>
    <s v="1.0.4.0"/>
    <s v="G113"/>
    <s v="3.0.7"/>
    <s v="0.9.3.0"/>
    <s v="1.0.0.0"/>
    <s v="OK"/>
    <x v="0"/>
    <x v="11"/>
  </r>
  <r>
    <s v="Succes"/>
    <s v="TNOW"/>
    <s v="DC BOGOR 2"/>
    <s v="02"/>
    <s v="10.42.78.99"/>
    <s v="4.2.4.0"/>
    <s v="1.1.1.0"/>
    <s v="RUNNING"/>
    <s v="1.0.4.0"/>
    <s v="G113"/>
    <s v="3.0.7"/>
    <s v="0.9.3.0"/>
    <s v="1.0.0.0"/>
    <s v="OK"/>
    <x v="0"/>
    <x v="11"/>
  </r>
  <r>
    <s v="Succes"/>
    <s v="T8R1"/>
    <s v="SPBU SETU PAGELARANG"/>
    <s v="01"/>
    <s v="10.42.12.34"/>
    <s v="4.2.4.0"/>
    <s v="1.1.1.0"/>
    <s v="RUNNING"/>
    <s v="1.0.4.0"/>
    <s v="G113"/>
    <s v="3.0.7"/>
    <s v="0.9.3.0"/>
    <s v="1.0.0.0"/>
    <s v="OK"/>
    <x v="0"/>
    <x v="11"/>
  </r>
  <r>
    <s v="Succes"/>
    <s v="FAA3"/>
    <s v="SPBU BAMBU APUS"/>
    <s v="02"/>
    <s v="10.42.40.67"/>
    <s v="4.2.4.0"/>
    <s v="1.1.1.0"/>
    <s v="RUNNING"/>
    <s v="1.0.4.0"/>
    <s v="G113"/>
    <s v="3.0.7"/>
    <s v="0.9.3.0"/>
    <s v="1.0.0.0"/>
    <s v="OK"/>
    <x v="0"/>
    <x v="11"/>
  </r>
  <r>
    <s v="Succes"/>
    <s v="TBDL"/>
    <s v="KRAMAT CIPAYUNG"/>
    <s v="02"/>
    <s v="10.42.81.67"/>
    <s v="4.2.4.0"/>
    <s v="1.1.1.0"/>
    <s v="RUNNING"/>
    <s v="1.0.4.0"/>
    <s v="G113"/>
    <s v="3.0.7"/>
    <s v="0.9.3.0"/>
    <s v="1.0.0.0"/>
    <s v="OK"/>
    <x v="0"/>
    <x v="11"/>
  </r>
  <r>
    <s v="Succes"/>
    <s v="FXVS"/>
    <s v="PINTU 2 TMII"/>
    <s v="01"/>
    <s v="10.42.38.34"/>
    <s v="4.2.4.0"/>
    <s v="1.1.1.0"/>
    <s v="RUNNING"/>
    <s v="1.0.4.0"/>
    <s v="G113"/>
    <s v="3.0.7"/>
    <s v="0.9.3.0"/>
    <s v="1.0.0.0"/>
    <s v="OK"/>
    <x v="0"/>
    <x v="11"/>
  </r>
  <r>
    <s v="Succes"/>
    <s v="TK62"/>
    <s v="PONDOK GEDE 3"/>
    <s v="01"/>
    <s v="10.42.81.163"/>
    <s v="4.2.4.0"/>
    <s v="1.1.1.0"/>
    <s v="RUNNING"/>
    <s v="1.0.4.0"/>
    <s v="G113"/>
    <s v="3.0.7"/>
    <s v="0.9.3.0"/>
    <s v="1.0.0.0"/>
    <s v="OK"/>
    <x v="0"/>
    <x v="11"/>
  </r>
  <r>
    <s v="Succes"/>
    <s v="FJGI"/>
    <s v="H KARIM NO 80"/>
    <s v="02"/>
    <s v="10.42.145.163"/>
    <s v="4.2.4.0"/>
    <s v="1.1.1.0"/>
    <s v="RUNNING"/>
    <s v="1.0.4.0"/>
    <s v="G113"/>
    <s v="3.0.7"/>
    <s v="0.9.3.0"/>
    <s v="1.0.0.0"/>
    <s v="OK"/>
    <x v="0"/>
    <x v="11"/>
  </r>
  <r>
    <s v="Succes"/>
    <s v="FXVS"/>
    <s v="PINTU 2 TMII"/>
    <s v="02"/>
    <s v="10.42.38.35"/>
    <s v="4.2.4.0"/>
    <s v="1.1.1.0"/>
    <s v="RUNNING"/>
    <s v="1.0.4.0"/>
    <s v="G113"/>
    <s v="3.0.7"/>
    <s v="0.9.3.0"/>
    <s v="1.0.0.0"/>
    <s v="OK"/>
    <x v="0"/>
    <x v="11"/>
  </r>
  <r>
    <s v="Succes"/>
    <s v="TBDL"/>
    <s v="KRAMAT CIPAYUNG"/>
    <s v="03"/>
    <s v="10.42.81.68"/>
    <s v="4.2.4.0"/>
    <s v="1.1.1.0"/>
    <s v="RUNNING"/>
    <s v="1.0.4.0"/>
    <s v="G113"/>
    <s v="3.0.7"/>
    <s v="0.9.3.0"/>
    <s v="1.0.0.0"/>
    <s v="OK"/>
    <x v="0"/>
    <x v="11"/>
  </r>
  <r>
    <s v="Succes"/>
    <s v="F5NU"/>
    <s v="PONDOK RANGON NO 6"/>
    <s v="02"/>
    <s v="10.42.146.131"/>
    <s v="4.2.4.0"/>
    <s v="1.1.1.0"/>
    <s v="RUNNING"/>
    <s v="1.0.4.0"/>
    <s v="G113"/>
    <s v="3.0.7"/>
    <s v="0.9.3.0"/>
    <s v="1.0.0.0"/>
    <s v="OK"/>
    <x v="0"/>
    <x v="11"/>
  </r>
  <r>
    <s v="Succes"/>
    <s v="T48K"/>
    <s v="MANUNGGAL TMII"/>
    <s v="02"/>
    <s v="10.42.74.99"/>
    <s v="4.2.4.0"/>
    <s v="1.1.1.0"/>
    <s v="RUNNING"/>
    <s v="1.0.4.0"/>
    <s v="G113"/>
    <s v="3.0.7"/>
    <s v="0.9.3.0"/>
    <s v="1.0.0.0"/>
    <s v="OK"/>
    <x v="0"/>
    <x v="11"/>
  </r>
  <r>
    <s v="Succes"/>
    <s v="F6MN"/>
    <s v="CIJUJUNG SUGIH/005"/>
    <s v="01"/>
    <s v="10.42.139.34"/>
    <s v="4.2.4.0"/>
    <s v="1.1.1.0"/>
    <s v="RUNNING"/>
    <s v="1.0.4.0"/>
    <s v="G113"/>
    <s v="3.0.7"/>
    <s v="0.9.3.0"/>
    <s v="1.0.0.0"/>
    <s v="OK"/>
    <x v="0"/>
    <x v="11"/>
  </r>
  <r>
    <s v="Succes"/>
    <s v="TVCQ"/>
    <s v="CIPAYUNG 2"/>
    <s v="I1"/>
    <s v="10.42.113.53"/>
    <s v="4.2.4.0"/>
    <s v="1.1.1.0"/>
    <s v="RUNNING"/>
    <s v="1.0.4.0"/>
    <s v="G113"/>
    <s v="3.0.7"/>
    <s v="0.9.3.0"/>
    <s v="1.0.0.0"/>
    <s v="OK"/>
    <x v="0"/>
    <x v="11"/>
  </r>
  <r>
    <s v="Succes"/>
    <s v="F4YF"/>
    <s v="F4YF - SWADAYA PAGELARANG"/>
    <s v="01"/>
    <s v="10.42.138.130"/>
    <s v="4.2.4.0"/>
    <s v="1.1.1.0"/>
    <s v="RUNNING"/>
    <s v="1.0.4.0"/>
    <s v="G113"/>
    <s v="3.0.7"/>
    <s v="0.9.3.0"/>
    <s v="1.0.0.0"/>
    <s v="OK"/>
    <x v="0"/>
    <x v="11"/>
  </r>
  <r>
    <s v="Succes"/>
    <s v="T3JW"/>
    <s v="PERMATA CILUAR"/>
    <s v="01"/>
    <s v="10.42.47.194"/>
    <s v="4.2.4.0"/>
    <s v="1.1.1.0"/>
    <s v="RUNNING"/>
    <s v="1.0.4.0"/>
    <s v="G113"/>
    <s v="3.0.7"/>
    <s v="0.9.3.0"/>
    <s v="1.0.0.0"/>
    <s v="OK"/>
    <x v="0"/>
    <x v="11"/>
  </r>
  <r>
    <s v="Succes"/>
    <s v="F27A"/>
    <s v="PERUM TMII"/>
    <s v="01"/>
    <s v="10.42.85.130"/>
    <s v="4.2.4.0"/>
    <s v="1.1.1.0"/>
    <s v="RUNNING"/>
    <s v="1.0.4.0"/>
    <s v="G113"/>
    <s v="3.0.7"/>
    <s v="0.9.3.0"/>
    <s v="1.0.0.0"/>
    <s v="OK"/>
    <x v="0"/>
    <x v="11"/>
  </r>
  <r>
    <s v="Succes"/>
    <s v="F5NU"/>
    <s v="PONDOK RANGON NO 6"/>
    <s v="01"/>
    <s v="10.42.146.130"/>
    <s v="4.2.4.0"/>
    <s v="1.1.1.0"/>
    <s v="RUNNING"/>
    <s v="1.0.4.0"/>
    <s v="G113"/>
    <s v="3.0.7"/>
    <s v="0.9.3.0"/>
    <s v="1.0.0.0"/>
    <s v="OK"/>
    <x v="0"/>
    <x v="11"/>
  </r>
  <r>
    <s v="Succes"/>
    <s v="TS0B"/>
    <s v="EXIT TOL SENTUL"/>
    <s v="01"/>
    <s v="10.42.58.130"/>
    <s v="4.2.4.0"/>
    <s v="1.1.1.0"/>
    <s v="RUNNING"/>
    <s v="1.0.4.0"/>
    <s v="G113"/>
    <s v="3.0.7"/>
    <s v="0.9.3.0"/>
    <s v="1.0.0.0"/>
    <s v="OK"/>
    <x v="0"/>
    <x v="11"/>
  </r>
  <r>
    <s v="Succes"/>
    <s v="T68N"/>
    <s v="SKY WORLD"/>
    <s v="01"/>
    <s v="10.42.96.162"/>
    <s v="4.2.4.0"/>
    <s v="1.1.1.0"/>
    <s v="RUNNING"/>
    <s v="1.0.4.0"/>
    <s v="G113"/>
    <s v="3.0.7"/>
    <s v="0.9.3.0"/>
    <s v="1.0.0.0"/>
    <s v="OK"/>
    <x v="0"/>
    <x v="11"/>
  </r>
  <r>
    <s v="Succes"/>
    <s v="F863"/>
    <s v="MALAKA"/>
    <s v="01"/>
    <s v="10.42.85.194"/>
    <s v="4.2.4.0"/>
    <s v="1.1.1.0"/>
    <s v="RUNNING"/>
    <s v="1.0.4.0"/>
    <s v="G113"/>
    <s v="3.0.7"/>
    <s v="0.9.3.0"/>
    <s v="1.0.0.0"/>
    <s v="OK"/>
    <x v="0"/>
    <x v="11"/>
  </r>
  <r>
    <s v="Succes"/>
    <s v="TGGW"/>
    <s v="BINAMARGA 5"/>
    <s v="02"/>
    <s v="10.42.107.163"/>
    <s v="4.2.4.0"/>
    <s v="1.1.1.0"/>
    <s v="RUNNING"/>
    <s v="1.0.4.0"/>
    <s v="G113"/>
    <s v="3.0.7"/>
    <s v="0.9.3.0"/>
    <s v="1.0.0.0"/>
    <s v="OK"/>
    <x v="0"/>
    <x v="11"/>
  </r>
  <r>
    <s v="Succes"/>
    <s v="TPE5"/>
    <s v="CILANGKAP BARU"/>
    <s v="01"/>
    <s v="10.42.82.66"/>
    <s v="4.2.4.0"/>
    <s v="1.1.1.0"/>
    <s v="RUNNING"/>
    <s v="1.0.4.0"/>
    <s v="G113"/>
    <s v="3.0.7"/>
    <s v="0.9.3.0"/>
    <s v="1.0.0.0"/>
    <s v="OK"/>
    <x v="0"/>
    <x v="11"/>
  </r>
  <r>
    <s v="Succes"/>
    <s v="FJGI"/>
    <s v="H KARIM NO 80"/>
    <s v="01"/>
    <s v="10.42.145.162"/>
    <s v="4.2.4.0"/>
    <s v="1.1.1.0"/>
    <s v="RUNNING"/>
    <s v="1.0.4.0"/>
    <s v="G113"/>
    <s v="3.0.7"/>
    <s v="0.9.3.0"/>
    <s v="1.0.0.0"/>
    <s v="OK"/>
    <x v="0"/>
    <x v="11"/>
  </r>
  <r>
    <s v="Succes"/>
    <s v="TPE5"/>
    <s v="CILANGKAP BARU"/>
    <s v="02"/>
    <s v="10.42.82.67"/>
    <s v="4.2.4.0"/>
    <s v="1.1.1.0"/>
    <s v="RUNNING"/>
    <s v="1.0.4.0"/>
    <s v="G113"/>
    <s v="3.0.7"/>
    <s v="0.9.3.0"/>
    <s v="1.0.0.0"/>
    <s v="OK"/>
    <x v="0"/>
    <x v="11"/>
  </r>
  <r>
    <s v="Succes"/>
    <s v="TB40"/>
    <s v="REST AREA KM 10A"/>
    <s v="05"/>
    <s v="10.42.117.71"/>
    <s v="4.2.4.0"/>
    <s v="1.1.1.0"/>
    <s v="RUNNING"/>
    <s v="1.0.4.0"/>
    <s v="G113"/>
    <s v="3.0.7"/>
    <s v="0.9.3.0"/>
    <s v="1.0.0.0"/>
    <s v="OK"/>
    <x v="0"/>
    <x v="11"/>
  </r>
  <r>
    <s v="Succes"/>
    <s v="F733"/>
    <s v="BAMBU APUS"/>
    <s v="03"/>
    <s v="10.42.106.4"/>
    <s v="4.2.4.0"/>
    <s v="1.1.1.0"/>
    <s v="RUNNING"/>
    <s v="1.0.4.0"/>
    <s v="G113"/>
    <s v="3.0.7"/>
    <s v="0.9.3.0"/>
    <s v="1.0.0.0"/>
    <s v="OK"/>
    <x v="0"/>
    <x v="11"/>
  </r>
  <r>
    <s v="Succes"/>
    <s v="F733"/>
    <s v="BAMBU APUS"/>
    <s v="02"/>
    <s v="10.42.106.3"/>
    <s v="4.2.4.0"/>
    <s v="1.1.1.0"/>
    <s v="RUNNING"/>
    <s v="1.0.4.0"/>
    <s v="G113"/>
    <s v="3.0.7"/>
    <s v="0.9.3.0"/>
    <s v="1.0.0.0"/>
    <s v="OK"/>
    <x v="0"/>
    <x v="11"/>
  </r>
  <r>
    <s v="Succes"/>
    <s v="F833"/>
    <s v="PAGELARANG"/>
    <s v="02"/>
    <s v="10.42.116.67"/>
    <s v="4.2.4.0"/>
    <s v="1.1.1.0"/>
    <s v="RUNNING"/>
    <s v="1.0.4.0"/>
    <s v="G113"/>
    <s v="3.0.7"/>
    <s v="0.9.3.0"/>
    <s v="1.0.0.0"/>
    <s v="OK"/>
    <x v="0"/>
    <x v="11"/>
  </r>
  <r>
    <s v="Succes"/>
    <s v="F733"/>
    <s v="BAMBU APUS"/>
    <s v="01"/>
    <s v="10.42.106.2"/>
    <s v="4.2.4.0"/>
    <s v="1.1.1.0"/>
    <s v="RUNNING"/>
    <s v="1.0.4.0"/>
    <s v="G113"/>
    <s v="3.0.7"/>
    <s v="0.9.3.0"/>
    <s v="1.0.0.0"/>
    <s v="OK"/>
    <x v="0"/>
    <x v="11"/>
  </r>
  <r>
    <s v="Succes"/>
    <s v="F92E"/>
    <s v="SPBU BRIGHT BY BINAMARGA"/>
    <s v="01"/>
    <s v="10.42.143.226"/>
    <s v="4.2.4.0"/>
    <s v="1.1.1.0"/>
    <s v="RUNNING"/>
    <s v="1.0.4.0"/>
    <s v="G113"/>
    <s v="3.0.7"/>
    <s v="0.9.3.0"/>
    <s v="1.0.0.0"/>
    <s v="OK"/>
    <x v="0"/>
    <x v="11"/>
  </r>
  <r>
    <s v="Succes"/>
    <s v="T0BB"/>
    <s v="CILANGKAP CIPAYUNG"/>
    <s v="02"/>
    <s v="10.42.73.66"/>
    <s v="4.2.4.0"/>
    <s v="1.1.1.0"/>
    <s v="RUNNING"/>
    <s v="1.0.4.0"/>
    <s v="G113"/>
    <s v="3.0.7"/>
    <s v="0.9.3.0"/>
    <s v="1.0.0.0"/>
    <s v="OK"/>
    <x v="0"/>
    <x v="11"/>
  </r>
  <r>
    <s v="Succes"/>
    <s v="F92E"/>
    <s v="SPBU BRIGHT BY BINAMARGA"/>
    <s v="02"/>
    <s v="10.42.143.227"/>
    <s v="4.2.4.0"/>
    <s v="1.1.1.0"/>
    <s v="RUNNING"/>
    <s v="1.0.4.0"/>
    <s v="G113"/>
    <s v="3.0.7"/>
    <s v="0.9.3.0"/>
    <s v="1.0.0.0"/>
    <s v="OK"/>
    <x v="0"/>
    <x v="11"/>
  </r>
  <r>
    <s v="Succes"/>
    <s v="F06Q"/>
    <s v="GEMPOL"/>
    <s v="01"/>
    <s v="10.42.48.194"/>
    <s v="4.2.4.0"/>
    <s v="1.1.1.0"/>
    <s v="RUNNING"/>
    <s v="1.0.4.0"/>
    <s v="G113"/>
    <s v="3.0.7"/>
    <s v="0.9.3.0"/>
    <s v="1.0.0.0"/>
    <s v="OK"/>
    <x v="0"/>
    <x v="11"/>
  </r>
  <r>
    <s v="Succes"/>
    <s v="TGGW"/>
    <s v="BINAMARGA 5"/>
    <s v="01"/>
    <s v="10.42.107.162"/>
    <s v="4.2.4.0"/>
    <s v="1.1.1.0"/>
    <s v="RUNNING"/>
    <s v="1.0.4.0"/>
    <s v="G113"/>
    <s v="3.0.7"/>
    <s v="0.9.3.0"/>
    <s v="1.0.0.0"/>
    <s v="OK"/>
    <x v="0"/>
    <x v="11"/>
  </r>
  <r>
    <s v="Succes"/>
    <s v="TB40"/>
    <s v="REST AREA KM 10A"/>
    <s v="06"/>
    <s v="10.42.117.72"/>
    <s v="4.2.4.0"/>
    <s v="1.1.1.0"/>
    <s v="RUNNING"/>
    <s v="1.0.4.0"/>
    <s v="G113"/>
    <s v="3.0.7"/>
    <s v="0.9.3.0"/>
    <s v="1.0.0.0"/>
    <s v="OK"/>
    <x v="0"/>
    <x v="11"/>
  </r>
  <r>
    <s v="Succes"/>
    <s v="TB40"/>
    <s v="REST AREA KM 10A"/>
    <s v="04"/>
    <s v="10.42.117.70"/>
    <s v="4.2.4.0"/>
    <s v="1.1.1.0"/>
    <s v="RUNNING"/>
    <s v="1.0.4.0"/>
    <s v="G113"/>
    <s v="3.0.7"/>
    <s v="0.9.3.0"/>
    <s v="1.0.0.0"/>
    <s v="OK"/>
    <x v="0"/>
    <x v="11"/>
  </r>
  <r>
    <s v="Succes"/>
    <s v="TB40"/>
    <s v="REST AREA KM 10A"/>
    <s v="08"/>
    <s v="10.42.117.74"/>
    <s v="4.2.4.0"/>
    <s v="1.1.1.0"/>
    <s v="RUNNING"/>
    <s v="1.0.4.0"/>
    <s v="G113"/>
    <s v="3.0.7"/>
    <s v="0.9.3.0"/>
    <s v="1.0.0.0"/>
    <s v="OK"/>
    <x v="0"/>
    <x v="11"/>
  </r>
  <r>
    <s v="Succes"/>
    <s v="F9IA"/>
    <s v="AL-BAIDHO"/>
    <s v="01"/>
    <s v="10.42.139.98"/>
    <s v="4.2.4.0"/>
    <s v="1.1.1.0"/>
    <s v="RUNNING"/>
    <s v="1.0.4.0"/>
    <s v="G113"/>
    <s v="3.0.7"/>
    <s v="0.9.3.0"/>
    <s v="1.0.0.0"/>
    <s v="OK"/>
    <x v="0"/>
    <x v="11"/>
  </r>
  <r>
    <s v="Succes"/>
    <s v="TPHT"/>
    <s v="CILANGKAP NO.48"/>
    <s v="02"/>
    <s v="10.42.29.35"/>
    <s v="4.2.4.0"/>
    <s v="1.1.1.0"/>
    <s v="RUNNING"/>
    <s v="1.0.4.0"/>
    <s v="G113"/>
    <s v="3.0.7"/>
    <s v="0.9.3.0"/>
    <s v="1.0.0.0"/>
    <s v="OK"/>
    <x v="0"/>
    <x v="11"/>
  </r>
  <r>
    <s v="Succes"/>
    <s v="TPE5"/>
    <s v="CILANGKAP BARU"/>
    <s v="03"/>
    <s v="10.42.82.68"/>
    <s v="4.2.4.0"/>
    <s v="1.1.1.0"/>
    <s v="RUNNING"/>
    <s v="1.0.4.0"/>
    <s v="G113"/>
    <s v="3.0.7"/>
    <s v="0.9.3.0"/>
    <s v="1.0.0.0"/>
    <s v="OK"/>
    <x v="0"/>
    <x v="11"/>
  </r>
  <r>
    <s v="Succes"/>
    <s v="TVCQ"/>
    <s v="CIPAYUNG 2"/>
    <s v="02"/>
    <s v="10.42.113.36"/>
    <s v="4.2.4.0"/>
    <s v="1.1.1.0"/>
    <s v="RUNNING"/>
    <s v="1.0.4.0"/>
    <s v="G113"/>
    <s v="3.0.7"/>
    <s v="0.9.3.0"/>
    <s v="1.0.0.0"/>
    <s v="OK"/>
    <x v="0"/>
    <x v="11"/>
  </r>
  <r>
    <s v="Succes"/>
    <s v="TB40"/>
    <s v="REST AREA KM 10A"/>
    <s v="03"/>
    <s v="10.42.117.69"/>
    <s v="4.2.4.0"/>
    <s v="1.1.1.0"/>
    <s v="RUNNING"/>
    <s v="1.0.4.0"/>
    <s v="G113"/>
    <s v="3.0.7"/>
    <s v="0.9.3.0"/>
    <s v="1.0.0.0"/>
    <s v="OK"/>
    <x v="0"/>
    <x v="11"/>
  </r>
  <r>
    <s v="Succes"/>
    <s v="THM2"/>
    <s v="ASSYAFIYAH CIPAYUNG"/>
    <s v="02"/>
    <s v="10.42.29.195"/>
    <s v="4.2.4.0"/>
    <s v="1.1.1.0"/>
    <s v="RUNNING"/>
    <s v="1.0.4.0"/>
    <s v="G113"/>
    <s v="3.0.7"/>
    <s v="0.9.3.0"/>
    <s v="1.0.0.0"/>
    <s v="OK"/>
    <x v="0"/>
    <x v="11"/>
  </r>
  <r>
    <s v="Succes"/>
    <s v="TVCQ"/>
    <s v="CIPAYUNG 2"/>
    <s v="04"/>
    <s v="10.42.113.37"/>
    <s v="4.2.4.0"/>
    <s v="1.1.1.0"/>
    <s v="RUNNING"/>
    <s v="1.0.4.0"/>
    <s v="G113"/>
    <s v="3.0.7"/>
    <s v="0.9.3.0"/>
    <s v="1.0.0.0"/>
    <s v="OK"/>
    <x v="0"/>
    <x v="11"/>
  </r>
  <r>
    <s v="Succes"/>
    <s v="TPHT"/>
    <s v="CILANGKAP NO.48"/>
    <s v="01"/>
    <s v="10.42.29.34"/>
    <s v="4.2.4.0"/>
    <s v="1.1.1.0"/>
    <s v="RUNNING"/>
    <s v="1.0.4.0"/>
    <s v="G113"/>
    <s v="3.0.7"/>
    <s v="0.9.3.0"/>
    <s v="1.0.0.0"/>
    <s v="OK"/>
    <x v="0"/>
    <x v="11"/>
  </r>
  <r>
    <s v="Succes"/>
    <s v="THM2"/>
    <s v="ASSYAFIYAH CIPAYUNG"/>
    <s v="01"/>
    <s v="10.42.29.194"/>
    <s v="4.2.4.0"/>
    <s v="1.1.1.0"/>
    <s v="RUNNING"/>
    <s v="1.0.4.0"/>
    <s v="G113"/>
    <s v="3.0.7"/>
    <s v="0.9.3.0"/>
    <s v="1.0.0.0"/>
    <s v="OK"/>
    <x v="0"/>
    <x v="11"/>
  </r>
  <r>
    <s v="Succes"/>
    <s v="F9IA"/>
    <s v="AL-BAIDHO"/>
    <s v="02"/>
    <s v="10.42.139.99"/>
    <s v="4.2.4.0"/>
    <s v="1.1.1.0"/>
    <s v="RUNNING"/>
    <s v="1.0.4.0"/>
    <s v="G113"/>
    <s v="3.0.7"/>
    <s v="0.9.3.0"/>
    <s v="1.0.0.0"/>
    <s v="OK"/>
    <x v="0"/>
    <x v="11"/>
  </r>
  <r>
    <s v="Succes"/>
    <s v="TWVF"/>
    <s v="CILANGKAP BARU 2"/>
    <s v="01"/>
    <s v="10.42.73.194"/>
    <s v="4.2.4.0"/>
    <s v="1.1.1.0"/>
    <s v="RUNNING"/>
    <s v="1.0.4.0"/>
    <s v="G113"/>
    <s v="3.0.7"/>
    <s v="0.9.3.0"/>
    <s v="1.0.0.0"/>
    <s v="OK"/>
    <x v="0"/>
    <x v="11"/>
  </r>
  <r>
    <s v="Succes"/>
    <s v="FSBT"/>
    <s v="SETU CIPAYUNG 2"/>
    <s v="01"/>
    <s v="10.42.80.2"/>
    <s v="4.2.4.0"/>
    <s v="1.1.1.0"/>
    <s v="RUNNING"/>
    <s v="1.0.4.0"/>
    <s v="G113"/>
    <s v="3.0.7"/>
    <s v="0.9.3.0"/>
    <s v="1.0.0.0"/>
    <s v="OK"/>
    <x v="0"/>
    <x v="11"/>
  </r>
  <r>
    <s v="Succes"/>
    <s v="FD02"/>
    <s v="MABES HANKAM"/>
    <s v="02"/>
    <s v="10.42.80.67"/>
    <s v="4.2.4.0"/>
    <s v="1.1.1.0"/>
    <s v="RUNNING"/>
    <s v="1.0.4.0"/>
    <s v="G113"/>
    <s v="3.0.7"/>
    <s v="0.9.3.0"/>
    <s v="1.0.0.0"/>
    <s v="OK"/>
    <x v="0"/>
    <x v="11"/>
  </r>
  <r>
    <s v="Succes"/>
    <s v="T92D"/>
    <s v="RAWA BINONG"/>
    <s v="01"/>
    <s v="10.42.83.98"/>
    <s v="4.2.4.0"/>
    <s v="1.1.1.0"/>
    <s v="RUNNING"/>
    <s v="1.0.4.0"/>
    <s v="G113"/>
    <s v="3.0.7"/>
    <s v="0.9.3.0"/>
    <s v="1.0.0.0"/>
    <s v="OK"/>
    <x v="0"/>
    <x v="11"/>
  </r>
  <r>
    <s v="Succes"/>
    <s v="FSBT"/>
    <s v="SETU CIPAYUNG 2"/>
    <s v="02"/>
    <s v="10.42.80.3"/>
    <s v="4.2.4.0"/>
    <s v="1.1.1.0"/>
    <s v="RUNNING"/>
    <s v="1.0.4.0"/>
    <s v="G113"/>
    <s v="3.0.7"/>
    <s v="0.9.3.0"/>
    <s v="1.0.0.0"/>
    <s v="OK"/>
    <x v="0"/>
    <x v="11"/>
  </r>
  <r>
    <s v="Succes"/>
    <s v="F297"/>
    <s v="LUBANG BUAYA"/>
    <s v="01"/>
    <s v="10.42.83.34"/>
    <s v="4.2.4.0"/>
    <s v="1.1.1.0"/>
    <s v="RUNNING"/>
    <s v="1.0.4.0"/>
    <s v="G113"/>
    <s v="3.0.7"/>
    <s v="0.9.3.0"/>
    <s v="1.0.0.0"/>
    <s v="OK"/>
    <x v="0"/>
    <x v="11"/>
  </r>
  <r>
    <s v="Succes"/>
    <s v="TWVF"/>
    <s v="CILANGKAP BARU 2"/>
    <s v="02"/>
    <s v="10.42.73.195"/>
    <s v="4.2.4.0"/>
    <s v="1.1.1.0"/>
    <s v="RUNNING"/>
    <s v="1.0.4.0"/>
    <s v="G113"/>
    <s v="3.0.7"/>
    <s v="0.9.3.0"/>
    <s v="1.0.0.0"/>
    <s v="OK"/>
    <x v="0"/>
    <x v="11"/>
  </r>
  <r>
    <s v="Succes"/>
    <s v="F297"/>
    <s v="LUBANG BUAYA"/>
    <s v="02"/>
    <s v="10.42.83.35"/>
    <s v="4.2.4.0"/>
    <s v="1.1.1.0"/>
    <s v="RUNNING"/>
    <s v="1.0.4.0"/>
    <s v="G113"/>
    <s v="3.0.7"/>
    <s v="0.9.3.0"/>
    <s v="1.0.0.0"/>
    <s v="OK"/>
    <x v="0"/>
    <x v="11"/>
  </r>
  <r>
    <s v="Succes"/>
    <s v="TDKR"/>
    <s v="KAWASAN INDUSTRI SENTUL"/>
    <s v="02"/>
    <s v="10.42.91.67"/>
    <s v="4.2.4.0"/>
    <s v="1.1.1.0"/>
    <s v="RUNNING"/>
    <s v="1.0.4.0"/>
    <s v="G113"/>
    <s v="3.0.7"/>
    <s v="0.9.3.0"/>
    <s v="1.0.0.0"/>
    <s v="OK"/>
    <x v="0"/>
    <x v="11"/>
  </r>
  <r>
    <s v="Succes"/>
    <s v="T92D"/>
    <s v="RAWA BINONG"/>
    <s v="02"/>
    <s v="10.42.83.99"/>
    <s v="4.2.4.0"/>
    <s v="1.1.1.0"/>
    <s v="STOPPED"/>
    <s v="1.0.4.0"/>
    <s v="G113"/>
    <s v="3.0.7"/>
    <s v="0.9.3.0"/>
    <s v="1.0.0.0"/>
    <s v="NOK SERVICE LISTENER"/>
    <x v="1"/>
    <x v="11"/>
  </r>
  <r>
    <s v="Succes"/>
    <s v="FD02"/>
    <s v="MABES HANKAM"/>
    <s v="01"/>
    <s v="10.42.80.66"/>
    <s v="4.2.4.0"/>
    <s v="1.1.1.0"/>
    <s v="RUNNING"/>
    <s v="1.0.4.0"/>
    <s v="G113"/>
    <s v="3.0.7"/>
    <s v="0.9.3.0"/>
    <s v="1.0.0.0"/>
    <s v="OK"/>
    <x v="0"/>
    <x v="11"/>
  </r>
  <r>
    <s v="Succes"/>
    <s v="TDKR"/>
    <s v="KAWASAN INDUSTRI SENTUL"/>
    <s v="01"/>
    <s v="10.42.91.66"/>
    <s v="4.2.4.0"/>
    <s v="1.1.1.0"/>
    <s v="RUNNING"/>
    <s v="1.0.4.0"/>
    <s v="G113"/>
    <s v="3.0.7"/>
    <s v="0.9.3.0"/>
    <s v="1.0.0.0"/>
    <s v="OK"/>
    <x v="0"/>
    <x v="11"/>
  </r>
  <r>
    <s v="Succes"/>
    <s v="TZOQ"/>
    <s v="KARANG HAWU"/>
    <s v="01"/>
    <s v="10.42.64.226"/>
    <s v="4.2.4.0"/>
    <s v="1.1.1.0"/>
    <s v="RUNNING"/>
    <s v="1.0.4.0"/>
    <s v="G113"/>
    <s v="3.0.7"/>
    <s v="0.9.3.0"/>
    <s v="1.0.0.0"/>
    <s v="OK"/>
    <x v="0"/>
    <x v="12"/>
  </r>
  <r>
    <s v="Succes"/>
    <s v="T5XZ"/>
    <s v="CITANGLAR SURADE"/>
    <s v="02"/>
    <s v="10.42.23.131"/>
    <s v="4.2.4.0"/>
    <s v="1.1.1.0"/>
    <s v="RUNNING"/>
    <s v="1.0.4.0"/>
    <s v="G113"/>
    <s v="3.0.7"/>
    <s v="0.9.3.0"/>
    <s v="1.0.0.0"/>
    <s v="OK"/>
    <x v="0"/>
    <x v="12"/>
  </r>
  <r>
    <s v="Succes"/>
    <s v="T75O"/>
    <s v="SIMPANG CIMAJA"/>
    <s v="01"/>
    <s v="10.42.36.66"/>
    <s v="4.2.4.0"/>
    <s v="1.1.1.0"/>
    <s v="RUNNING"/>
    <s v="1.0.4.0"/>
    <s v="G113"/>
    <s v="3.0.7"/>
    <s v="0.9.3.0"/>
    <s v="1.0.0.0"/>
    <s v="OK"/>
    <x v="0"/>
    <x v="12"/>
  </r>
  <r>
    <s v="Succes"/>
    <s v="T5XZ"/>
    <s v="CITANGLAR SURADE"/>
    <s v="01"/>
    <s v="10.42.23.130"/>
    <s v="4.2.4.0"/>
    <s v="1.1.1.0"/>
    <s v="RUNNING"/>
    <s v="1.0.4.0"/>
    <s v="G113"/>
    <s v="3.0.7"/>
    <s v="0.9.3.0"/>
    <s v="1.0.0.0"/>
    <s v="OK"/>
    <x v="0"/>
    <x v="12"/>
  </r>
  <r>
    <s v="Succes"/>
    <s v="T03O"/>
    <s v="PELABUHAN RATU 2"/>
    <s v="01"/>
    <s v="10.42.67.34"/>
    <s v="4.2.4.0"/>
    <s v="1.1.1.0"/>
    <s v="RUNNING"/>
    <s v="1.0.4.0"/>
    <s v="G113"/>
    <s v="3.0.7"/>
    <s v="0.9.3.0"/>
    <s v="1.0.0.0"/>
    <s v="OK"/>
    <x v="0"/>
    <x v="12"/>
  </r>
  <r>
    <s v="Succes"/>
    <s v="T75O"/>
    <s v="SIMPANG CIMAJA"/>
    <s v="02"/>
    <s v="10.42.36.67"/>
    <s v="4.2.4.0"/>
    <s v="1.1.1.0"/>
    <s v="RUNNING"/>
    <s v="1.0.4.0"/>
    <s v="G113"/>
    <s v="3.0.7"/>
    <s v="0.9.3.0"/>
    <s v="1.0.0.0"/>
    <s v="OK"/>
    <x v="0"/>
    <x v="12"/>
  </r>
  <r>
    <s v="Succes"/>
    <s v="TTWJ"/>
    <s v="TERMINAL JAMPANG KULON"/>
    <s v="01"/>
    <s v="10.42.107.226"/>
    <s v="4.2.4.0"/>
    <s v="1.1.1.0"/>
    <s v="RUNNING"/>
    <s v="1.0.4.0"/>
    <s v="G113"/>
    <s v="3.0.7"/>
    <s v="0.9.3.0"/>
    <s v="1.0.0.0"/>
    <s v="OK"/>
    <x v="0"/>
    <x v="12"/>
  </r>
  <r>
    <s v="Succes"/>
    <s v="FD2X"/>
    <s v="UJUNG GENTENG"/>
    <s v="02"/>
    <s v="10.42.53.35"/>
    <s v="4.2.4.0"/>
    <s v="1.1.1.0"/>
    <s v="RUNNING"/>
    <s v="1.0.4.0"/>
    <s v="G113"/>
    <s v="3.0.7"/>
    <s v="0.9.3.0"/>
    <s v="1.0.0.0"/>
    <s v="OK"/>
    <x v="0"/>
    <x v="12"/>
  </r>
  <r>
    <s v="Succes"/>
    <s v="TV95"/>
    <s v="CANGEHGAR"/>
    <s v="01"/>
    <s v="10.42.18.162"/>
    <s v="4.2.4.0"/>
    <s v="1.1.1.0"/>
    <s v="RUNNING"/>
    <s v="1.0.4.0"/>
    <s v="G113"/>
    <s v="3.0.7"/>
    <s v="0.9.3.0"/>
    <s v="1.0.0.0"/>
    <s v="OK"/>
    <x v="0"/>
    <x v="12"/>
  </r>
  <r>
    <s v="Succes"/>
    <s v="F5EW"/>
    <s v="BOJONG HAUR"/>
    <s v="01"/>
    <s v="10.42.21.2"/>
    <s v="4.2.4.0"/>
    <s v="1.1.1.0"/>
    <s v="RUNNING"/>
    <s v="1.0.4.0"/>
    <s v="G113"/>
    <s v="3.0.7"/>
    <s v="0.9.3.0"/>
    <s v="1.0.0.0"/>
    <s v="OK"/>
    <x v="0"/>
    <x v="12"/>
  </r>
  <r>
    <s v="Succes"/>
    <s v="F88L"/>
    <s v="BAGBAGAN RAYA"/>
    <s v="01"/>
    <s v="10.42.31.130"/>
    <s v="4.2.4.0"/>
    <s v="1.1.1.0"/>
    <s v="RUNNING"/>
    <s v="1.0.4.0"/>
    <s v="G113"/>
    <s v="3.0.7"/>
    <s v="0.9.3.0"/>
    <s v="1.0.0.0"/>
    <s v="OK"/>
    <x v="0"/>
    <x v="12"/>
  </r>
  <r>
    <s v="Succes"/>
    <s v="T2UN"/>
    <s v="SPBU SURADE"/>
    <s v="01"/>
    <s v="10.42.21.226"/>
    <s v="4.2.4.0"/>
    <s v="1.1.1.0"/>
    <s v="RUNNING"/>
    <s v="1.0.4.0"/>
    <s v="G113"/>
    <s v="3.0.7"/>
    <s v="0.9.3.0"/>
    <s v="1.0.0.0"/>
    <s v="OK"/>
    <x v="0"/>
    <x v="12"/>
  </r>
  <r>
    <s v="Succes"/>
    <s v="TPIL"/>
    <s v="TALAGA MURNI"/>
    <s v="01"/>
    <s v="10.42.107.130"/>
    <s v="4.2.4.0"/>
    <s v="1.1.1.0"/>
    <s v="RUNNING"/>
    <s v="1.0.4.0"/>
    <s v="G113"/>
    <s v="3.0.7"/>
    <s v="0.9.3.0"/>
    <s v="1.0.0.0"/>
    <s v="OK"/>
    <x v="0"/>
    <x v="12"/>
  </r>
  <r>
    <s v="Succes"/>
    <s v="FCP0"/>
    <s v="AGRABINTA CIANJUR"/>
    <s v="01"/>
    <s v="10.42.183.162"/>
    <s v="4.2.4.0"/>
    <s v="1.1.1.0"/>
    <s v="RUNNING"/>
    <s v="1.0.4.0"/>
    <s v="G113"/>
    <s v="3.0.7"/>
    <s v="0.9.3.0"/>
    <s v="1.0.0.0"/>
    <s v="OK"/>
    <x v="0"/>
    <x v="12"/>
  </r>
  <r>
    <s v="Succes"/>
    <s v="TCXS"/>
    <s v="CITARIK"/>
    <s v="01"/>
    <s v="10.42.53.98"/>
    <s v="4.2.4.0"/>
    <s v="1.1.1.0"/>
    <s v="RUNNING"/>
    <s v="1.0.4.0"/>
    <s v="G113"/>
    <s v="3.0.7"/>
    <s v="0.9.3.0"/>
    <s v="1.0.0.0"/>
    <s v="OK"/>
    <x v="0"/>
    <x v="12"/>
  </r>
  <r>
    <s v="Succes"/>
    <s v="FIB5"/>
    <s v="CIKELAT"/>
    <s v="01"/>
    <s v="10.42.50.130"/>
    <s v="4.2.4.0"/>
    <s v="1.1.1.0"/>
    <s v="RUNNING"/>
    <s v="1.0.4.0"/>
    <s v="G113"/>
    <s v="3.0.7"/>
    <s v="0.9.3.0"/>
    <s v="1.0.0.0"/>
    <s v="OK"/>
    <x v="0"/>
    <x v="12"/>
  </r>
  <r>
    <s v="Succes"/>
    <s v="TV95"/>
    <s v="CANGEHGAR"/>
    <s v="02"/>
    <s v="10.42.18.163"/>
    <s v="4.2.4.0"/>
    <s v="1.1.1.0"/>
    <s v="RUNNING"/>
    <s v="1.0.4.0"/>
    <s v="G113"/>
    <s v="3.0.7"/>
    <s v="0.9.3.0"/>
    <s v="1.0.0.0"/>
    <s v="OK"/>
    <x v="0"/>
    <x v="12"/>
  </r>
  <r>
    <s v="Succes"/>
    <s v="TZOQ"/>
    <s v="KARANG HAWU"/>
    <s v="02"/>
    <s v="10.42.64.227"/>
    <s v="4.2.4.0"/>
    <s v="1.1.1.0"/>
    <s v="RUNNING"/>
    <s v="1.0.4.0"/>
    <s v="G113"/>
    <s v="3.0.7"/>
    <s v="0.9.3.0"/>
    <s v="1.0.0.0"/>
    <s v="OK"/>
    <x v="0"/>
    <x v="12"/>
  </r>
  <r>
    <s v="Succes"/>
    <s v="TLS2"/>
    <s v="SIMPANG WALURAN_x0009_"/>
    <s v="02"/>
    <s v="10.42.139.163"/>
    <s v="4.2.4.0"/>
    <s v="1.1.1.0"/>
    <s v="RUNNING"/>
    <s v="1.0.4.0"/>
    <s v="G113"/>
    <s v="3.0.7"/>
    <s v="0.9.3.0"/>
    <s v="1.0.0.0"/>
    <s v="OK"/>
    <x v="0"/>
    <x v="12"/>
  </r>
  <r>
    <s v="Succes"/>
    <s v="F03L"/>
    <s v="KIDANG KENCANA"/>
    <s v="01"/>
    <s v="10.42.76.226"/>
    <s v="4.2.4.0"/>
    <s v="1.1.1.0"/>
    <s v="RUNNING"/>
    <s v="1.0.4.0"/>
    <s v="G113"/>
    <s v="3.0.7"/>
    <s v="Programtidakada"/>
    <s v="Program tidak ada"/>
    <s v="NOK LIBRARY SUHU"/>
    <x v="1"/>
    <x v="12"/>
  </r>
  <r>
    <s v="Succes"/>
    <s v="TCXS"/>
    <s v="CITARIK"/>
    <s v="02"/>
    <s v="10.42.53.99"/>
    <s v="4.2.4.0"/>
    <s v="1.1.1.0"/>
    <s v="RUNNING"/>
    <s v="1.0.4.0"/>
    <s v="G113"/>
    <s v="3.0.7"/>
    <s v="0.9.3.0"/>
    <s v="1.0.0.0"/>
    <s v="OK"/>
    <x v="0"/>
    <x v="12"/>
  </r>
  <r>
    <s v="Succes"/>
    <s v="F5EW"/>
    <s v="BOJONG HAUR"/>
    <s v="02"/>
    <s v="10.42.21.3"/>
    <s v="4.2.4.0"/>
    <s v="1.1.1.0"/>
    <s v="RUNNING"/>
    <s v="1.0.4.0"/>
    <s v="G113"/>
    <s v="3.0.7"/>
    <s v="0.9.3.0"/>
    <s v="1.0.0.0"/>
    <s v="OK"/>
    <x v="0"/>
    <x v="12"/>
  </r>
  <r>
    <s v="Succes"/>
    <s v="F4AO"/>
    <s v="KALIBUNDER"/>
    <s v="01"/>
    <s v="10.42.98.34"/>
    <s v="4.2.4.0"/>
    <s v="1.1.1.0"/>
    <s v="RUNNING"/>
    <s v="1.0.4.0"/>
    <s v="G113"/>
    <s v="3.0.6"/>
    <s v="0.9.3.0"/>
    <s v="1.0.0.0"/>
    <s v="NOK ATTRIBUTE"/>
    <x v="1"/>
    <x v="12"/>
  </r>
  <r>
    <s v="Succes"/>
    <s v="TDZR"/>
    <s v="GOR PELABUHAN RATU"/>
    <s v="02"/>
    <s v="10.42.16.227"/>
    <s v="4.2.4.0"/>
    <s v="1.1.1.0"/>
    <s v="RUNNING"/>
    <s v="1.0.4.0"/>
    <s v="G113"/>
    <s v="3.0.7"/>
    <s v="0.9.3.0"/>
    <s v="1.0.0.0"/>
    <s v="OK"/>
    <x v="0"/>
    <x v="12"/>
  </r>
  <r>
    <s v="Succes"/>
    <s v="FIB5"/>
    <s v="CIKELAT"/>
    <s v="02"/>
    <s v="10.42.50.131"/>
    <s v="4.2.4.0"/>
    <s v="1.1.1.0"/>
    <s v="RUNNING"/>
    <s v="1.0.4.0"/>
    <s v="G113"/>
    <s v="3.0.7"/>
    <s v="0.9.3.0"/>
    <s v="1.0.0.0"/>
    <s v="OK"/>
    <x v="0"/>
    <x v="12"/>
  </r>
  <r>
    <s v="Succes"/>
    <s v="TDZR"/>
    <s v="GOR PELABUHAN RATU"/>
    <s v="01"/>
    <s v="10.42.16.226"/>
    <s v="4.2.4.0"/>
    <s v="1.1.1.0"/>
    <s v="RUNNING"/>
    <s v="1.0.4.0"/>
    <s v="G113"/>
    <s v="3.0.7"/>
    <s v="0.9.3.0"/>
    <s v="1.0.0.0"/>
    <s v="OK"/>
    <x v="0"/>
    <x v="12"/>
  </r>
  <r>
    <s v="Succes"/>
    <s v="FIV2"/>
    <s v="SIMPANG CIRACAP"/>
    <s v="02"/>
    <s v="10.42.138.35"/>
    <s v="4.2.4.0"/>
    <s v="1.1.1.0"/>
    <s v="RUNNING"/>
    <s v="1.0.4.0"/>
    <s v="G113"/>
    <s v="3.0.7"/>
    <s v="0.9.3.0"/>
    <s v="1.0.0.0"/>
    <s v="OK"/>
    <x v="0"/>
    <x v="12"/>
  </r>
  <r>
    <s v="Succes"/>
    <s v="FIV2"/>
    <s v="SIMPANG CIRACAP"/>
    <s v="01"/>
    <s v="10.42.138.34"/>
    <s v="4.2.4.0"/>
    <s v="1.1.1.0"/>
    <s v="RUNNING"/>
    <s v="1.0.4.0"/>
    <s v="G113"/>
    <s v="3.0.7"/>
    <s v="0.9.3.0"/>
    <s v="1.0.0.0"/>
    <s v="OK"/>
    <x v="0"/>
    <x v="12"/>
  </r>
  <r>
    <s v="Succes"/>
    <s v="F59L"/>
    <s v="JAMPANGKULON"/>
    <s v="02"/>
    <s v="10.42.20.163"/>
    <s v="4.2.4.0"/>
    <s v="1.1.1.0"/>
    <s v="RUNNING"/>
    <s v="1.0.4.0"/>
    <s v="G113"/>
    <s v="3.0.7"/>
    <s v="0.9.3.0"/>
    <s v="1.0.0.0"/>
    <s v="OK"/>
    <x v="0"/>
    <x v="12"/>
  </r>
  <r>
    <s v="Succes"/>
    <s v="FD2X"/>
    <s v="UJUNG GENTENG"/>
    <s v="01"/>
    <s v="10.42.53.34"/>
    <s v="4.2.4.0"/>
    <s v="1.1.1.0"/>
    <s v="RUNNING"/>
    <s v="1.0.4.0"/>
    <s v="G113"/>
    <s v="3.0.7"/>
    <s v="0.9.3.0"/>
    <s v="1.0.0.0"/>
    <s v="OK"/>
    <x v="0"/>
    <x v="12"/>
  </r>
  <r>
    <s v="Succes"/>
    <s v="T5P3"/>
    <s v="KENARI PELABUHAN RATU"/>
    <s v="03"/>
    <s v="10.42.184.36"/>
    <s v="4.2.4.0"/>
    <s v="1.1.1.0"/>
    <s v="RUNNING"/>
    <s v="1.0.4.0"/>
    <s v="G113"/>
    <s v="3.0.7"/>
    <s v="0.9.3.0"/>
    <s v="1.0.0.0"/>
    <s v="OK"/>
    <x v="0"/>
    <x v="12"/>
  </r>
  <r>
    <s v="Succes"/>
    <s v="F846"/>
    <s v="CISOLOK"/>
    <s v="01"/>
    <s v="10.42.65.66"/>
    <s v="4.2.4.0"/>
    <s v="1.1.1.0"/>
    <s v="RUNNING"/>
    <s v="1.0.4.0"/>
    <s v="G113"/>
    <s v="3.0.7"/>
    <s v="0.9.3.0"/>
    <s v="1.0.0.0"/>
    <s v="OK"/>
    <x v="0"/>
    <x v="12"/>
  </r>
  <r>
    <s v="Succes"/>
    <s v="F44C"/>
    <s v="CIBUNGUR"/>
    <s v="01"/>
    <s v="10.42.20.2"/>
    <s v="4.2.4.0"/>
    <s v="1.1.1.0"/>
    <s v="RUNNING"/>
    <s v="1.0.4.0"/>
    <s v="G113"/>
    <s v="3.0.7"/>
    <s v="0.9.3.0"/>
    <s v="1.0.0.0"/>
    <s v="OK"/>
    <x v="0"/>
    <x v="12"/>
  </r>
  <r>
    <s v="Succes"/>
    <s v="F4AO"/>
    <s v="KALIBUNDER"/>
    <s v="02"/>
    <s v="10.42.98.35"/>
    <s v="4.2.4.0"/>
    <s v="1.1.1.0"/>
    <s v="RUNNING"/>
    <s v="1.0.4.0"/>
    <s v="G113"/>
    <s v="3.0.6"/>
    <s v="0.9.3.0"/>
    <s v="1.0.0.0"/>
    <s v="NOK ATTRIBUTE"/>
    <x v="1"/>
    <x v="12"/>
  </r>
  <r>
    <s v="Succes"/>
    <s v="FLB1"/>
    <s v="JAMPANG TENGAH"/>
    <s v="01"/>
    <s v="10.42.36.130"/>
    <s v="4.2.4.0"/>
    <s v="1.1.1.0"/>
    <s v="RUNNING"/>
    <s v="1.0.4.0"/>
    <s v="G113"/>
    <s v="3.0.7"/>
    <s v="0.9.3.0"/>
    <s v="1.0.0.0"/>
    <s v="OK"/>
    <x v="0"/>
    <x v="12"/>
  </r>
  <r>
    <s v="Succes"/>
    <s v="F46L"/>
    <s v="SURADE"/>
    <s v="01"/>
    <s v="10.42.20.226"/>
    <s v="4.2.4.0"/>
    <s v="1.1.1.0"/>
    <s v="RUNNING"/>
    <s v="1.0.4.0"/>
    <s v="G113"/>
    <s v="3.0.7"/>
    <s v="0.9.3.0"/>
    <s v="1.0.0.0"/>
    <s v="OK"/>
    <x v="0"/>
    <x v="12"/>
  </r>
  <r>
    <s v="Succes"/>
    <s v="T2UN"/>
    <s v="SPBU SURADE"/>
    <s v="02"/>
    <s v="10.42.21.227"/>
    <s v="4.2.4.0"/>
    <s v="1.1.1.0"/>
    <s v="RUNNING"/>
    <s v="1.0.4.0"/>
    <s v="G113"/>
    <s v="3.0.7"/>
    <s v="0.9.3.0"/>
    <s v="1.0.0.0"/>
    <s v="OK"/>
    <x v="0"/>
    <x v="12"/>
  </r>
  <r>
    <s v="Succes"/>
    <s v="T5P3"/>
    <s v="KENARI PELABUHAN RATU"/>
    <s v="01"/>
    <s v="10.42.184.34"/>
    <s v="4.2.4.0"/>
    <s v="1.1.1.0"/>
    <s v="RUNNING"/>
    <s v="1.0.4.0"/>
    <s v="G113"/>
    <s v="3.0.7"/>
    <s v="0.9.3.0"/>
    <s v="1.0.0.0"/>
    <s v="OK"/>
    <x v="0"/>
    <x v="12"/>
  </r>
  <r>
    <s v="Succes"/>
    <s v="F44C"/>
    <s v="CIBUNGUR"/>
    <s v="02"/>
    <s v="10.42.20.3"/>
    <s v="4.2.4.0"/>
    <s v="1.1.1.0"/>
    <s v="RUNNING"/>
    <s v="1.0.4.0"/>
    <s v="G113"/>
    <s v="3.0.7"/>
    <s v="0.9.3.0"/>
    <s v="1.0.0.0"/>
    <s v="OK"/>
    <x v="0"/>
    <x v="12"/>
  </r>
  <r>
    <s v="Succes"/>
    <s v="F59L"/>
    <s v="JAMPANGKULON"/>
    <s v="01"/>
    <s v="10.42.20.162"/>
    <s v="4.2.4.0"/>
    <s v="1.1.1.0"/>
    <s v="RUNNING"/>
    <s v="1.0.4.0"/>
    <s v="G113"/>
    <s v="3.0.7"/>
    <s v="0.9.3.0"/>
    <s v="1.0.0.0"/>
    <s v="OK"/>
    <x v="0"/>
    <x v="12"/>
  </r>
  <r>
    <s v="Succes"/>
    <s v="F46L"/>
    <s v="SURADE"/>
    <s v="02"/>
    <s v="10.42.20.227"/>
    <s v="4.2.4.0"/>
    <s v="1.1.1.0"/>
    <s v="RUNNING"/>
    <s v="1.0.4.0"/>
    <s v="G113"/>
    <s v="3.0.7"/>
    <s v="0.9.3.0"/>
    <s v="1.0.0.0"/>
    <s v="OK"/>
    <x v="0"/>
    <x v="12"/>
  </r>
  <r>
    <s v="Succes"/>
    <s v="FGRM"/>
    <s v="BOJONG LOPANG"/>
    <s v="01"/>
    <s v="10.42.24.98"/>
    <s v="4.2.4.0"/>
    <s v="1.1.1.0"/>
    <s v="RUNNING"/>
    <s v="1.0.4.0"/>
    <s v="G113"/>
    <s v="3.0.7"/>
    <s v="0.9.3.0"/>
    <s v="1.0.0.0"/>
    <s v="OK"/>
    <x v="0"/>
    <x v="12"/>
  </r>
  <r>
    <s v="Succes"/>
    <s v="FR80"/>
    <s v="LENGKONG"/>
    <s v="01"/>
    <s v="10.42.183.226"/>
    <s v="4.2.4.0"/>
    <s v="1.1.1.0"/>
    <s v="RUNNING"/>
    <s v="1.0.4.0"/>
    <s v="G113"/>
    <s v="3.0.7"/>
    <s v="0.9.3.0"/>
    <s v="1.0.0.0"/>
    <s v="OK"/>
    <x v="0"/>
    <x v="12"/>
  </r>
  <r>
    <s v="Succes"/>
    <s v="FR80"/>
    <s v="LENGKONG"/>
    <s v="02"/>
    <s v="10.42.183.227"/>
    <s v="4.2.4.0"/>
    <s v="1.1.1.0"/>
    <s v="RUNNING"/>
    <s v="1.0.4.0"/>
    <s v="G113"/>
    <s v="3.0.7"/>
    <s v="0.9.3.0"/>
    <s v="1.0.0.0"/>
    <s v="OK"/>
    <x v="0"/>
    <x v="12"/>
  </r>
  <r>
    <s v="Succes"/>
    <s v="T9PI"/>
    <s v="WATERPARK CITEPUS"/>
    <s v="01"/>
    <s v="10.42.65.194"/>
    <s v="4.2.4.0"/>
    <s v="1.1.1.0"/>
    <s v="RUNNING"/>
    <s v="1.0.4.0"/>
    <s v="G113"/>
    <s v="3.0.7"/>
    <s v="0.9.3.0"/>
    <s v="1.0.0.0"/>
    <s v="OK"/>
    <x v="0"/>
    <x v="12"/>
  </r>
  <r>
    <s v="Succes"/>
    <s v="TLS2"/>
    <s v="SIMPANG WALURAN_x0009_"/>
    <s v="01"/>
    <s v="10.42.139.162"/>
    <s v="4.2.4.0"/>
    <s v="1.1.1.0"/>
    <s v="RUNNING"/>
    <s v="1.0.4.0"/>
    <s v="G113"/>
    <s v="3.0.7"/>
    <s v="0.9.3.0"/>
    <s v="1.0.0.0"/>
    <s v="OK"/>
    <x v="0"/>
    <x v="12"/>
  </r>
  <r>
    <s v="Succes"/>
    <s v="T03O"/>
    <s v="PELABUHAN RATU 2"/>
    <s v="02"/>
    <s v="10.42.67.35"/>
    <s v="4.2.4.0"/>
    <s v="1.1.1.0"/>
    <s v="RUNNING"/>
    <s v="1.0.4.0"/>
    <s v="G113"/>
    <s v="3.0.7"/>
    <s v="0.9.3.0"/>
    <s v="1.0.0.0"/>
    <s v="OK"/>
    <x v="0"/>
    <x v="12"/>
  </r>
  <r>
    <s v="Succes"/>
    <s v="TTKN"/>
    <s v="TAMAN JAYA CIEMAS"/>
    <s v="01"/>
    <s v="10.42.108.66"/>
    <s v="4.2.4.0"/>
    <s v="1.1.1.0"/>
    <s v="RUNNING"/>
    <s v="1.0.4.0"/>
    <s v="G113"/>
    <s v="3.0.7"/>
    <s v="0.9.3.0"/>
    <s v="1.0.0.0"/>
    <s v="OK"/>
    <x v="0"/>
    <x v="12"/>
  </r>
  <r>
    <s v="Succes"/>
    <s v="FWMS"/>
    <s v="GUNUNG BATU CIRACAP"/>
    <s v="01"/>
    <s v="10.42.40.130"/>
    <s v="4.2.4.0"/>
    <s v="1.1.1.0"/>
    <s v="RUNNING"/>
    <s v="1.0.4.0"/>
    <s v="G113"/>
    <s v="3.0.6"/>
    <s v="0.9.3.0"/>
    <s v="1.0.0.0"/>
    <s v="NOK ATTRIBUTE"/>
    <x v="1"/>
    <x v="12"/>
  </r>
  <r>
    <s v="Succes"/>
    <s v="F846"/>
    <s v="CISOLOK"/>
    <s v="02"/>
    <s v="10.42.65.67"/>
    <s v="4.2.4.0"/>
    <s v="1.1.1.0"/>
    <s v="RUNNING"/>
    <s v="1.0.4.0"/>
    <s v="G113"/>
    <s v="3.0.7"/>
    <s v="0.9.3.0"/>
    <s v="1.0.0.0"/>
    <s v="OK"/>
    <x v="0"/>
    <x v="12"/>
  </r>
  <r>
    <s v="Succes"/>
    <s v="T7VK"/>
    <s v="RAYA CISOLOK"/>
    <s v="02"/>
    <s v="10.42.17.99"/>
    <s v="4.2.4.0"/>
    <s v="1.1.1.0"/>
    <s v="RUNNING"/>
    <s v="1.0.4.0"/>
    <s v="G113"/>
    <s v="3.0.7"/>
    <s v="0.9.3.0"/>
    <s v="1.0.0.0"/>
    <s v="OK"/>
    <x v="0"/>
    <x v="12"/>
  </r>
  <r>
    <s v="Succes"/>
    <s v="FCP0"/>
    <s v="AGRABINTA CIANJUR"/>
    <s v="02"/>
    <s v="10.42.183.163"/>
    <s v="4.2.4.0"/>
    <s v="1.1.1.0"/>
    <s v="RUNNING"/>
    <s v="1.0.4.0"/>
    <s v="G113"/>
    <s v="3.0.7"/>
    <s v="0.9.3.0"/>
    <s v="1.0.0.0"/>
    <s v="OK"/>
    <x v="0"/>
    <x v="12"/>
  </r>
  <r>
    <s v="Succes"/>
    <s v="T5P3"/>
    <s v="KENARI PELABUHAN RATU"/>
    <s v="02"/>
    <s v="10.42.184.35"/>
    <s v="4.2.4.0"/>
    <s v="1.1.1.0"/>
    <s v="RUNNING"/>
    <s v="1.0.4.0"/>
    <s v="G113"/>
    <s v="3.0.7"/>
    <s v="0.9.3.0"/>
    <s v="1.0.0.0"/>
    <s v="OK"/>
    <x v="0"/>
    <x v="12"/>
  </r>
  <r>
    <s v="Succes"/>
    <s v="TPIL"/>
    <s v="TALAGA MURNI"/>
    <s v="02"/>
    <s v="10.42.107.131"/>
    <s v="4.2.4.0"/>
    <s v="1.1.1.0"/>
    <s v="RUNNING"/>
    <s v="1.0.4.0"/>
    <s v="G113"/>
    <s v="3.0.7"/>
    <s v="0.9.3.0"/>
    <s v="1.0.0.0"/>
    <s v="OK"/>
    <x v="0"/>
    <x v="12"/>
  </r>
  <r>
    <s v="Succes"/>
    <s v="TFDF"/>
    <s v="SIMPANG CIKASO"/>
    <s v="01"/>
    <s v="10.42.108.130"/>
    <s v="4.2.4.0"/>
    <s v="1.1.1.0"/>
    <s v="RUNNING"/>
    <s v="1.0.4.0"/>
    <s v="G113"/>
    <s v="3.0.7"/>
    <s v="0.9.3.0"/>
    <s v="1.0.0.0"/>
    <s v="OK"/>
    <x v="0"/>
    <x v="12"/>
  </r>
  <r>
    <s v="Succes"/>
    <s v="F03L"/>
    <s v="KIDANG KENCANA"/>
    <s v="02"/>
    <s v="10.42.76.227"/>
    <s v="4.2.4.0"/>
    <s v="1.1.1.0"/>
    <s v="RUNNING"/>
    <s v="1.0.4.0"/>
    <s v="G113"/>
    <s v="3.0.7"/>
    <s v="0.9.3.0"/>
    <s v="1.0.0.0"/>
    <s v="OK"/>
    <x v="0"/>
    <x v="12"/>
  </r>
  <r>
    <s v="Succes"/>
    <s v="T9PI"/>
    <s v="WATERPARK CITEPUS"/>
    <s v="02"/>
    <s v="10.42.65.195"/>
    <s v="4.2.4.0"/>
    <s v="1.1.1.0"/>
    <s v="RUNNING"/>
    <s v="1.0.4.0"/>
    <s v="G113"/>
    <s v="3.0.6"/>
    <s v="0.9.3.0"/>
    <s v="1.0.0.0"/>
    <s v="NOK ATTRIBUTE"/>
    <x v="1"/>
    <x v="12"/>
  </r>
  <r>
    <s v="Succes"/>
    <s v="FWMS"/>
    <s v="GUNUNG BATU CIRACAP"/>
    <s v="02"/>
    <s v="10.42.40.131"/>
    <s v="4.2.4.0"/>
    <s v="1.1.1.0"/>
    <s v="RUNNING"/>
    <s v="1.0.4.0"/>
    <s v="G113"/>
    <s v="3.0.7"/>
    <s v="0.9.3.0"/>
    <s v="1.0.0.0"/>
    <s v="OK"/>
    <x v="0"/>
    <x v="12"/>
  </r>
  <r>
    <s v="Succes"/>
    <s v="TFDF"/>
    <s v="SIMPANG CIKASO"/>
    <s v="02"/>
    <s v="10.42.108.131"/>
    <s v="4.2.4.0"/>
    <s v="1.1.1.0"/>
    <s v="RUNNING"/>
    <s v="1.0.4.0"/>
    <s v="G113"/>
    <s v="3.0.7"/>
    <s v="0.9.3.0"/>
    <s v="1.0.0.0"/>
    <s v="OK"/>
    <x v="0"/>
    <x v="12"/>
  </r>
  <r>
    <s v="Succes"/>
    <s v="FT12"/>
    <s v="CINAGEN 2"/>
    <s v="01"/>
    <s v="10.42.21.194"/>
    <s v="4.2.4.0"/>
    <s v="1.1.1.0"/>
    <s v="RUNNING"/>
    <s v="1.0.4.0"/>
    <s v="G113"/>
    <s v="3.0.7"/>
    <s v="0.9.3.0"/>
    <s v="1.0.0.0"/>
    <s v="OK"/>
    <x v="0"/>
    <x v="12"/>
  </r>
  <r>
    <s v="Succes"/>
    <s v="FT12"/>
    <s v="CINAGEN 2"/>
    <s v="02"/>
    <s v="10.42.21.195"/>
    <s v="4.2.4.0"/>
    <s v="1.1.1.0"/>
    <s v="RUNNING"/>
    <s v="1.0.4.0"/>
    <s v="G113"/>
    <s v="3.0.7"/>
    <s v="0.9.3.0"/>
    <s v="1.0.0.0"/>
    <s v="OK"/>
    <x v="0"/>
    <x v="12"/>
  </r>
  <r>
    <s v="Succes"/>
    <s v="T7VK"/>
    <s v="RAYA CISOLOK"/>
    <s v="01"/>
    <s v="10.42.17.98"/>
    <s v="4.2.4.0"/>
    <s v="1.1.1.0"/>
    <s v="RUNNING"/>
    <s v="1.0.4.0"/>
    <s v="G113"/>
    <s v="3.0.7"/>
    <s v="0.9.3.0"/>
    <s v="1.0.0.0"/>
    <s v="OK"/>
    <x v="0"/>
    <x v="12"/>
  </r>
  <r>
    <s v="Succes"/>
    <s v="TTKN"/>
    <s v="TAMAN JAYA CIEMAS"/>
    <s v="02"/>
    <s v="10.42.108.67"/>
    <s v="4.2.4.0"/>
    <s v="1.1.1.0"/>
    <s v="RUNNING"/>
    <s v="1.0.4.0"/>
    <s v="G113"/>
    <s v="3.0.7"/>
    <s v="0.9.3.0"/>
    <s v="1.0.0.0"/>
    <s v="OK"/>
    <x v="0"/>
    <x v="12"/>
  </r>
  <r>
    <s v="Succes"/>
    <s v="FLB1"/>
    <s v="JAMPANG TENGAH"/>
    <s v="02"/>
    <s v="10.42.36.131"/>
    <s v="4.2.4.0"/>
    <s v="1.1.1.0"/>
    <s v="RUNNING"/>
    <s v="1.0.4.0"/>
    <s v="G113"/>
    <s v="3.0.7"/>
    <s v="0.9.3.0"/>
    <s v="1.0.0.0"/>
    <s v="OK"/>
    <x v="0"/>
    <x v="12"/>
  </r>
  <r>
    <s v="Succes"/>
    <s v="FGRM"/>
    <s v="BOJONG LOPANG"/>
    <s v="02"/>
    <s v="10.42.24.99"/>
    <s v="4.2.4.0"/>
    <s v="1.1.1.0"/>
    <s v="RUNNING"/>
    <s v="1.0.4.0"/>
    <s v="G113"/>
    <s v="3.0.7"/>
    <s v="0.9.3.0"/>
    <s v="1.0.0.0"/>
    <s v="OK"/>
    <x v="0"/>
    <x v="12"/>
  </r>
  <r>
    <s v="Succes"/>
    <s v="F88L"/>
    <s v="BAGBAGAN RAYA"/>
    <s v="02"/>
    <s v="10.42.31.131"/>
    <s v="4.2.4.0"/>
    <s v="1.1.1.0"/>
    <s v="RUNNING"/>
    <s v="1.0.4.0"/>
    <s v="G113"/>
    <s v="3.0.7"/>
    <s v="0.9.3.0"/>
    <s v="1.0.0.0"/>
    <s v="OK"/>
    <x v="0"/>
    <x v="12"/>
  </r>
  <r>
    <s v="Succes"/>
    <s v="TWHF"/>
    <s v="CIRACAP"/>
    <s v="02"/>
    <s v="10.42.92.195"/>
    <s v="4.2.4.0"/>
    <s v="1.1.1.0"/>
    <s v="RUNNING"/>
    <s v="1.0.4.0"/>
    <s v="G113"/>
    <s v="3.0.7"/>
    <s v="0.9.3.0"/>
    <s v="1.0.0.0"/>
    <s v="OK"/>
    <x v="0"/>
    <x v="12"/>
  </r>
  <r>
    <s v="Succes"/>
    <s v="TCVQ"/>
    <s v="BUNIWANGI"/>
    <s v="02"/>
    <s v="10.42.65.164"/>
    <s v="4.2.4.0"/>
    <s v="1.1.1.0"/>
    <s v="RUNNING"/>
    <s v="1.0.4.0"/>
    <s v="G113"/>
    <s v="3.0.7"/>
    <s v="0.9.3.0"/>
    <s v="1.0.0.0"/>
    <s v="OK"/>
    <x v="0"/>
    <x v="12"/>
  </r>
  <r>
    <s v="Succes"/>
    <s v="FR92"/>
    <s v="CIDOLOG"/>
    <s v="01"/>
    <s v="10.42.73.2"/>
    <s v="4.2.4.0"/>
    <s v="1.1.1.0"/>
    <s v="RUNNING"/>
    <s v="1.0.4.0"/>
    <s v="G113"/>
    <s v="3.0.7"/>
    <s v="0.9.3.0"/>
    <s v="1.0.0.0"/>
    <s v="OK"/>
    <x v="0"/>
    <x v="12"/>
  </r>
  <r>
    <s v="Succes"/>
    <s v="FJK9"/>
    <s v="TEGAL BULEUD 2"/>
    <s v="01"/>
    <s v="10.42.66.130"/>
    <s v="4.2.4.0"/>
    <s v="1.1.1.0"/>
    <s v="RUNNING"/>
    <s v="1.0.4.0"/>
    <s v="G113"/>
    <s v="3.0.7"/>
    <s v="0.9.3.0"/>
    <s v="1.0.0.0"/>
    <s v="OK"/>
    <x v="0"/>
    <x v="12"/>
  </r>
  <r>
    <s v="Succes"/>
    <s v="F84F"/>
    <s v="TEGAL BULEUD"/>
    <s v="01"/>
    <s v="10.42.116.226"/>
    <s v="4.2.4.0"/>
    <s v="1.1.1.0"/>
    <s v="RUNNING"/>
    <s v="1.0.4.0"/>
    <s v="G113"/>
    <s v="3.0.7"/>
    <s v="0.9.3.0"/>
    <s v="1.0.0.0"/>
    <s v="OK"/>
    <x v="0"/>
    <x v="12"/>
  </r>
  <r>
    <s v="Succes"/>
    <s v="FT17"/>
    <s v="CIWARU"/>
    <s v="01"/>
    <s v="10.42.92.98"/>
    <s v="4.2.4.0"/>
    <s v="1.1.1.0"/>
    <s v="RUNNING"/>
    <s v="1.0.4.0"/>
    <s v="G113"/>
    <s v="3.0.7"/>
    <s v="0.9.3.0"/>
    <s v="1.0.0.0"/>
    <s v="OK"/>
    <x v="0"/>
    <x v="12"/>
  </r>
  <r>
    <s v="Succes"/>
    <s v="FT17"/>
    <s v="CIWARU"/>
    <s v="02"/>
    <s v="10.42.92.99"/>
    <s v="4.2.4.0"/>
    <s v="1.1.1.0"/>
    <s v="RUNNING"/>
    <s v="1.0.4.0"/>
    <s v="G113"/>
    <s v="3.0.7"/>
    <s v="0.9.3.0"/>
    <s v="1.0.0.0"/>
    <s v="OK"/>
    <x v="0"/>
    <x v="12"/>
  </r>
  <r>
    <s v="Succes"/>
    <s v="FJK9"/>
    <s v="TEGAL BULEUD 2"/>
    <s v="02"/>
    <s v="10.42.66.131"/>
    <s v="4.2.4.0"/>
    <s v="1.1.1.0"/>
    <s v="RUNNING"/>
    <s v="1.0.4.0"/>
    <s v="G113"/>
    <s v="3.0.7"/>
    <s v="0.9.3.0"/>
    <s v="1.0.0.0"/>
    <s v="OK"/>
    <x v="0"/>
    <x v="12"/>
  </r>
  <r>
    <s v="Succes"/>
    <s v="F84F"/>
    <s v="TEGAL BULEUD"/>
    <s v="02"/>
    <s v="10.42.116.227"/>
    <s v="4.2.4.0"/>
    <s v="1.1.1.0"/>
    <s v="RUNNING"/>
    <s v="1.0.4.0"/>
    <s v="G113"/>
    <s v="3.0.7"/>
    <s v="0.9.3.0"/>
    <s v="1.0.0.0"/>
    <s v="OK"/>
    <x v="0"/>
    <x v="12"/>
  </r>
  <r>
    <s v="Succes"/>
    <s v="TTWJ"/>
    <s v="TERMINAL JAMPANG KULON"/>
    <s v="02"/>
    <s v="10.42.107.227"/>
    <s v="4.2.4.0"/>
    <s v="1.1.1.0"/>
    <s v="RUNNING"/>
    <s v="1.0.4.0"/>
    <s v="G113"/>
    <s v="3.0.7"/>
    <s v="0.9.3.0"/>
    <s v="1.0.0.0"/>
    <s v="OK"/>
    <x v="0"/>
    <x v="12"/>
  </r>
  <r>
    <s v="Succes"/>
    <s v="TCVQ"/>
    <s v="BUNIWANGI"/>
    <s v="01"/>
    <s v="10.42.65.163"/>
    <s v="4.2.4.0"/>
    <s v="1.1.1.0"/>
    <s v="RUNNING"/>
    <s v="1.0.4.0"/>
    <s v="G113"/>
    <s v="3.0.7"/>
    <s v="0.9.3.0"/>
    <s v="1.0.0.0"/>
    <s v="OK"/>
    <x v="0"/>
    <x v="12"/>
  </r>
  <r>
    <s v="Succes"/>
    <s v="T6J1"/>
    <s v="CIMANGGU"/>
    <s v="02"/>
    <s v="10.42.75.227"/>
    <s v="4.2.4.0"/>
    <s v="1.1.1.0"/>
    <s v="RUNNING"/>
    <s v="1.0.4.0"/>
    <s v="G113"/>
    <s v="3.0.6"/>
    <s v="0.9.3.0"/>
    <s v="1.0.0.0"/>
    <s v="NOK ATTRIBUTE"/>
    <x v="1"/>
    <x v="12"/>
  </r>
  <r>
    <s v="Succes"/>
    <s v="FPW5"/>
    <s v="BUNIWANGI SURADE"/>
    <s v="01"/>
    <s v="10.42.79.34"/>
    <s v="4.2.4.0"/>
    <s v="1.1.1.0"/>
    <s v="RUNNING"/>
    <s v="1.0.4.0"/>
    <s v="G113"/>
    <s v="3.0.7"/>
    <s v="0.9.3.0"/>
    <s v="1.0.0.0"/>
    <s v="OK"/>
    <x v="0"/>
    <x v="12"/>
  </r>
  <r>
    <s v="Succes"/>
    <s v="TWHF"/>
    <s v="CIRACAP"/>
    <s v="01"/>
    <s v="10.42.92.194"/>
    <s v="4.2.4.0"/>
    <s v="1.1.1.0"/>
    <s v="RUNNING"/>
    <s v="1.0.4.0"/>
    <s v="G113"/>
    <s v="3.0.7"/>
    <s v="0.9.3.0"/>
    <s v="1.0.0.0"/>
    <s v="OK"/>
    <x v="0"/>
    <x v="12"/>
  </r>
  <r>
    <s v="Succes"/>
    <s v="T5TZ"/>
    <s v="PELABUHAN RATU"/>
    <s v="01"/>
    <s v="10.42.67.3"/>
    <s v="4.2.4.0"/>
    <s v="1.1.1.0"/>
    <s v="RUNNING"/>
    <s v="1.0.4.0"/>
    <s v="G113"/>
    <s v="3.0.7"/>
    <s v="0.9.3.0"/>
    <s v="1.0.0.0"/>
    <s v="OK"/>
    <x v="0"/>
    <x v="12"/>
  </r>
  <r>
    <s v="Succes"/>
    <s v="T5TZ"/>
    <s v="PELABUHAN RATU"/>
    <s v="02"/>
    <s v="10.42.67.4"/>
    <s v="4.2.4.0"/>
    <s v="1.1.1.0"/>
    <s v="RUNNING"/>
    <s v="1.0.4.0"/>
    <s v="G113"/>
    <s v="3.0.7"/>
    <s v="0.9.3.0"/>
    <s v="1.0.0.0"/>
    <s v="OK"/>
    <x v="0"/>
    <x v="12"/>
  </r>
  <r>
    <s v="Succes"/>
    <s v="FPW5"/>
    <s v="BUNIWANGI SURADE"/>
    <s v="02"/>
    <s v="10.42.79.35"/>
    <s v="4.2.4.0"/>
    <s v="1.1.1.0"/>
    <s v="RUNNING"/>
    <s v="1.0.4.0"/>
    <s v="G113"/>
    <s v="3.0.7"/>
    <s v="0.9.3.0"/>
    <s v="1.0.0.0"/>
    <s v="OK"/>
    <x v="0"/>
    <x v="12"/>
  </r>
  <r>
    <s v="Succes"/>
    <s v="T6J1"/>
    <s v="CIMANGGU"/>
    <s v="01"/>
    <s v="10.42.75.226"/>
    <s v="4.2.4.0"/>
    <s v="1.1.1.0"/>
    <s v="RUNNING"/>
    <s v="1.0.4.0"/>
    <s v="G113"/>
    <s v="3.0.7"/>
    <s v="0.9.3.0"/>
    <s v="1.0.0.0"/>
    <s v="OK"/>
    <x v="0"/>
    <x v="12"/>
  </r>
  <r>
    <s v="Succes"/>
    <s v="FR92"/>
    <s v="CIDOLOG"/>
    <s v="02"/>
    <s v="10.42.73.3"/>
    <s v="4.2.4.0"/>
    <s v="1.1.1.0"/>
    <s v="RUNNING"/>
    <s v="1.0.4.0"/>
    <s v="G113"/>
    <s v="3.0.7"/>
    <s v="0.9.3.0"/>
    <s v="1.0.0.0"/>
    <s v="OK"/>
    <x v="0"/>
    <x v="12"/>
  </r>
  <r>
    <s v="Succes"/>
    <s v="TD86"/>
    <s v="CIRANJANG BARU"/>
    <s v="01"/>
    <s v="10.42.182.226"/>
    <s v="4.2.4.0"/>
    <s v="1.1.1.0"/>
    <s v="RUNNING"/>
    <s v="1.0.4.0"/>
    <s v="G113"/>
    <s v="3.0.7"/>
    <s v="0.9.3.0"/>
    <s v="1.0.0.0"/>
    <s v="OK"/>
    <x v="0"/>
    <x v="13"/>
  </r>
  <r>
    <s v="Succes"/>
    <s v="TXWA"/>
    <s v="HASYIM ASHARI"/>
    <s v="02"/>
    <s v="10.42.26.227"/>
    <s v="4.2.4.0"/>
    <s v="1.1.1.0"/>
    <s v="RUNNING"/>
    <s v="1.0.4.0"/>
    <s v="G113"/>
    <s v="3.0.7"/>
    <s v="0.9.3.0"/>
    <s v="1.0.0.0"/>
    <s v="OK"/>
    <x v="0"/>
    <x v="13"/>
  </r>
  <r>
    <s v="Succes"/>
    <s v="TEHE"/>
    <s v="MUWARDI 50"/>
    <s v="01"/>
    <s v="10.42.16.194"/>
    <s v="4.2.4.0"/>
    <s v="1.1.1.0"/>
    <s v="RUNNING"/>
    <s v="1.0.4.0"/>
    <s v="G113"/>
    <s v="3.0.7"/>
    <s v="0.9.3.0"/>
    <s v="1.0.0.0"/>
    <s v="OK"/>
    <x v="0"/>
    <x v="13"/>
  </r>
  <r>
    <s v="Succes"/>
    <s v="T0OT"/>
    <s v="HOS COKROAMINOTO"/>
    <s v="02"/>
    <s v="10.42.22.99"/>
    <s v="4.2.4.0"/>
    <s v="1.1.1.0"/>
    <s v="RUNNING"/>
    <s v="1.0.4.0"/>
    <s v="G113"/>
    <s v="3.0.7"/>
    <s v="0.9.3.0"/>
    <s v="1.0.0.0"/>
    <s v="OK"/>
    <x v="0"/>
    <x v="13"/>
  </r>
  <r>
    <s v="Succes"/>
    <s v="TXWA"/>
    <s v="HASYIM ASHARI"/>
    <s v="01"/>
    <s v="10.42.26.226"/>
    <s v="4.2.4.0"/>
    <s v="1.1.1.0"/>
    <s v="RUNNING"/>
    <s v="1.0.4.0"/>
    <s v="G113"/>
    <s v="3.0.7"/>
    <s v="0.9.3.0"/>
    <s v="1.0.0.0"/>
    <s v="OK"/>
    <x v="0"/>
    <x v="13"/>
  </r>
  <r>
    <s v="Succes"/>
    <s v="FC54"/>
    <s v="CIPEYEUM"/>
    <s v="02"/>
    <s v="10.42.8.195"/>
    <s v="4.2.4.0"/>
    <s v="1.1.1.0"/>
    <s v="RUNNING"/>
    <s v="1.0.4.0"/>
    <s v="G113"/>
    <s v="3.0.7"/>
    <s v="0.9.3.0"/>
    <s v="1.0.0.0"/>
    <s v="OK"/>
    <x v="0"/>
    <x v="13"/>
  </r>
  <r>
    <s v="Succes"/>
    <s v="T9I1"/>
    <s v="PASIR HAYAM"/>
    <s v="01"/>
    <s v="10.42.35.226"/>
    <s v="4.2.4.0"/>
    <s v="1.1.1.0"/>
    <s v="RUNNING"/>
    <s v="1.0.4.0"/>
    <s v="G113"/>
    <s v="3.0.7"/>
    <s v="0.9.3.0"/>
    <s v="1.0.0.0"/>
    <s v="OK"/>
    <x v="0"/>
    <x v="13"/>
  </r>
  <r>
    <s v="Succes"/>
    <s v="FFG1"/>
    <s v="PANGERAN HIDAYATULLAH"/>
    <s v="02"/>
    <s v="10.42.39.163"/>
    <s v="4.2.4.0"/>
    <s v="1.1.1.0"/>
    <s v="RUNNING"/>
    <s v="1.0.4.0"/>
    <s v="G113"/>
    <s v="3.0.7"/>
    <s v="0.9.3.0"/>
    <s v="1.0.0.0"/>
    <s v="OK"/>
    <x v="0"/>
    <x v="13"/>
  </r>
  <r>
    <s v="Succes"/>
    <s v="T0OT"/>
    <s v="HOS COKROAMINOTO"/>
    <s v="01"/>
    <s v="10.42.22.98"/>
    <s v="4.2.4.0"/>
    <s v="1.1.1.0"/>
    <s v="RUNNING"/>
    <s v="1.0.4.0"/>
    <s v="G113"/>
    <s v="3.0.7"/>
    <s v="0.9.3.0"/>
    <s v="1.0.0.0"/>
    <s v="OK"/>
    <x v="0"/>
    <x v="13"/>
  </r>
  <r>
    <s v="Succes"/>
    <s v="TDAO"/>
    <s v="ARWINDA SINDANG LAKA"/>
    <s v="01"/>
    <s v="10.42.26.98"/>
    <s v="4.2.4.0"/>
    <s v="1.1.1.0"/>
    <s v="RUNNING"/>
    <s v="1.0.4.0"/>
    <s v="G113"/>
    <s v="3.0.7"/>
    <s v="0.9.3.0"/>
    <s v="1.0.0.0"/>
    <s v="OK"/>
    <x v="0"/>
    <x v="13"/>
  </r>
  <r>
    <s v="Succes"/>
    <s v="F46P"/>
    <s v="MANGUNSARKORO NO 9-10"/>
    <s v="02"/>
    <s v="10.42.144.131"/>
    <s v="4.2.4.0"/>
    <s v="1.1.1.0"/>
    <s v="RUNNING"/>
    <s v="1.0.4.0"/>
    <s v="G113"/>
    <s v="3.0.7"/>
    <s v="0.9.3.0"/>
    <s v="1.0.0.0"/>
    <s v="OK"/>
    <x v="0"/>
    <x v="13"/>
  </r>
  <r>
    <s v="Succes"/>
    <s v="FC54"/>
    <s v="CIPEYEUM"/>
    <s v="01"/>
    <s v="10.42.8.194"/>
    <s v="4.2.4.0"/>
    <s v="1.1.1.0"/>
    <s v="RUNNING"/>
    <s v="1.0.4.0"/>
    <s v="G113"/>
    <s v="3.0.7"/>
    <s v="0.9.3.0"/>
    <s v="1.0.0.0"/>
    <s v="OK"/>
    <x v="0"/>
    <x v="13"/>
  </r>
  <r>
    <s v="Succes"/>
    <s v="FR96"/>
    <s v="RSUD CIANJUR"/>
    <s v="01"/>
    <s v="10.42.12.162"/>
    <s v="4.2.4.0"/>
    <s v="1.1.1.0"/>
    <s v="RUNNING"/>
    <s v="1.0.4.0"/>
    <s v="G113"/>
    <s v="3.0.7"/>
    <s v="0.9.3.0"/>
    <s v="1.0.0.0"/>
    <s v="OK"/>
    <x v="0"/>
    <x v="13"/>
  </r>
  <r>
    <s v="Succes"/>
    <s v="TJ7Q"/>
    <s v="SAMOLO/"/>
    <s v="02"/>
    <s v="10.42.31.227"/>
    <s v="4.2.4.0"/>
    <s v="1.1.1.0"/>
    <s v="RUNNING"/>
    <s v="1.0.4.0"/>
    <s v="G113"/>
    <s v="3.0.7"/>
    <s v="0.9.3.0"/>
    <s v="1.0.0.0"/>
    <s v="OK"/>
    <x v="0"/>
    <x v="13"/>
  </r>
  <r>
    <s v="Succes"/>
    <s v="TJ45"/>
    <s v="PEREMPATAN BOJONG"/>
    <s v="02"/>
    <s v="10.42.114.131"/>
    <s v="4.2.4.0"/>
    <s v="1.1.1.0"/>
    <s v="RUNNING"/>
    <s v="1.0.4.0"/>
    <s v="G113"/>
    <s v="3.0.7"/>
    <s v="0.9.3.0"/>
    <s v="1.0.0.0"/>
    <s v="OK"/>
    <x v="0"/>
    <x v="13"/>
  </r>
  <r>
    <s v="Succes"/>
    <s v="TI07"/>
    <s v="TAIFUR YUSUF"/>
    <s v="03"/>
    <s v="10.42.145.4"/>
    <s v="4.2.4.0"/>
    <s v="1.1.1.0"/>
    <s v="RUNNING"/>
    <s v="1.0.4.0"/>
    <s v="G113"/>
    <s v="3.0.7"/>
    <s v="0.9.3.0"/>
    <s v="1.0.0.0"/>
    <s v="OK"/>
    <x v="0"/>
    <x v="13"/>
  </r>
  <r>
    <s v="Succes"/>
    <s v="FDPM"/>
    <s v="RAYA CIANJUR BANDUNG"/>
    <s v="01"/>
    <s v="10.42.144.226"/>
    <s v="4.2.4.0"/>
    <s v="1.1.1.0"/>
    <s v="RUNNING"/>
    <s v="1.0.4.0"/>
    <s v="G113"/>
    <s v="3.0.7"/>
    <s v="0.9.3.0"/>
    <s v="1.0.0.0"/>
    <s v="OK"/>
    <x v="0"/>
    <x v="13"/>
  </r>
  <r>
    <s v="Succes"/>
    <s v="FVH8"/>
    <s v="ARIAWIRATANUDATAR"/>
    <s v="01"/>
    <s v="10.42.33.98"/>
    <s v="4.2.4.0"/>
    <s v="1.1.1.0"/>
    <s v="RUNNING"/>
    <s v="1.0.4.0"/>
    <s v="G113"/>
    <s v="3.0.7"/>
    <s v="0.9.3.0"/>
    <s v="1.0.0.0"/>
    <s v="OK"/>
    <x v="0"/>
    <x v="13"/>
  </r>
  <r>
    <s v="Succes"/>
    <s v="TD86"/>
    <s v="CIRANJANG BARU"/>
    <s v="02"/>
    <s v="10.42.182.227"/>
    <s v="4.2.4.0"/>
    <s v="1.1.1.0"/>
    <s v="RUNNING"/>
    <s v="1.0.4.0"/>
    <s v="G113"/>
    <s v="3.0.7"/>
    <s v="0.9.3.0"/>
    <s v="1.0.0.0"/>
    <s v="OK"/>
    <x v="0"/>
    <x v="13"/>
  </r>
  <r>
    <s v="Succes"/>
    <s v="TBVL"/>
    <s v="ARWINDA CIANJUR"/>
    <s v="01"/>
    <s v="10.42.138.66"/>
    <s v="4.2.4.0"/>
    <s v="1.1.1.0"/>
    <s v="RUNNING"/>
    <s v="1.0.4.0"/>
    <s v="G113"/>
    <s v="3.0.7"/>
    <s v="0.9.3.0"/>
    <s v="1.0.0.0"/>
    <s v="OK"/>
    <x v="0"/>
    <x v="13"/>
  </r>
  <r>
    <s v="Succes"/>
    <s v="F46P"/>
    <s v="MANGUNSARKORO NO 9-10"/>
    <s v="01"/>
    <s v="10.42.144.130"/>
    <s v="4.2.4.0"/>
    <s v="1.1.1.0"/>
    <s v="RUNNING"/>
    <s v="1.0.4.0"/>
    <s v="G113"/>
    <s v="3.0.7"/>
    <s v="0.9.3.0"/>
    <s v="1.0.0.0"/>
    <s v="OK"/>
    <x v="0"/>
    <x v="13"/>
  </r>
  <r>
    <s v="Succes"/>
    <s v="T2NY"/>
    <s v="DIDI PRAWIRA 10"/>
    <s v="01"/>
    <s v="10.42.13.34"/>
    <s v="4.2.4.0"/>
    <s v="1.1.1.0"/>
    <s v="RUNNING"/>
    <s v="1.0.4.0"/>
    <s v="G113"/>
    <s v="3.0.7"/>
    <s v="0.9.3.0"/>
    <s v="1.0.0.0"/>
    <s v="OK"/>
    <x v="0"/>
    <x v="13"/>
  </r>
  <r>
    <s v="Succes"/>
    <s v="TJ45"/>
    <s v="PEREMPATAN BOJONG"/>
    <s v="01"/>
    <s v="10.42.114.130"/>
    <s v="4.2.4.0"/>
    <s v="1.1.1.0"/>
    <s v="RUNNING"/>
    <s v="1.0.4.0"/>
    <s v="G113"/>
    <s v="3.0.7"/>
    <s v="0.9.3.0"/>
    <s v="1.0.0.0"/>
    <s v="OK"/>
    <x v="0"/>
    <x v="13"/>
  </r>
  <r>
    <s v="Succes"/>
    <s v="FZNK"/>
    <s v="TUNGTURUNAN"/>
    <s v="01"/>
    <s v="10.42.25.66"/>
    <s v="4.2.4.0"/>
    <s v="1.1.1.0"/>
    <s v="RUNNING"/>
    <s v="1.0.4.0"/>
    <s v="G113"/>
    <s v="3.0.7"/>
    <s v="0.9.3.0"/>
    <s v="1.0.0.0"/>
    <s v="OK"/>
    <x v="0"/>
    <x v="13"/>
  </r>
  <r>
    <s v="Succes"/>
    <s v="FHX1"/>
    <s v="CINANGSI"/>
    <s v="01"/>
    <s v="10.42.33.66"/>
    <s v="4.2.4.0"/>
    <s v="1.1.1.0"/>
    <s v="RUNNING"/>
    <s v="1.0.4.0"/>
    <s v="G113"/>
    <s v="3.0.7"/>
    <s v="0.9.3.0"/>
    <s v="1.0.0.0"/>
    <s v="OK"/>
    <x v="0"/>
    <x v="13"/>
  </r>
  <r>
    <s v="Succes"/>
    <s v="TFZ8"/>
    <s v="SILIWANGI NO 1 A-C"/>
    <s v="01"/>
    <s v="10.42.141.226"/>
    <s v="4.2.4.0"/>
    <s v="1.1.1.0"/>
    <s v="RUNNING"/>
    <s v="1.0.4.0"/>
    <s v="G113"/>
    <s v="3.0.7"/>
    <s v="0.9.3.0"/>
    <s v="1.0.0.0"/>
    <s v="OK"/>
    <x v="0"/>
    <x v="13"/>
  </r>
  <r>
    <s v="Succes"/>
    <s v="FDPM"/>
    <s v="RAYA CIANJUR BANDUNG"/>
    <s v="02"/>
    <s v="10.42.144.227"/>
    <s v="4.2.4.0"/>
    <s v="1.1.1.0"/>
    <s v="RUNNING"/>
    <s v="1.0.4.0"/>
    <s v="G113"/>
    <s v="3.0.7"/>
    <s v="0.9.3.0"/>
    <s v="1.0.0.0"/>
    <s v="OK"/>
    <x v="0"/>
    <x v="13"/>
  </r>
  <r>
    <s v="Succes"/>
    <s v="TEHE"/>
    <s v="MUWARDI 50"/>
    <s v="02"/>
    <s v="10.42.16.195"/>
    <s v="4.2.4.0"/>
    <s v="1.1.1.0"/>
    <s v="RUNNING"/>
    <s v="1.0.4.0"/>
    <s v="G113"/>
    <s v="3.0.7"/>
    <s v="0.9.3.0"/>
    <s v="1.0.0.0"/>
    <s v="OK"/>
    <x v="0"/>
    <x v="13"/>
  </r>
  <r>
    <s v="Succes"/>
    <s v="FUEM"/>
    <s v="SUKAJADI CIANJUR"/>
    <s v="01"/>
    <s v="10.42.55.162"/>
    <s v="4.2.4.0"/>
    <s v="1.1.1.0"/>
    <s v="RUNNING"/>
    <s v="1.0.4.0"/>
    <s v="G113"/>
    <s v="3.0.7"/>
    <s v="0.9.3.0"/>
    <s v="1.0.0.0"/>
    <s v="OK"/>
    <x v="0"/>
    <x v="13"/>
  </r>
  <r>
    <s v="Succes"/>
    <s v="TRD7"/>
    <s v="GRAND CIANJUR"/>
    <s v="01"/>
    <s v="10.42.6.130"/>
    <s v="4.2.4.0"/>
    <s v="1.1.1.0"/>
    <s v="RUNNING"/>
    <s v="1.0.4.0"/>
    <s v="G113"/>
    <s v="3.0.7"/>
    <s v="0.9.3.0"/>
    <s v="1.0.0.0"/>
    <s v="OK"/>
    <x v="0"/>
    <x v="13"/>
  </r>
  <r>
    <s v="Succes"/>
    <s v="FWAM"/>
    <s v="BOJONG HERANG"/>
    <s v="01"/>
    <s v="10.42.45.226"/>
    <s v="4.2.4.0"/>
    <s v="1.1.1.0"/>
    <s v="RUNNING"/>
    <s v="1.0.4.0"/>
    <s v="G113"/>
    <s v="3.0.7"/>
    <s v="0.9.3.0"/>
    <s v="1.0.0.0"/>
    <s v="OK"/>
    <x v="0"/>
    <x v="13"/>
  </r>
  <r>
    <s v="Succes"/>
    <s v="T8ZI"/>
    <s v="SILIWANGI CIKALONG"/>
    <s v="01"/>
    <s v="10.42.7.226"/>
    <s v="4.2.4.0"/>
    <s v="1.1.1.0"/>
    <s v="RUNNING"/>
    <s v="1.0.4.0"/>
    <s v="G113"/>
    <s v="3.0.7"/>
    <s v="0.9.3.0"/>
    <s v="1.0.0.0"/>
    <s v="OK"/>
    <x v="0"/>
    <x v="13"/>
  </r>
  <r>
    <s v="Succes"/>
    <s v="FHX1"/>
    <s v="CINANGSI"/>
    <s v="02"/>
    <s v="10.42.33.67"/>
    <s v="4.2.4.0"/>
    <s v="1.1.1.0"/>
    <s v="RUNNING"/>
    <s v="1.0.4.0"/>
    <s v="G113"/>
    <s v="3.0.7"/>
    <s v="0.9.3.0"/>
    <s v="1.0.0.0"/>
    <s v="OK"/>
    <x v="0"/>
    <x v="13"/>
  </r>
  <r>
    <s v="Succes"/>
    <s v="TTB4"/>
    <s v="SITI JENAB"/>
    <s v="01"/>
    <s v="10.42.13.2"/>
    <s v="4.2.4.0"/>
    <s v="1.1.1.0"/>
    <s v="RUNNING"/>
    <s v="1.0.4.0"/>
    <s v="G113"/>
    <s v="3.0.7"/>
    <s v="0.9.3.0"/>
    <s v="1.0.0.0"/>
    <s v="OK"/>
    <x v="0"/>
    <x v="13"/>
  </r>
  <r>
    <s v="Succes"/>
    <s v="FSCP"/>
    <s v="RAYA BANDUNG 111"/>
    <s v="02"/>
    <s v="10.42.137.67"/>
    <s v="4.2.4.0"/>
    <s v="1.1.1.0"/>
    <s v="RUNNING"/>
    <s v="1.0.4.0"/>
    <s v="G113"/>
    <s v="3.0.7"/>
    <s v="0.9.3.0"/>
    <s v="1.0.0.0"/>
    <s v="OK"/>
    <x v="0"/>
    <x v="13"/>
  </r>
  <r>
    <s v="Succes"/>
    <s v="T9I1"/>
    <s v="PASIR HAYAM"/>
    <s v="02"/>
    <s v="10.42.35.227"/>
    <s v="4.2.4.0"/>
    <s v="1.1.1.0"/>
    <s v="RUNNING"/>
    <s v="1.0.4.0"/>
    <s v="G113"/>
    <s v="3.0.7"/>
    <s v="0.9.3.0"/>
    <s v="1.0.0.0"/>
    <s v="OK"/>
    <x v="0"/>
    <x v="13"/>
  </r>
  <r>
    <s v="Succes"/>
    <s v="FWAM"/>
    <s v="BOJONG HERANG"/>
    <s v="02"/>
    <s v="10.42.45.227"/>
    <s v="4.2.4.0"/>
    <s v="1.1.1.0"/>
    <s v="RUNNING"/>
    <s v="1.0.4.0"/>
    <s v="G113"/>
    <s v="3.0.7"/>
    <s v="0.9.3.0"/>
    <s v="1.0.0.0"/>
    <s v="OK"/>
    <x v="0"/>
    <x v="13"/>
  </r>
  <r>
    <s v="Succes"/>
    <s v="TJ7Q"/>
    <s v="SAMOLO/"/>
    <s v="01"/>
    <s v="10.42.31.226"/>
    <s v="4.2.4.0"/>
    <s v="1.1.1.0"/>
    <s v="RUNNING"/>
    <s v="1.0.4.0"/>
    <s v="G113"/>
    <s v="3.0.7"/>
    <s v="0.9.3.0"/>
    <s v="1.0.0.0"/>
    <s v="OK"/>
    <x v="0"/>
    <x v="13"/>
  </r>
  <r>
    <s v="Succes"/>
    <s v="F4S8"/>
    <s v="SPBU CIPEUYEUM"/>
    <s v="01"/>
    <s v="10.42.137.162"/>
    <s v="4.2.4.0"/>
    <s v="1.1.1.0"/>
    <s v="RUNNING"/>
    <s v="1.0.4.0"/>
    <s v="G113"/>
    <s v="3.0.7"/>
    <s v="0.9.3.0"/>
    <s v="1.0.0.0"/>
    <s v="OK"/>
    <x v="0"/>
    <x v="13"/>
  </r>
  <r>
    <s v="Succes"/>
    <s v="FUEM"/>
    <s v="SUKAJADI CIANJUR"/>
    <s v="02"/>
    <s v="10.42.55.163"/>
    <s v="4.2.4.0"/>
    <s v="1.1.1.0"/>
    <s v="RUNNING"/>
    <s v="1.0.4.0"/>
    <s v="G113"/>
    <s v="3.0.7"/>
    <s v="0.9.3.0"/>
    <s v="1.0.0.0"/>
    <s v="OK"/>
    <x v="0"/>
    <x v="13"/>
  </r>
  <r>
    <s v="Succes"/>
    <s v="FVH8"/>
    <s v="ARIAWIRATANUDATAR"/>
    <s v="02"/>
    <s v="10.42.33.99"/>
    <s v="4.2.4.0"/>
    <s v="1.1.1.0"/>
    <s v="RUNNING"/>
    <s v="1.0.4.0"/>
    <s v="G113"/>
    <s v="3.0.7"/>
    <s v="0.9.3.0"/>
    <s v="1.0.0.0"/>
    <s v="OK"/>
    <x v="0"/>
    <x v="13"/>
  </r>
  <r>
    <s v="Succes"/>
    <s v="TXI8"/>
    <s v="BOJONG PICUNG 2"/>
    <s v="02"/>
    <s v="10.42.183.99"/>
    <s v="4.2.4.0"/>
    <s v="1.1.1.0"/>
    <s v="RUNNING"/>
    <s v="1.0.4.0"/>
    <s v="G113"/>
    <s v="3.0.7"/>
    <s v="0.9.3.0"/>
    <s v="1.0.0.0"/>
    <s v="OK"/>
    <x v="0"/>
    <x v="13"/>
  </r>
  <r>
    <s v="Succes"/>
    <s v="TJZK"/>
    <s v="MANDE"/>
    <s v="01"/>
    <s v="10.42.17.2"/>
    <s v="4.2.4.0"/>
    <s v="1.1.1.0"/>
    <s v="RUNNING"/>
    <s v="1.0.4.0"/>
    <s v="G113"/>
    <s v="3.0.7"/>
    <s v="0.9.3.0"/>
    <s v="1.0.0.0"/>
    <s v="OK"/>
    <x v="0"/>
    <x v="13"/>
  </r>
  <r>
    <s v="Succes"/>
    <s v="T3RP"/>
    <s v="HAURWANGI"/>
    <s v="01"/>
    <s v="10.42.107.2"/>
    <s v="4.2.4.0"/>
    <s v="1.1.1.0"/>
    <s v="RUNNING"/>
    <s v="1.0.4.0"/>
    <s v="G113"/>
    <s v="3.0.7"/>
    <s v="0.9.3.0"/>
    <s v="1.0.0.0"/>
    <s v="OK"/>
    <x v="0"/>
    <x v="13"/>
  </r>
  <r>
    <s v="Succes"/>
    <s v="TYXY"/>
    <s v="SUKAMANAH CIANJUR"/>
    <s v="01"/>
    <s v="10.42.49.98"/>
    <s v="4.2.4.0"/>
    <s v="1.1.1.0"/>
    <s v="RUNNING"/>
    <s v="1.0.4.0"/>
    <s v="G113"/>
    <s v="3.0.7"/>
    <s v="0.9.3.0"/>
    <s v="1.0.0.0"/>
    <s v="OK"/>
    <x v="0"/>
    <x v="13"/>
  </r>
  <r>
    <s v="Succes"/>
    <s v="F4S8"/>
    <s v="SPBU CIPEUYEUM"/>
    <s v="02"/>
    <s v="10.42.137.163"/>
    <s v="4.2.4.0"/>
    <s v="1.1.1.0"/>
    <s v="RUNNING"/>
    <s v="1.0.4.0"/>
    <s v="G113"/>
    <s v="3.0.7"/>
    <s v="0.9.3.0"/>
    <s v="1.0.0.0"/>
    <s v="OK"/>
    <x v="0"/>
    <x v="13"/>
  </r>
  <r>
    <s v="Succes"/>
    <s v="TJ45"/>
    <s v="PEREMPATAN BOJONG"/>
    <s v="04"/>
    <s v="10.42.114.138"/>
    <s v="4.2.4.0"/>
    <s v="1.1.1.0"/>
    <s v="RUNNING"/>
    <s v="1.0.4.0"/>
    <s v="G113"/>
    <s v="3.0.7"/>
    <s v="0.9.3.0"/>
    <s v="1.0.0.0"/>
    <s v="OK"/>
    <x v="0"/>
    <x v="13"/>
  </r>
  <r>
    <s v="Succes"/>
    <s v="F5B0"/>
    <s v="KH SALEH"/>
    <s v="01"/>
    <s v="10.42.7.34"/>
    <s v="4.2.4.0"/>
    <s v="1.1.1.0"/>
    <s v="RUNNING"/>
    <s v="1.0.4.0"/>
    <s v="G113"/>
    <s v="3.0.7"/>
    <s v="0.9.3.0"/>
    <s v="1.0.0.0"/>
    <s v="OK"/>
    <x v="0"/>
    <x v="13"/>
  </r>
  <r>
    <s v="Succes"/>
    <s v="TERL"/>
    <s v="RAYA BANDUNG KM 23"/>
    <s v="01"/>
    <s v="10.42.53.66"/>
    <s v="4.2.4.0"/>
    <s v="1.1.1.0"/>
    <s v="RUNNING"/>
    <s v="1.0.4.0"/>
    <s v="G113"/>
    <s v="3.0.7"/>
    <s v="0.9.3.0"/>
    <s v="1.0.0.0"/>
    <s v="OK"/>
    <x v="0"/>
    <x v="13"/>
  </r>
  <r>
    <s v="Succes"/>
    <s v="T8ZI"/>
    <s v="SILIWANGI CIKALONG"/>
    <s v="02"/>
    <s v="10.42.7.227"/>
    <s v="4.2.4.0"/>
    <s v="1.1.1.0"/>
    <s v="RUNNING"/>
    <s v="1.0.4.0"/>
    <s v="G113"/>
    <s v="3.0.7"/>
    <s v="0.9.3.0"/>
    <s v="1.0.0.0"/>
    <s v="OK"/>
    <x v="0"/>
    <x v="13"/>
  </r>
  <r>
    <s v="Succes"/>
    <s v="TI07"/>
    <s v="TAIFUR YUSUF"/>
    <s v="02"/>
    <s v="10.42.145.3"/>
    <s v="4.2.4.0"/>
    <s v="1.1.1.0"/>
    <s v="RUNNING"/>
    <s v="1.0.4.0"/>
    <s v="G113"/>
    <s v="3.0.7"/>
    <s v="0.9.3.0"/>
    <s v="1.0.0.0"/>
    <s v="OK"/>
    <x v="0"/>
    <x v="13"/>
  </r>
  <r>
    <s v="Succes"/>
    <s v="TDAO"/>
    <s v="ARWINDA SINDANG LAKA"/>
    <s v="02"/>
    <s v="10.42.26.99"/>
    <s v="4.2.4.0"/>
    <s v="1.1.1.0"/>
    <s v="RUNNING"/>
    <s v="1.0.4.0"/>
    <s v="G113"/>
    <s v="3.0.7"/>
    <s v="0.9.3.0"/>
    <s v="1.0.0.0"/>
    <s v="OK"/>
    <x v="0"/>
    <x v="13"/>
  </r>
  <r>
    <s v="Succes"/>
    <s v="FMTL"/>
    <s v="SUKAMULYA CIANJUR"/>
    <s v="02"/>
    <s v="10.42.31.195"/>
    <s v="4.2.4.0"/>
    <s v="1.1.1.0"/>
    <s v="RUNNING"/>
    <s v="1.0.4.0"/>
    <s v="G113"/>
    <s v="3.0.7"/>
    <s v="0.9.3.0"/>
    <s v="1.0.0.0"/>
    <s v="OK"/>
    <x v="0"/>
    <x v="13"/>
  </r>
  <r>
    <s v="Succes"/>
    <s v="FSCP"/>
    <s v="RAYA BANDUNG 111"/>
    <s v="01"/>
    <s v="10.42.137.66"/>
    <s v="4.2.4.0"/>
    <s v="1.1.1.0"/>
    <s v="RUNNING"/>
    <s v="1.0.4.0"/>
    <s v="G113"/>
    <s v="3.0.7"/>
    <s v="0.9.3.0"/>
    <s v="1.0.0.0"/>
    <s v="OK"/>
    <x v="0"/>
    <x v="13"/>
  </r>
  <r>
    <s v="Succes"/>
    <s v="TK1D"/>
    <s v="CIKALONG KULON"/>
    <s v="01"/>
    <s v="10.42.24.130"/>
    <s v="4.2.4.0"/>
    <s v="1.1.1.0"/>
    <s v="RUNNING"/>
    <s v="1.0.4.0"/>
    <s v="G113"/>
    <s v="3.0.7"/>
    <s v="0.9.3.0"/>
    <s v="1.0.0.0"/>
    <s v="OK"/>
    <x v="0"/>
    <x v="13"/>
  </r>
  <r>
    <s v="Succes"/>
    <s v="TY7I"/>
    <s v="KADEMANGAN MANDE"/>
    <s v="02"/>
    <s v="10.42.16.99"/>
    <s v="4.2.4.0"/>
    <s v="1.1.1.0"/>
    <s v="RUNNING"/>
    <s v="1.0.4.0"/>
    <s v="G113"/>
    <s v="3.0.7"/>
    <s v="0.9.3.0"/>
    <s v="1.0.0.0"/>
    <s v="OK"/>
    <x v="0"/>
    <x v="13"/>
  </r>
  <r>
    <s v="Succes"/>
    <s v="TYXY"/>
    <s v="SUKAMANAH CIANJUR"/>
    <s v="02"/>
    <s v="10.42.49.99"/>
    <s v="4.2.4.0"/>
    <s v="1.1.1.0"/>
    <s v="RUNNING"/>
    <s v="1.0.4.0"/>
    <s v="G113"/>
    <s v="3.0.7"/>
    <s v="0.9.3.0"/>
    <s v="1.0.0.0"/>
    <s v="OK"/>
    <x v="0"/>
    <x v="13"/>
  </r>
  <r>
    <s v="Succes"/>
    <s v="T2NY"/>
    <s v="DIDI PRAWIRA 10"/>
    <s v="02"/>
    <s v="10.42.13.35"/>
    <s v="4.2.4.0"/>
    <s v="1.1.1.0"/>
    <s v="RUNNING"/>
    <s v="1.0.4.0"/>
    <s v="G113"/>
    <s v="3.0.7"/>
    <s v="0.9.3.0"/>
    <s v="1.0.0.0"/>
    <s v="OK"/>
    <x v="0"/>
    <x v="13"/>
  </r>
  <r>
    <s v="Succes"/>
    <s v="TXI8"/>
    <s v="BOJONG PICUNG 2"/>
    <s v="01"/>
    <s v="10.42.183.98"/>
    <s v="4.2.4.0"/>
    <s v="1.1.1.0"/>
    <s v="RUNNING"/>
    <s v="1.0.4.0"/>
    <s v="G113"/>
    <s v="3.0.7"/>
    <s v="0.9.3.0"/>
    <s v="1.0.0.0"/>
    <s v="OK"/>
    <x v="0"/>
    <x v="13"/>
  </r>
  <r>
    <s v="Succes"/>
    <s v="TM59"/>
    <s v="KARANG TENGAH"/>
    <s v="01"/>
    <s v="10.42.32.98"/>
    <s v="4.2.4.0"/>
    <s v="1.1.1.0"/>
    <s v="RUNNING"/>
    <s v="1.0.4.0"/>
    <s v="G113"/>
    <s v="3.0.7"/>
    <s v="0.9.3.0"/>
    <s v="1.0.0.0"/>
    <s v="OK"/>
    <x v="0"/>
    <x v="13"/>
  </r>
  <r>
    <s v="Succes"/>
    <s v="FFG1"/>
    <s v="PANGERAN HIDAYATULLAH"/>
    <s v="01"/>
    <s v="10.42.39.162"/>
    <s v="4.2.4.0"/>
    <s v="1.1.1.0"/>
    <s v="RUNNING"/>
    <s v="1.0.4.0"/>
    <s v="G113"/>
    <s v="3.0.7"/>
    <s v="0.9.3.0"/>
    <s v="1.0.0.0"/>
    <s v="OK"/>
    <x v="0"/>
    <x v="13"/>
  </r>
  <r>
    <s v="Succes"/>
    <s v="FMTL"/>
    <s v="SUKAMULYA CIANJUR"/>
    <s v="01"/>
    <s v="10.42.31.194"/>
    <s v="4.2.4.0"/>
    <s v="1.1.1.0"/>
    <s v="RUNNING"/>
    <s v="1.0.4.0"/>
    <s v="G113"/>
    <s v="3.0.7"/>
    <s v="0.9.3.0"/>
    <s v="1.0.0.0"/>
    <s v="OK"/>
    <x v="0"/>
    <x v="13"/>
  </r>
  <r>
    <s v="Succes"/>
    <s v="TY7I"/>
    <s v="KADEMANGAN MANDE"/>
    <s v="01"/>
    <s v="10.42.16.98"/>
    <s v="4.2.4.0"/>
    <s v="1.1.1.0"/>
    <s v="RUNNING"/>
    <s v="1.0.4.0"/>
    <s v="G113"/>
    <s v="3.0.7"/>
    <s v="0.9.3.0"/>
    <s v="1.0.0.0"/>
    <s v="OK"/>
    <x v="0"/>
    <x v="13"/>
  </r>
  <r>
    <s v="Succes"/>
    <s v="FAT3"/>
    <s v="ARIA CIKONDANG"/>
    <s v="01"/>
    <s v="10.42.13.194"/>
    <s v="4.2.4.0"/>
    <s v="1.1.1.0"/>
    <s v="RUNNING"/>
    <s v="1.0.4.0"/>
    <s v="G113"/>
    <s v="3.0.7"/>
    <s v="0.9.3.0"/>
    <s v="1.0.0.0"/>
    <s v="OK"/>
    <x v="0"/>
    <x v="13"/>
  </r>
  <r>
    <s v="Succes"/>
    <s v="FR96"/>
    <s v="RSUD CIANJUR"/>
    <s v="02"/>
    <s v="10.42.12.163"/>
    <s v="4.2.4.0"/>
    <s v="1.1.1.0"/>
    <s v="RUNNING"/>
    <s v="1.0.4.0"/>
    <s v="G113"/>
    <s v="3.0.7"/>
    <s v="0.9.3.0"/>
    <s v="1.0.0.0"/>
    <s v="OK"/>
    <x v="0"/>
    <x v="13"/>
  </r>
  <r>
    <s v="Succes"/>
    <s v="TERL"/>
    <s v="RAYA BANDUNG KM 23"/>
    <s v="02"/>
    <s v="10.42.53.67"/>
    <s v="4.2.4.0"/>
    <s v="1.1.1.0"/>
    <s v="RUNNING"/>
    <s v="1.0.4.0"/>
    <s v="G113"/>
    <s v="3.0.7"/>
    <s v="0.9.3.0"/>
    <s v="1.0.0.0"/>
    <s v="OK"/>
    <x v="0"/>
    <x v="13"/>
  </r>
  <r>
    <s v="Succes"/>
    <s v="T3QI"/>
    <s v="JANGARI"/>
    <s v="01"/>
    <s v="10.42.30.226"/>
    <s v="4.2.4.0"/>
    <s v="1.1.1.0"/>
    <s v="RUNNING"/>
    <s v="1.0.4.0"/>
    <s v="G113"/>
    <s v="3.0.7"/>
    <s v="0.9.3.0"/>
    <s v="1.0.0.0"/>
    <s v="OK"/>
    <x v="0"/>
    <x v="13"/>
  </r>
  <r>
    <s v="Succes"/>
    <s v="TI07"/>
    <s v="TAIFUR YUSUF"/>
    <s v="01"/>
    <s v="10.42.145.2"/>
    <s v="4.2.4.0"/>
    <s v="1.1.1.0"/>
    <s v="RUNNING"/>
    <s v="1.0.4.0"/>
    <s v="G113"/>
    <s v="3.0.7"/>
    <s v="0.9.3.0"/>
    <s v="1.0.0.0"/>
    <s v="OK"/>
    <x v="0"/>
    <x v="13"/>
  </r>
  <r>
    <s v="Succes"/>
    <s v="F5B0"/>
    <s v="KH SALEH"/>
    <s v="02"/>
    <s v="10.42.7.35"/>
    <s v="4.2.4.0"/>
    <s v="1.1.1.0"/>
    <s v="RUNNING"/>
    <s v="1.0.4.0"/>
    <s v="G113"/>
    <s v="3.0.7"/>
    <s v="0.9.3.0"/>
    <s v="1.0.0.0"/>
    <s v="OK"/>
    <x v="0"/>
    <x v="13"/>
  </r>
  <r>
    <s v="Succes"/>
    <s v="TJ45"/>
    <s v="PEREMPATAN BOJONG"/>
    <s v="I1"/>
    <s v="10.42.114.149"/>
    <s v="4.2.4.0"/>
    <s v="1.1.1.0"/>
    <s v="RUNNING"/>
    <s v="1.0.4.0"/>
    <s v="G113"/>
    <s v="3.0.7"/>
    <s v="0.9.3.0"/>
    <s v="1.0.0.0"/>
    <s v="OK"/>
    <x v="0"/>
    <x v="13"/>
  </r>
  <r>
    <s v="Succes"/>
    <s v="TRD7"/>
    <s v="GRAND CIANJUR"/>
    <s v="02"/>
    <s v="10.42.6.131"/>
    <s v="4.2.4.0"/>
    <s v="1.1.1.0"/>
    <s v="RUNNING"/>
    <s v="1.0.4.0"/>
    <s v="G113"/>
    <s v="3.0.7"/>
    <s v="0.9.3.0"/>
    <s v="1.0.0.0"/>
    <s v="OK"/>
    <x v="0"/>
    <x v="13"/>
  </r>
  <r>
    <s v="Succes"/>
    <s v="T3RP"/>
    <s v="HAURWANGI"/>
    <s v="02"/>
    <s v="10.42.107.3"/>
    <s v="4.2.4.0"/>
    <s v="1.1.1.0"/>
    <s v="RUNNING"/>
    <s v="1.0.4.0"/>
    <s v="G113"/>
    <s v="3.0.7"/>
    <s v="0.9.3.0"/>
    <s v="1.0.0.0"/>
    <s v="OK"/>
    <x v="0"/>
    <x v="13"/>
  </r>
  <r>
    <s v="Succes"/>
    <s v="FOWZ"/>
    <s v="BOJONG MALEBER"/>
    <s v="02"/>
    <s v="10.42.35.195"/>
    <s v="4.2.4.0"/>
    <s v="1.1.1.0"/>
    <s v="RUNNING"/>
    <s v="1.0.4.0"/>
    <s v="G113"/>
    <s v="3.0.7"/>
    <s v="0.9.3.0"/>
    <s v="1.0.0.0"/>
    <s v="OK"/>
    <x v="0"/>
    <x v="13"/>
  </r>
  <r>
    <s v="Succes"/>
    <s v="TQB1"/>
    <s v="BOJONG CIANJUR"/>
    <s v="02"/>
    <s v="10.42.49.35"/>
    <s v="4.2.4.0"/>
    <s v="1.1.1.0"/>
    <s v="RUNNING"/>
    <s v="1.0.4.0"/>
    <s v="G113"/>
    <s v="3.0.7"/>
    <s v="0.9.3.0"/>
    <s v="1.0.0.0"/>
    <s v="OK"/>
    <x v="0"/>
    <x v="13"/>
  </r>
  <r>
    <s v="Succes"/>
    <s v="TJZK"/>
    <s v="MANDE"/>
    <s v="02"/>
    <s v="10.42.17.3"/>
    <s v="4.2.4.0"/>
    <s v="1.1.1.0"/>
    <s v="RUNNING"/>
    <s v="1.0.4.0"/>
    <s v="G113"/>
    <s v="3.0.7"/>
    <s v="0.9.3.0"/>
    <s v="1.0.0.0"/>
    <s v="OK"/>
    <x v="0"/>
    <x v="13"/>
  </r>
  <r>
    <s v="Succes"/>
    <s v="FAT3"/>
    <s v="ARIA CIKONDANG"/>
    <s v="02"/>
    <s v="10.42.13.195"/>
    <s v="4.2.4.0"/>
    <s v="1.1.1.0"/>
    <s v="RUNNING"/>
    <s v="1.0.4.0"/>
    <s v="G113"/>
    <s v="3.0.7"/>
    <s v="0.9.3.0"/>
    <s v="1.0.0.0"/>
    <s v="OK"/>
    <x v="0"/>
    <x v="13"/>
  </r>
  <r>
    <s v="Succes"/>
    <s v="FEE8"/>
    <s v="MALEBER"/>
    <s v="02"/>
    <s v="10.42.16.163"/>
    <s v="4.2.4.0"/>
    <s v="1.1.1.0"/>
    <s v="RUNNING"/>
    <s v="1.0.4.0"/>
    <s v="G113"/>
    <s v="3.0.7"/>
    <s v="0.9.3.0"/>
    <s v="1.0.0.0"/>
    <s v="OK"/>
    <x v="0"/>
    <x v="13"/>
  </r>
  <r>
    <s v="Succes"/>
    <s v="TTB4"/>
    <s v="SITI JENAB"/>
    <s v="02"/>
    <s v="10.42.13.3"/>
    <s v="4.2.4.0"/>
    <s v="1.1.1.0"/>
    <s v="RUNNING"/>
    <s v="1.0.4.0"/>
    <s v="G113"/>
    <s v="3.0.7"/>
    <s v="0.9.3.0"/>
    <s v="1.0.0.0"/>
    <s v="OK"/>
    <x v="0"/>
    <x v="13"/>
  </r>
  <r>
    <s v="Succes"/>
    <s v="F5RS"/>
    <s v="SUKAMANTRI KARANG TENGAH"/>
    <s v="01"/>
    <s v="10.42.35.34"/>
    <s v="4.2.4.0"/>
    <s v="1.1.1.0"/>
    <s v="RUNNING"/>
    <s v="1.0.4.0"/>
    <s v="G113"/>
    <s v="3.0.7"/>
    <s v="0.9.3.0"/>
    <s v="1.0.0.0"/>
    <s v="OK"/>
    <x v="0"/>
    <x v="13"/>
  </r>
  <r>
    <s v="Succes"/>
    <s v="TQB1"/>
    <s v="BOJONG CIANJUR"/>
    <s v="01"/>
    <s v="10.42.49.34"/>
    <s v="4.2.4.0"/>
    <s v="1.1.1.0"/>
    <s v="RUNNING"/>
    <s v="1.0.4.0"/>
    <s v="G113"/>
    <s v="3.0.7"/>
    <s v="0.9.3.0"/>
    <s v="1.0.0.0"/>
    <s v="OK"/>
    <x v="0"/>
    <x v="13"/>
  </r>
  <r>
    <s v="Succes"/>
    <s v="TM59"/>
    <s v="KARANG TENGAH"/>
    <s v="02"/>
    <s v="10.42.32.99"/>
    <s v="4.2.4.0"/>
    <s v="1.1.1.0"/>
    <s v="RUNNING"/>
    <s v="1.0.4.0"/>
    <s v="G113"/>
    <s v="3.0.7"/>
    <s v="0.9.3.0"/>
    <s v="1.0.0.0"/>
    <s v="OK"/>
    <x v="0"/>
    <x v="13"/>
  </r>
  <r>
    <s v="Succes"/>
    <s v="FOWZ"/>
    <s v="BOJONG MALEBER"/>
    <s v="01"/>
    <s v="10.42.35.194"/>
    <s v="4.2.4.0"/>
    <s v="1.1.1.0"/>
    <s v="RUNNING"/>
    <s v="1.0.4.0"/>
    <s v="G113"/>
    <s v="3.0.7"/>
    <s v="0.9.3.0"/>
    <s v="1.0.0.0"/>
    <s v="OK"/>
    <x v="0"/>
    <x v="13"/>
  </r>
  <r>
    <s v="Succes"/>
    <s v="T3QI"/>
    <s v="JANGARI"/>
    <s v="02"/>
    <s v="10.42.30.227"/>
    <s v="4.2.4.0"/>
    <s v="1.1.1.0"/>
    <s v="RUNNING"/>
    <s v="1.0.4.0"/>
    <s v="G113"/>
    <s v="3.0.7"/>
    <s v="0.9.3.0"/>
    <s v="1.0.0.0"/>
    <s v="OK"/>
    <x v="0"/>
    <x v="13"/>
  </r>
  <r>
    <s v="Succes"/>
    <s v="TK1D"/>
    <s v="CIKALONG KULON"/>
    <s v="02"/>
    <s v="10.42.24.131"/>
    <s v="4.2.4.0"/>
    <s v="1.1.1.0"/>
    <s v="RUNNING"/>
    <s v="1.0.4.0"/>
    <s v="G113"/>
    <s v="3.0.7"/>
    <s v="0.9.3.0"/>
    <s v="1.0.0.0"/>
    <s v="OK"/>
    <x v="0"/>
    <x v="13"/>
  </r>
  <r>
    <s v="Succes"/>
    <s v="F5RS"/>
    <s v="SUKAMANTRI KARANG TENGAH"/>
    <s v="02"/>
    <s v="10.42.35.35"/>
    <s v="4.2.4.0"/>
    <s v="1.1.1.0"/>
    <s v="RUNNING"/>
    <s v="1.0.4.0"/>
    <s v="G113"/>
    <s v="3.0.7"/>
    <s v="0.9.3.0"/>
    <s v="1.0.0.0"/>
    <s v="OK"/>
    <x v="0"/>
    <x v="13"/>
  </r>
  <r>
    <s v="Succes"/>
    <s v="FEE8"/>
    <s v="MALEBER"/>
    <s v="01"/>
    <s v="10.42.16.162"/>
    <s v="4.2.4.0"/>
    <s v="1.1.1.0"/>
    <s v="RUNNING"/>
    <s v="1.0.4.0"/>
    <s v="G113"/>
    <s v="3.0.7"/>
    <s v="0.9.3.0"/>
    <s v="1.0.0.0"/>
    <s v="OK"/>
    <x v="0"/>
    <x v="13"/>
  </r>
  <r>
    <s v="Succes"/>
    <s v="FYA8"/>
    <s v="CIPETIR CIANJUR"/>
    <s v="02"/>
    <s v="10.42.143.3"/>
    <s v="4.2.4.0"/>
    <s v="1.1.1.0"/>
    <s v="RUNNING"/>
    <s v="1.0.4.0"/>
    <s v="G113"/>
    <s v="3.0.7"/>
    <s v="0.9.3.0"/>
    <s v="1.0.0.0"/>
    <s v="OK"/>
    <x v="0"/>
    <x v="13"/>
  </r>
  <r>
    <s v="Succes"/>
    <s v="TFZ8"/>
    <s v="SILIWANGI NO 1 A-C"/>
    <s v="02"/>
    <s v="10.42.141.227"/>
    <s v="4.2.4.0"/>
    <s v="1.1.1.0"/>
    <s v="RUNNING"/>
    <s v="1.0.4.0"/>
    <s v="G113"/>
    <s v="3.0.7"/>
    <s v="0.9.3.0"/>
    <s v="1.0.0.0"/>
    <s v="OK"/>
    <x v="0"/>
    <x v="13"/>
  </r>
  <r>
    <s v="Succes"/>
    <s v="FYA8"/>
    <s v="CIPETIR CIANJUR"/>
    <s v="01"/>
    <s v="10.42.143.2"/>
    <s v="4.2.4.0"/>
    <s v="1.1.1.0"/>
    <s v="RUNNING"/>
    <s v="1.0.4.0"/>
    <s v="G113"/>
    <s v="3.0.7"/>
    <s v="0.9.3.0"/>
    <s v="1.0.0.0"/>
    <s v="OK"/>
    <x v="0"/>
    <x v="13"/>
  </r>
  <r>
    <s v="Succes"/>
    <s v="F7KR"/>
    <s v="SUKALUYU BARU - CIANJUR"/>
    <s v="02"/>
    <s v="10.42.142.227"/>
    <s v="4.2.4.0"/>
    <s v="1.1.1.0"/>
    <s v="RUNNING"/>
    <s v="1.0.4.0"/>
    <s v="G113"/>
    <s v="3.0.7"/>
    <s v="0.9.3.0"/>
    <s v="1.0.0.0"/>
    <s v="OK"/>
    <x v="0"/>
    <x v="13"/>
  </r>
  <r>
    <s v="Succes"/>
    <s v="F7KR"/>
    <s v="SUKALUYU BARU - CIANJUR"/>
    <s v="01"/>
    <s v="10.42.142.226"/>
    <s v="4.2.4.0"/>
    <s v="1.1.1.0"/>
    <s v="RUNNING"/>
    <s v="1.0.4.0"/>
    <s v="G113"/>
    <s v="3.0.7"/>
    <s v="0.9.3.0"/>
    <s v="1.0.0.0"/>
    <s v="OK"/>
    <x v="0"/>
    <x v="13"/>
  </r>
  <r>
    <s v="Succes"/>
    <s v="TJ45"/>
    <s v="PEREMPATAN BOJONG_x0009_"/>
    <s v="03"/>
    <s v="10.42.114.132"/>
    <s v="4.2.4.0"/>
    <s v="1.1.1.0"/>
    <s v="RUNNING"/>
    <s v="1.0.4.0"/>
    <s v="G113"/>
    <s v="3.0.7"/>
    <s v="0.9.3.0"/>
    <s v="1.0.0.0"/>
    <s v="OK"/>
    <x v="0"/>
    <x v="13"/>
  </r>
  <r>
    <s v="Succes"/>
    <s v="FZNK"/>
    <s v="TUNGTURUNAN"/>
    <s v="02"/>
    <s v="10.42.25.67"/>
    <s v="4.2.4.0"/>
    <s v="1.1.1.0"/>
    <s v="RUNNING"/>
    <s v="1.0.4.0"/>
    <s v="G113"/>
    <s v="3.0.7"/>
    <s v="0.9.3.0"/>
    <s v="1.0.0.0"/>
    <s v="OK"/>
    <x v="0"/>
    <x v="13"/>
  </r>
  <r>
    <s v="Succes"/>
    <s v="TBVL"/>
    <s v="ARWINDA CIANJUR"/>
    <s v="02"/>
    <s v="10.42.138.67"/>
    <s v="4.2.4.0"/>
    <s v="1.1.1.0"/>
    <s v="RUNNING"/>
    <s v="1.0.4.0"/>
    <s v="G113"/>
    <s v="3.0.7"/>
    <s v="0.9.3.0"/>
    <s v="1.0.0.0"/>
    <s v="OK"/>
    <x v="0"/>
    <x v="13"/>
  </r>
  <r>
    <s v="Succes"/>
    <s v="TR98"/>
    <s v="RAYA CILEBUT"/>
    <s v="01"/>
    <s v="10.42.30.66"/>
    <s v="4.2.4.0"/>
    <s v="1.1.1.0"/>
    <s v="RUNNING"/>
    <s v="1.0.4.0"/>
    <s v="G113"/>
    <s v="3.0.7"/>
    <s v="0.9.3.0"/>
    <s v="1.0.0.0"/>
    <s v="OK"/>
    <x v="0"/>
    <x v="14"/>
  </r>
  <r>
    <s v="Succes"/>
    <s v="T7YP"/>
    <s v="TAMAN CIMANGGU RAYA_x0009_"/>
    <s v="04"/>
    <s v="10.42.13.101"/>
    <s v="4.2.4.0"/>
    <s v="1.1.1.0"/>
    <s v="RUNNING"/>
    <s v="1.0.4.0"/>
    <s v="G113"/>
    <s v="3.0.7"/>
    <s v="0.9.3.0"/>
    <s v="1.0.0.0"/>
    <s v="OK"/>
    <x v="0"/>
    <x v="14"/>
  </r>
  <r>
    <s v="Succes"/>
    <s v="T7YP"/>
    <s v="TAMAN CIMANGGU RAYA"/>
    <s v="03"/>
    <s v="10.42.13.100"/>
    <s v="4.2.4.0"/>
    <s v="1.1.1.0"/>
    <s v="RUNNING"/>
    <s v="1.0.4.0"/>
    <s v="G113"/>
    <s v="3.0.7"/>
    <s v="0.9.3.0"/>
    <s v="1.0.0.0"/>
    <s v="OK"/>
    <x v="0"/>
    <x v="14"/>
  </r>
  <r>
    <s v="Succes"/>
    <s v="T1OJ"/>
    <s v="KEBON PEDES 2"/>
    <s v="01"/>
    <s v="10.42.28.34"/>
    <s v="4.2.4.0"/>
    <s v="1.1.1.0"/>
    <s v="RUNNING"/>
    <s v="1.0.4.0"/>
    <s v="G113"/>
    <s v="3.0.7"/>
    <s v="0.9.3.0"/>
    <s v="1.0.0.0"/>
    <s v="OK"/>
    <x v="0"/>
    <x v="14"/>
  </r>
  <r>
    <s v="Succes"/>
    <s v="TUWS"/>
    <s v="SOLEH ISKANDAR KM.2"/>
    <s v="02"/>
    <s v="10.42.113.163"/>
    <s v="4.2.4.0"/>
    <s v="1.1.1.0"/>
    <s v="RUNNING"/>
    <s v="1.0.4.0"/>
    <s v="G113"/>
    <s v="3.0.7"/>
    <s v="0.9.3.0"/>
    <s v="1.0.0.0"/>
    <s v="OK"/>
    <x v="0"/>
    <x v="14"/>
  </r>
  <r>
    <s v="Succes"/>
    <s v="TX6S"/>
    <s v="SPBU PLAZA PERMATA"/>
    <s v="01"/>
    <s v="10.42.30.130"/>
    <s v="4.2.4.0"/>
    <s v="1.1.1.0"/>
    <s v="RUNNING"/>
    <s v="1.0.4.0"/>
    <s v="G113"/>
    <s v="3.0.7"/>
    <s v="0.9.3.0"/>
    <s v="1.0.0.0"/>
    <s v="OK"/>
    <x v="0"/>
    <x v="14"/>
  </r>
  <r>
    <s v="Succes"/>
    <s v="TFSI"/>
    <s v="VILLA BOGOR INDAH BLOK AB"/>
    <s v="I1"/>
    <s v="10.42.191.181"/>
    <s v="4.2.4.0"/>
    <s v="1.1.1.0"/>
    <s v="RUNNING"/>
    <s v="1.0.4.0"/>
    <s v="G113"/>
    <s v="3.0.7"/>
    <s v="0.9.3.0"/>
    <s v="1.0.0.0"/>
    <s v="OK"/>
    <x v="0"/>
    <x v="14"/>
  </r>
  <r>
    <s v="Succes"/>
    <s v="FNL7"/>
    <s v="PERMATA BOGOR RESIDENCE"/>
    <s v="02"/>
    <s v="10.42.144.3"/>
    <s v="4.2.4.0"/>
    <s v="1.1.1.0"/>
    <s v="RUNNING"/>
    <s v="1.0.4.0"/>
    <s v="G113"/>
    <s v="3.0.7"/>
    <s v="0.9.3.0"/>
    <s v="1.0.0.0"/>
    <s v="OK"/>
    <x v="0"/>
    <x v="14"/>
  </r>
  <r>
    <s v="Succes"/>
    <s v="TMGL"/>
    <s v="PEMUDA NO 39"/>
    <s v="01"/>
    <s v="10.42.114.226"/>
    <s v="4.2.4.0"/>
    <s v="1.1.1.0"/>
    <s v="RUNNING"/>
    <s v="1.0.4.0"/>
    <s v="G113"/>
    <s v="3.0.7"/>
    <s v="0.9.3.0"/>
    <s v="1.0.0.0"/>
    <s v="OK"/>
    <x v="0"/>
    <x v="14"/>
  </r>
  <r>
    <s v="Succes"/>
    <s v="F360"/>
    <s v="GUNUNG BATU"/>
    <s v="01"/>
    <s v="10.42.37.34"/>
    <s v="4.2.4.0"/>
    <s v="1.1.1.0"/>
    <s v="RUNNING"/>
    <s v="1.0.4.0"/>
    <s v="G113"/>
    <s v="3.0.7"/>
    <s v="0.9.3.0"/>
    <s v="1.0.0.0"/>
    <s v="OK"/>
    <x v="0"/>
    <x v="14"/>
  </r>
  <r>
    <s v="Succes"/>
    <s v="TMGL"/>
    <s v="PEMUDA NO 39"/>
    <s v="02"/>
    <s v="10.42.114.227"/>
    <s v="4.2.4.0"/>
    <s v="1.1.1.0"/>
    <s v="RUNNING"/>
    <s v="1.0.4.0"/>
    <s v="G113"/>
    <s v="3.0.7"/>
    <s v="0.9.3.0"/>
    <s v="1.0.0.0"/>
    <s v="OK"/>
    <x v="0"/>
    <x v="14"/>
  </r>
  <r>
    <s v="Succes"/>
    <s v="TX6S"/>
    <s v="SPBU PLAZA PERMATA"/>
    <s v="02"/>
    <s v="10.42.30.131"/>
    <s v="4.2.4.0"/>
    <s v="1.1.1.0"/>
    <s v="RUNNING"/>
    <s v="1.0.4.0"/>
    <s v="G113"/>
    <s v="3.0.7"/>
    <s v="0.9.3.0"/>
    <s v="1.0.0.0"/>
    <s v="OK"/>
    <x v="0"/>
    <x v="14"/>
  </r>
  <r>
    <s v="Succes"/>
    <s v="T7YP"/>
    <s v="TAMAN CIMANGGU RAYA"/>
    <s v="01"/>
    <s v="10.42.13.98"/>
    <s v="4.2.4.0"/>
    <s v="1.1.1.0"/>
    <s v="RUNNING"/>
    <s v="1.0.4.0"/>
    <s v="G113"/>
    <s v="3.0.7"/>
    <s v="0.9.3.0"/>
    <s v="1.0.0.0"/>
    <s v="OK"/>
    <x v="0"/>
    <x v="14"/>
  </r>
  <r>
    <s v="Succes"/>
    <s v="TUWS"/>
    <s v="SOLEH ISKANDAR KM.2"/>
    <s v="04"/>
    <s v="10.42.113.165"/>
    <s v="4.2.4.0"/>
    <s v="1.1.1.0"/>
    <s v="RUNNING"/>
    <s v="1.0.4.0"/>
    <s v="G113"/>
    <s v="3.0.7"/>
    <s v="0.9.3.0"/>
    <s v="1.0.0.0"/>
    <s v="OK"/>
    <x v="0"/>
    <x v="14"/>
  </r>
  <r>
    <s v="Succes"/>
    <s v="TSQX"/>
    <s v="CIMANGGU PERIKANAN"/>
    <s v="01"/>
    <s v="10.42.60.100"/>
    <s v="4.2.4.0"/>
    <s v="1.1.1.0"/>
    <s v="RUNNING"/>
    <s v="1.0.4.0"/>
    <s v="G113"/>
    <s v="3.0.7"/>
    <s v="0.9.3.0"/>
    <s v="1.0.0.0"/>
    <s v="OK"/>
    <x v="0"/>
    <x v="14"/>
  </r>
  <r>
    <s v="Succes"/>
    <s v="F36C"/>
    <s v="BOGOR PERMAI_x0009_"/>
    <s v="03"/>
    <s v="10.42.45.132"/>
    <s v="4.2.4.0"/>
    <s v="1.1.1.0"/>
    <s v="RUNNING"/>
    <s v="1.0.4.0"/>
    <s v="G113"/>
    <s v="3.0.7"/>
    <s v="0.9.3.0"/>
    <s v="1.0.0.0"/>
    <s v="OK"/>
    <x v="0"/>
    <x v="14"/>
  </r>
  <r>
    <s v="Succes"/>
    <s v="TSQX"/>
    <s v="CIMANGGU PERIKANAN"/>
    <s v="02"/>
    <s v="10.42.60.99"/>
    <s v="4.2.4.0"/>
    <s v="1.1.1.0"/>
    <s v="RUNNING"/>
    <s v="1.0.4.0"/>
    <s v="G113"/>
    <s v="3.0.7"/>
    <s v="0.9.3.0"/>
    <s v="1.0.0.0"/>
    <s v="OK"/>
    <x v="0"/>
    <x v="14"/>
  </r>
  <r>
    <s v="Succes"/>
    <s v="TC6C"/>
    <s v="CILEBUT TIMUR"/>
    <s v="01"/>
    <s v="10.42.106.34"/>
    <s v="4.2.4.0"/>
    <s v="1.1.1.0"/>
    <s v="RUNNING"/>
    <s v="1.0.4.0"/>
    <s v="G113"/>
    <s v="3.0.7"/>
    <s v="0.9.3.0"/>
    <s v="1.0.0.0"/>
    <s v="OK"/>
    <x v="0"/>
    <x v="14"/>
  </r>
  <r>
    <s v="Succes"/>
    <s v="TUWS"/>
    <s v="SOLEH ISKANDAR KM.2"/>
    <s v="01"/>
    <s v="10.42.113.162"/>
    <s v="4.2.4.0"/>
    <s v="1.1.1.0"/>
    <s v="RUNNING"/>
    <s v="1.0.4.0"/>
    <s v="G113"/>
    <s v="3.0.7"/>
    <s v="0.9.3.0"/>
    <s v="1.0.0.0"/>
    <s v="OK"/>
    <x v="0"/>
    <x v="14"/>
  </r>
  <r>
    <s v="Succes"/>
    <s v="TFSI"/>
    <s v="VILLA BOGOR INDAH BLOK AB_x0009_"/>
    <s v="04"/>
    <s v="10.42.191.165"/>
    <s v="4.2.4.0"/>
    <s v="1.1.1.0"/>
    <s v="RUNNING"/>
    <s v="1.0.4.0"/>
    <s v="G113"/>
    <s v="3.0.7"/>
    <s v="0.9.3.0"/>
    <s v="1.0.0.0"/>
    <s v="OK"/>
    <x v="0"/>
    <x v="14"/>
  </r>
  <r>
    <s v="Succes"/>
    <s v="FUN7"/>
    <s v="BUKITCIMANGGU CITY 2"/>
    <s v="02"/>
    <s v="10.42.54.163"/>
    <s v="4.2.4.0"/>
    <s v="1.1.1.0"/>
    <s v="RUNNING"/>
    <s v="1.0.4.0"/>
    <s v="G113"/>
    <s v="3.0.7"/>
    <s v="0.9.3.0"/>
    <s v="1.0.0.0"/>
    <s v="OK"/>
    <x v="0"/>
    <x v="14"/>
  </r>
  <r>
    <s v="Succes"/>
    <s v="TMGL"/>
    <s v="PEMUDA NO 39"/>
    <s v="I1"/>
    <s v="10.42.114.245"/>
    <s v="4.2.4.0"/>
    <s v="1.1.1.0"/>
    <s v="RUNNING"/>
    <s v="1.0.4.0"/>
    <s v="G113"/>
    <s v="3.0.7"/>
    <s v="0.9.3.0"/>
    <s v="1.0.0.0"/>
    <s v="OK"/>
    <x v="0"/>
    <x v="14"/>
  </r>
  <r>
    <s v="Succes"/>
    <s v="TS24"/>
    <s v="PAHLAWAN CIMANGGU"/>
    <s v="02"/>
    <s v="10.42.49.130"/>
    <s v="4.2.4.0"/>
    <s v="1.1.1.0"/>
    <s v="RUNNING"/>
    <s v="1.0.4.0"/>
    <s v="G113"/>
    <s v="3.0.7"/>
    <s v="0.9.3.0"/>
    <s v="1.0.0.0"/>
    <s v="OK"/>
    <x v="0"/>
    <x v="14"/>
  </r>
  <r>
    <s v="Succes"/>
    <s v="FOVV"/>
    <s v="RUKO THE PROMINENT"/>
    <s v="02"/>
    <s v="10.42.143.67"/>
    <s v="4.2.4.0"/>
    <s v="1.1.1.0"/>
    <s v="RUNNING"/>
    <s v="1.0.4.0"/>
    <s v="G113"/>
    <s v="3.0.7"/>
    <s v="0.9.3.0"/>
    <s v="1.0.0.0"/>
    <s v="OK"/>
    <x v="0"/>
    <x v="14"/>
  </r>
  <r>
    <s v="Succes"/>
    <s v="FU8B"/>
    <s v="BUKIT MEKAR WANGI"/>
    <s v="01"/>
    <s v="10.42.64.130"/>
    <s v="4.2.4.0"/>
    <s v="1.1.1.0"/>
    <s v="RUNNING"/>
    <s v="1.0.4.0"/>
    <s v="G113"/>
    <s v="3.0.7"/>
    <s v="0.9.3.0"/>
    <s v="1.0.0.0"/>
    <s v="OK"/>
    <x v="0"/>
    <x v="14"/>
  </r>
  <r>
    <s v="Succes"/>
    <s v="TBR5"/>
    <s v="VILLA BOGOR INDAH 3"/>
    <s v="02"/>
    <s v="10.42.49.67"/>
    <s v="4.2.4.0"/>
    <s v="1.1.1.0"/>
    <s v="RUNNING"/>
    <s v="1.0.4.0"/>
    <s v="G113"/>
    <s v="3.0.7"/>
    <s v="0.9.3.0"/>
    <s v="1.0.0.0"/>
    <s v="OK"/>
    <x v="0"/>
    <x v="14"/>
  </r>
  <r>
    <s v="Succes"/>
    <s v="TI0C"/>
    <s v="RSUD KOTA BOGOR"/>
    <s v="01"/>
    <s v="10.42.146.2"/>
    <s v="4.2.4.0"/>
    <s v="1.1.1.0"/>
    <s v="RUNNING"/>
    <s v="1.0.4.0"/>
    <s v="G113"/>
    <s v="3.0.7"/>
    <s v="0.9.3.0"/>
    <s v="1.0.0.0"/>
    <s v="OK"/>
    <x v="0"/>
    <x v="14"/>
  </r>
  <r>
    <s v="Succes"/>
    <s v="F0HQ"/>
    <s v="TAMAN YASMIN RUKO NO. 4"/>
    <s v="02"/>
    <s v="10.42.140.99"/>
    <s v="4.2.4.0"/>
    <s v="1.1.1.0"/>
    <s v="RUNNING"/>
    <s v="1.0.4.0"/>
    <s v="G113"/>
    <s v="3.0.7"/>
    <s v="0.9.3.0"/>
    <s v="1.0.0.0"/>
    <s v="OK"/>
    <x v="0"/>
    <x v="14"/>
  </r>
  <r>
    <s v="Succes"/>
    <s v="T29G"/>
    <s v="VILLA BOGOR INDAH 2"/>
    <s v="01"/>
    <s v="10.42.28.98"/>
    <s v="4.2.4.0"/>
    <s v="1.1.1.0"/>
    <s v="RUNNING"/>
    <s v="1.0.4.0"/>
    <s v="G113"/>
    <s v="3.0.7"/>
    <s v="0.9.3.0"/>
    <s v="1.0.0.0"/>
    <s v="OK"/>
    <x v="0"/>
    <x v="14"/>
  </r>
  <r>
    <s v="Succes"/>
    <s v="F36C"/>
    <s v="BOGOR PERMAI"/>
    <s v="01"/>
    <s v="10.42.45.130"/>
    <s v="4.2.4.0"/>
    <s v="1.1.1.0"/>
    <s v="RUNNING"/>
    <s v="1.0.4.0"/>
    <s v="G113"/>
    <s v="3.0.7"/>
    <s v="0.9.3.0"/>
    <s v="1.0.0.0"/>
    <s v="OK"/>
    <x v="0"/>
    <x v="14"/>
  </r>
  <r>
    <s v="Succes"/>
    <s v="T997"/>
    <s v="KEBON PEDES"/>
    <s v="02"/>
    <s v="10.42.62.99"/>
    <s v="4.2.4.0"/>
    <s v="1.1.1.0"/>
    <s v="RUNNING"/>
    <s v="1.0.4.0"/>
    <s v="G113"/>
    <s v="3.0.7"/>
    <s v="0.9.3.0"/>
    <s v="1.0.0.0"/>
    <s v="OK"/>
    <x v="0"/>
    <x v="14"/>
  </r>
  <r>
    <s v="Succes"/>
    <s v="T0I9"/>
    <s v="SHOLEH ISKANDAR KM 9"/>
    <s v="01"/>
    <s v="10.42.108.162"/>
    <s v="4.2.4.0"/>
    <s v="1.1.1.0"/>
    <s v="RUNNING"/>
    <s v="1.0.4.0"/>
    <s v="G113"/>
    <s v="3.0.7"/>
    <s v="0.9.3.0"/>
    <s v="1.0.0.0"/>
    <s v="OK"/>
    <x v="0"/>
    <x v="14"/>
  </r>
  <r>
    <s v="Succes"/>
    <s v="TFSI"/>
    <s v="VILLA BOGOR INDAH BLOK AB"/>
    <s v="02"/>
    <s v="10.42.191.164"/>
    <s v="4.2.4.0"/>
    <s v="1.1.1.0"/>
    <s v="RUNNING"/>
    <s v="1.0.4.0"/>
    <s v="G113"/>
    <s v="3.0.7"/>
    <s v="0.9.3.0"/>
    <s v="1.0.0.0"/>
    <s v="OK"/>
    <x v="0"/>
    <x v="14"/>
  </r>
  <r>
    <s v="Succes"/>
    <s v="TI0C"/>
    <s v="RSUD KOTA BOGOR"/>
    <s v="02"/>
    <s v="10.42.146.3"/>
    <s v="4.2.4.0"/>
    <s v="1.1.1.0"/>
    <s v="RUNNING"/>
    <s v="1.0.4.0"/>
    <s v="G113"/>
    <s v="3.0.7"/>
    <s v="0.9.3.0"/>
    <s v="1.0.0.0"/>
    <s v="OK"/>
    <x v="0"/>
    <x v="14"/>
  </r>
  <r>
    <s v="Succes"/>
    <s v="TX6S"/>
    <s v="SPBU PLAZA PERMATA"/>
    <s v="03"/>
    <s v="10.42.30.132"/>
    <s v="4.2.4.0"/>
    <s v="1.1.1.0"/>
    <s v="RUNNING"/>
    <s v="1.0.4.0"/>
    <s v="G113"/>
    <s v="3.0.7"/>
    <s v="0.9.3.0"/>
    <s v="1.0.0.0"/>
    <s v="OK"/>
    <x v="0"/>
    <x v="14"/>
  </r>
  <r>
    <s v="Succes"/>
    <s v="FUN7"/>
    <s v="BUKITCIMANGGU CITY 2"/>
    <s v="01"/>
    <s v="10.42.54.162"/>
    <s v="4.2.4.0"/>
    <s v="1.1.1.0"/>
    <s v="RUNNING"/>
    <s v="1.0.4.0"/>
    <s v="G113"/>
    <s v="3.0.7"/>
    <s v="0.9.3.0"/>
    <s v="1.0.0.0"/>
    <s v="OK"/>
    <x v="0"/>
    <x v="14"/>
  </r>
  <r>
    <s v="Succes"/>
    <s v="T1FM"/>
    <s v="Johar Baru No.2"/>
    <s v="02"/>
    <s v="10.42.20.35"/>
    <s v="4.2.4.0"/>
    <s v="1.1.1.0"/>
    <s v="RUNNING"/>
    <s v="1.0.4.0"/>
    <s v="G113"/>
    <s v="3.0.7"/>
    <s v="0.9.3.0"/>
    <s v="1.0.0.0"/>
    <s v="OK"/>
    <x v="0"/>
    <x v="14"/>
  </r>
  <r>
    <s v="Succes"/>
    <s v="TBR5"/>
    <s v="VILLA BOGOR INDAH 3"/>
    <s v="01"/>
    <s v="10.42.49.66"/>
    <s v="4.2.4.0"/>
    <s v="1.1.1.0"/>
    <s v="RUNNING"/>
    <s v="1.0.4.0"/>
    <s v="G113"/>
    <s v="3.0.7"/>
    <s v="0.9.3.0"/>
    <s v="1.0.0.0"/>
    <s v="OK"/>
    <x v="0"/>
    <x v="14"/>
  </r>
  <r>
    <s v="Succes"/>
    <s v="T997"/>
    <s v="KEBON PEDES"/>
    <s v="01"/>
    <s v="10.42.62.98"/>
    <s v="4.2.4.0"/>
    <s v="1.1.1.0"/>
    <s v="RUNNING"/>
    <s v="1.0.4.0"/>
    <s v="G113"/>
    <s v="3.0.6"/>
    <s v="0.9.3.0"/>
    <s v="1.0.0.0"/>
    <s v="NOK ATTRIBUTE"/>
    <x v="1"/>
    <x v="14"/>
  </r>
  <r>
    <s v="Succes"/>
    <s v="TXCC"/>
    <s v="VILLA BOGOR INDAH BLOK E"/>
    <s v="01"/>
    <s v="10.42.26.162"/>
    <s v="4.2.4.0"/>
    <s v="1.1.1.0"/>
    <s v="RUNNING"/>
    <s v="1.0.4.0"/>
    <s v="G113"/>
    <s v="3.0.7"/>
    <s v="0.9.3.0"/>
    <s v="1.0.0.0"/>
    <s v="OK"/>
    <x v="0"/>
    <x v="14"/>
  </r>
  <r>
    <s v="Succes"/>
    <s v="TFDR"/>
    <s v="RUKO CILEBUT RESIDENCE"/>
    <s v="02"/>
    <s v="10.42.40.163"/>
    <s v="4.2.4.0"/>
    <s v="1.1.1.0"/>
    <s v="RUNNING"/>
    <s v="1.0.4.0"/>
    <s v="G113"/>
    <s v="3.0.7"/>
    <s v="0.9.3.0"/>
    <s v="1.0.0.0"/>
    <s v="OK"/>
    <x v="0"/>
    <x v="14"/>
  </r>
  <r>
    <s v="Succes"/>
    <s v="TXCC"/>
    <s v="VILLA BOGOR INDAH BLOK E"/>
    <s v="02"/>
    <s v="10.42.26.163"/>
    <s v="4.2.4.0"/>
    <s v="1.1.1.0"/>
    <s v="RUNNING"/>
    <s v="1.0.4.0"/>
    <s v="G113"/>
    <s v="3.0.7"/>
    <s v="0.9.3.0"/>
    <s v="1.0.0.0"/>
    <s v="OK"/>
    <x v="0"/>
    <x v="14"/>
  </r>
  <r>
    <s v="Succes"/>
    <s v="TMGL"/>
    <s v="PEMUDA NO 39"/>
    <s v="04"/>
    <s v="10.42.114.229"/>
    <s v="4.2.4.0"/>
    <s v="1.1.1.0"/>
    <s v="RUNNING"/>
    <s v="1.0.4.0"/>
    <s v="G113"/>
    <s v="3.0.7"/>
    <s v="0.9.3.0"/>
    <s v="1.0.0.0"/>
    <s v="OK"/>
    <x v="0"/>
    <x v="14"/>
  </r>
  <r>
    <s v="Succes"/>
    <s v="T3EN"/>
    <s v="SPBU CILENDEK"/>
    <s v="02"/>
    <s v="10.42.17.227"/>
    <s v="4.2.4.0"/>
    <s v="1.1.1.0"/>
    <s v="RUNNING"/>
    <s v="1.0.4.0"/>
    <s v="G113"/>
    <s v="3.0.7"/>
    <s v="0.9.3.0"/>
    <s v="1.0.0.0"/>
    <s v="OK"/>
    <x v="0"/>
    <x v="14"/>
  </r>
  <r>
    <s v="Succes"/>
    <s v="TFDR"/>
    <s v="RUKO CILEBUT RESIDENCE"/>
    <s v="01"/>
    <s v="10.42.40.162"/>
    <s v="4.2.4.0"/>
    <s v="1.1.1.0"/>
    <s v="RUNNING"/>
    <s v="1.0.4.0"/>
    <s v="G113"/>
    <s v="3.0.7"/>
    <s v="0.9.3.0"/>
    <s v="1.0.0.0"/>
    <s v="OK"/>
    <x v="0"/>
    <x v="14"/>
  </r>
  <r>
    <s v="Succes"/>
    <s v="T35O"/>
    <s v="TAMAN YASMIN NO.122"/>
    <s v="01"/>
    <s v="10.42.11.130"/>
    <s v="4.2.4.0"/>
    <s v="1.1.1.0"/>
    <s v="RUNNING"/>
    <s v="1.0.4.0"/>
    <s v="G113"/>
    <s v="3.0.7"/>
    <s v="0.9.3.0"/>
    <s v="1.0.0.0"/>
    <s v="OK"/>
    <x v="0"/>
    <x v="14"/>
  </r>
  <r>
    <s v="Succes"/>
    <s v="T29G"/>
    <s v="VILLA BOGOR INDAH 2_x0009_"/>
    <s v="03"/>
    <s v="10.42.28.100"/>
    <s v="4.2.4.0"/>
    <s v="1.1.1.0"/>
    <s v="RUNNING"/>
    <s v="1.0.4.0"/>
    <s v="G113"/>
    <s v="3.0.7"/>
    <s v="0.9.3.0"/>
    <s v="1.0.0.0"/>
    <s v="OK"/>
    <x v="0"/>
    <x v="14"/>
  </r>
  <r>
    <s v="Succes"/>
    <s v="TEAE"/>
    <s v="VILLA BOGOR INDAH"/>
    <s v="01"/>
    <s v="10.42.7.2"/>
    <s v="4.2.4.0"/>
    <s v="1.1.1.0"/>
    <s v="RUNNING"/>
    <s v="1.0.4.0"/>
    <s v="G113"/>
    <s v="3.0.7"/>
    <s v="0.9.3.0"/>
    <s v="1.0.0.0"/>
    <s v="OK"/>
    <x v="0"/>
    <x v="14"/>
  </r>
  <r>
    <s v="Succes"/>
    <s v="T3EN"/>
    <s v="SPBU CILENDEK"/>
    <s v="01"/>
    <s v="10.42.17.226"/>
    <s v="4.2.4.0"/>
    <s v="1.1.1.0"/>
    <s v="RUNNING"/>
    <s v="1.0.4.0"/>
    <s v="G113"/>
    <s v="3.0.7"/>
    <s v="0.9.3.0"/>
    <s v="1.0.0.0"/>
    <s v="OK"/>
    <x v="0"/>
    <x v="14"/>
  </r>
  <r>
    <s v="Succes"/>
    <s v="F0HQ"/>
    <s v="TAMAN YASMIN RUKO NO. 4"/>
    <s v="01"/>
    <s v="10.42.140.98"/>
    <s v="4.2.4.0"/>
    <s v="1.1.1.0"/>
    <s v="RUNNING"/>
    <s v="1.0.4.0"/>
    <s v="G113"/>
    <s v="3.0.7"/>
    <s v="0.9.3.0"/>
    <s v="1.0.0.0"/>
    <s v="OK"/>
    <x v="0"/>
    <x v="14"/>
  </r>
  <r>
    <s v="Succes"/>
    <s v="TR98"/>
    <s v="RAYA CILEBUT"/>
    <s v="02"/>
    <s v="10.42.30.67"/>
    <s v="4.2.4.0"/>
    <s v="1.1.1.0"/>
    <s v="RUNNING"/>
    <s v="1.0.4.0"/>
    <s v="G113"/>
    <s v="3.0.7"/>
    <s v="0.9.3.0"/>
    <s v="1.0.0.0"/>
    <s v="OK"/>
    <x v="0"/>
    <x v="14"/>
  </r>
  <r>
    <s v="Succes"/>
    <s v="TUWS"/>
    <s v="SOLEH ISKANDAR KM.2"/>
    <s v="03"/>
    <s v="10.42.113.164"/>
    <s v="4.2.4.0"/>
    <s v="1.1.1.0"/>
    <s v="RUNNING"/>
    <s v="1.0.4.0"/>
    <s v="G113"/>
    <s v="3.0.7"/>
    <s v="0.9.3.0"/>
    <s v="1.0.0.0"/>
    <s v="OK"/>
    <x v="0"/>
    <x v="14"/>
  </r>
  <r>
    <s v="Succes"/>
    <s v="F360"/>
    <s v="GUNUNG BATU"/>
    <s v="02"/>
    <s v="10.42.37.35"/>
    <s v="4.2.4.0"/>
    <s v="1.1.1.0"/>
    <s v="RUNNING"/>
    <s v="1.0.4.0"/>
    <s v="G113"/>
    <s v="3.0.7"/>
    <s v="0.9.3.0"/>
    <s v="1.0.0.0"/>
    <s v="OK"/>
    <x v="0"/>
    <x v="14"/>
  </r>
  <r>
    <s v="Succes"/>
    <s v="F880"/>
    <s v="PESONA CILEBUT"/>
    <s v="01"/>
    <s v="10.42.37.162"/>
    <s v="4.2.4.0"/>
    <s v="1.1.1.0"/>
    <s v="RUNNING"/>
    <s v="1.0.4.0"/>
    <s v="G113"/>
    <s v="3.0.7"/>
    <s v="0.9.3.0"/>
    <s v="1.0.0.0"/>
    <s v="OK"/>
    <x v="0"/>
    <x v="14"/>
  </r>
  <r>
    <s v="Succes"/>
    <s v="TJ64"/>
    <s v="TAMAN CIMANGGU 2"/>
    <s v="01"/>
    <s v="10.42.63.227"/>
    <s v="4.2.4.0"/>
    <s v="1.1.1.0"/>
    <s v="RUNNING"/>
    <s v="1.0.4.0"/>
    <s v="G113"/>
    <s v="3.0.7"/>
    <s v="0.9.3.0"/>
    <s v="1.0.0.0"/>
    <s v="OK"/>
    <x v="0"/>
    <x v="14"/>
  </r>
  <r>
    <s v="Succes"/>
    <s v="TFSI"/>
    <s v="VILLA BOGOR INDAH BLOK AB"/>
    <s v="01"/>
    <s v="10.42.191.162"/>
    <s v="4.2.4.0"/>
    <s v="1.1.1.0"/>
    <s v="RUNNING"/>
    <s v="1.0.4.0"/>
    <s v="G113"/>
    <s v="3.0.7"/>
    <s v="0.9.3.0"/>
    <s v="1.0.0.0"/>
    <s v="OK"/>
    <x v="0"/>
    <x v="14"/>
  </r>
  <r>
    <s v="Succes"/>
    <s v="TFSI"/>
    <s v="VILLA BOGOR INDAH BLOK AB"/>
    <s v="03"/>
    <s v="10.42.191.163"/>
    <s v="4.2.4.0"/>
    <s v="1.1.1.0"/>
    <s v="RUNNING"/>
    <s v="1.0.4.0"/>
    <s v="G113"/>
    <s v="3.0.7"/>
    <s v="0.9.3.0"/>
    <s v="1.0.0.0"/>
    <s v="OK"/>
    <x v="0"/>
    <x v="14"/>
  </r>
  <r>
    <s v="Succes"/>
    <s v="T29G"/>
    <s v="VILLA BOGOR INDAH 2"/>
    <s v="02"/>
    <s v="10.42.28.99"/>
    <s v="4.2.4.0"/>
    <s v="1.1.1.0"/>
    <s v="RUNNING"/>
    <s v="1.0.4.0"/>
    <s v="G113"/>
    <s v="3.0.7"/>
    <s v="0.9.3.0"/>
    <s v="1.0.0.0"/>
    <s v="OK"/>
    <x v="0"/>
    <x v="14"/>
  </r>
  <r>
    <s v="Succes"/>
    <s v="TCPY"/>
    <s v="SPBU PASIR JAMBU"/>
    <s v="02"/>
    <s v="10.42.49.163"/>
    <s v="4.2.4.0"/>
    <s v="1.1.1.0"/>
    <s v="RUNNING"/>
    <s v="1.0.4.0"/>
    <s v="G113"/>
    <s v="3.0.7"/>
    <s v="0.9.3.0"/>
    <s v="1.0.0.0"/>
    <s v="OK"/>
    <x v="0"/>
    <x v="14"/>
  </r>
  <r>
    <s v="Succes"/>
    <s v="FTD5"/>
    <s v="SHOLEH ISKANDAR 3"/>
    <s v="01"/>
    <s v="10.42.116.2"/>
    <s v="4.2.4.0"/>
    <s v="1.1.1.0"/>
    <s v="RUNNING"/>
    <s v="1.0.4.0"/>
    <s v="G113"/>
    <s v="3.0.7"/>
    <s v="0.9.3.0"/>
    <s v="1.0.0.0"/>
    <s v="OK"/>
    <x v="0"/>
    <x v="14"/>
  </r>
  <r>
    <s v="Succes"/>
    <s v="T7YP"/>
    <s v="TAMAN CIMANGGU RAYA"/>
    <s v="I1"/>
    <s v="10.42.13.117"/>
    <s v="4.2.4.0"/>
    <s v="1.1.1.0"/>
    <s v="RUNNING"/>
    <s v="1.0.4.0"/>
    <s v="G113"/>
    <s v="3.0.7"/>
    <s v="0.9.3.0"/>
    <s v="1.0.0.0"/>
    <s v="OK"/>
    <x v="0"/>
    <x v="14"/>
  </r>
  <r>
    <s v="Succes"/>
    <s v="TSQX"/>
    <s v="CIMANGGU PERIKANAN"/>
    <s v="03"/>
    <s v="10.42.60.98"/>
    <s v="4.2.4.0"/>
    <s v="1.1.1.0"/>
    <s v="RUNNING"/>
    <s v="1.0.4.0"/>
    <s v="G113"/>
    <s v="3.0.7"/>
    <s v="0.9.3.0"/>
    <s v="1.0.0.0"/>
    <s v="OK"/>
    <x v="0"/>
    <x v="14"/>
  </r>
  <r>
    <s v="Succes"/>
    <s v="FTD5"/>
    <s v="SHOLEH ISKANDAR 3"/>
    <s v="02"/>
    <s v="10.42.116.3"/>
    <s v="4.2.4.0"/>
    <s v="1.1.1.0"/>
    <s v="RUNNING"/>
    <s v="1.0.4.0"/>
    <s v="G113"/>
    <s v="3.0.7"/>
    <s v="0.9.3.0"/>
    <s v="1.0.0.0"/>
    <s v="OK"/>
    <x v="0"/>
    <x v="14"/>
  </r>
  <r>
    <s v="Succes"/>
    <s v="TFBA"/>
    <s v="CILENDEK BOGOR"/>
    <s v="02"/>
    <s v="10.42.30.195"/>
    <s v="4.2.4.0"/>
    <s v="1.1.1.0"/>
    <s v="RUNNING"/>
    <s v="1.0.4.0"/>
    <s v="G113"/>
    <s v="3.0.7"/>
    <s v="0.9.3.0"/>
    <s v="1.0.0.0"/>
    <s v="OK"/>
    <x v="0"/>
    <x v="14"/>
  </r>
  <r>
    <s v="Succes"/>
    <s v="TRZG"/>
    <s v="STASIUN CILEBUT"/>
    <s v="01"/>
    <s v="10.42.53.162"/>
    <s v="4.2.4.0"/>
    <s v="1.1.1.0"/>
    <s v="RUNNING"/>
    <s v="1.0.4.0"/>
    <s v="G113"/>
    <s v="3.0.7"/>
    <s v="0.9.3.0"/>
    <s v="1.0.0.0"/>
    <s v="OK"/>
    <x v="0"/>
    <x v="14"/>
  </r>
  <r>
    <s v="Succes"/>
    <s v="TRZG"/>
    <s v="STASIUN CILEBUT"/>
    <s v="02"/>
    <s v="10.42.53.163"/>
    <s v="4.2.4.0"/>
    <s v="1.1.1.0"/>
    <s v="RUNNING"/>
    <s v="1.0.4.0"/>
    <s v="G113"/>
    <s v="3.0.7"/>
    <s v="0.9.3.0"/>
    <s v="1.0.0.0"/>
    <s v="OK"/>
    <x v="0"/>
    <x v="14"/>
  </r>
  <r>
    <s v="Succes"/>
    <s v="FHU5"/>
    <s v="BARU YASMIN"/>
    <s v="02"/>
    <s v="10.42.139.3"/>
    <s v="4.2.4.0"/>
    <s v="1.1.1.0"/>
    <s v="RUNNING"/>
    <s v="1.0.4.0"/>
    <s v="G113"/>
    <s v="3.0.7"/>
    <s v="0.9.3.0"/>
    <s v="1.0.0.0"/>
    <s v="OK"/>
    <x v="0"/>
    <x v="14"/>
  </r>
  <r>
    <s v="Succes"/>
    <s v="TMGL"/>
    <s v="PEMUDA NO 39"/>
    <s v="03"/>
    <s v="10.42.114.228"/>
    <s v="4.2.4.0"/>
    <s v="1.1.1.0"/>
    <s v="RUNNING"/>
    <s v="1.0.4.0"/>
    <s v="G113"/>
    <s v="3.0.7"/>
    <s v="0.9.3.0"/>
    <s v="1.0.0.0"/>
    <s v="OK"/>
    <x v="0"/>
    <x v="14"/>
  </r>
  <r>
    <s v="Succes"/>
    <s v="FYF6"/>
    <s v="BUKIT CIMANGGU CITY"/>
    <s v="01"/>
    <s v="10.42.116.98"/>
    <s v="4.2.4.0"/>
    <s v="1.1.1.0"/>
    <s v="RUNNING"/>
    <s v="1.0.4.0"/>
    <s v="G113"/>
    <s v="3.0.7"/>
    <s v="0.9.3.0"/>
    <s v="1.0.0.0"/>
    <s v="OK"/>
    <x v="0"/>
    <x v="14"/>
  </r>
  <r>
    <s v="Succes"/>
    <s v="F4XL"/>
    <s v="PESONA CILEBUT 2"/>
    <s v="01"/>
    <s v="10.42.95.130"/>
    <s v="4.2.4.0"/>
    <s v="1.1.1.0"/>
    <s v="RUNNING"/>
    <s v="1.0.4.0"/>
    <s v="G113"/>
    <s v="3.0.7"/>
    <s v="0.9.3.0"/>
    <s v="1.0.0.0"/>
    <s v="OK"/>
    <x v="0"/>
    <x v="14"/>
  </r>
  <r>
    <s v="Succes"/>
    <s v="TJ73"/>
    <s v="KENCANA PERMAI"/>
    <s v="02"/>
    <s v="10.42.82.163"/>
    <s v="4.2.4.0"/>
    <s v="1.1.1.0"/>
    <s v="RUNNING"/>
    <s v="1.0.4.0"/>
    <s v="G113"/>
    <s v="3.0.7"/>
    <s v="0.9.3.0"/>
    <s v="1.0.0.0"/>
    <s v="OK"/>
    <x v="0"/>
    <x v="14"/>
  </r>
  <r>
    <s v="Succes"/>
    <s v="F880"/>
    <s v="PESONA CILEBUT"/>
    <s v="02"/>
    <s v="10.42.37.163"/>
    <s v="4.2.4.0"/>
    <s v="1.1.1.0"/>
    <s v="RUNNING"/>
    <s v="1.0.4.0"/>
    <s v="G113"/>
    <s v="3.0.7"/>
    <s v="0.9.3.0"/>
    <s v="1.0.0.0"/>
    <s v="OK"/>
    <x v="0"/>
    <x v="14"/>
  </r>
  <r>
    <s v="Succes"/>
    <s v="FYF6"/>
    <s v="BUKIT CIMANGGU CITY"/>
    <s v="03"/>
    <s v="10.42.116.100"/>
    <s v="4.2.4.0"/>
    <s v="1.1.1.0"/>
    <s v="RUNNING"/>
    <s v="1.0.4.0"/>
    <s v="G113"/>
    <s v="3.0.7"/>
    <s v="0.9.3.0"/>
    <s v="1.0.0.0"/>
    <s v="OK"/>
    <x v="0"/>
    <x v="14"/>
  </r>
  <r>
    <s v="Succes"/>
    <s v="FHU5"/>
    <s v="BARU YASMIN"/>
    <s v="01"/>
    <s v="10.42.139.2"/>
    <s v="4.2.4.0"/>
    <s v="1.1.1.0"/>
    <s v="RUNNING"/>
    <s v="1.0.4.0"/>
    <s v="G113"/>
    <s v="3.0.7"/>
    <s v="0.9.3.0"/>
    <s v="1.0.0.0"/>
    <s v="OK"/>
    <x v="0"/>
    <x v="14"/>
  </r>
  <r>
    <s v="Succes"/>
    <s v="F670"/>
    <s v="YASMIN"/>
    <s v="01"/>
    <s v="10.42.45.66"/>
    <s v="4.2.4.0"/>
    <s v="1.1.1.0"/>
    <s v="RUNNING"/>
    <s v="1.0.4.0"/>
    <s v="G113"/>
    <s v="3.0.7"/>
    <s v="0.9.3.0"/>
    <s v="1.0.0.0"/>
    <s v="OK"/>
    <x v="0"/>
    <x v="14"/>
  </r>
  <r>
    <s v="Succes"/>
    <s v="TMI1"/>
    <s v="KH.SHOLEH ISKANDAR 2"/>
    <s v="02"/>
    <s v="10.42.38.3"/>
    <s v="4.2.4.0"/>
    <s v="1.1.1.0"/>
    <s v="RUNNING"/>
    <s v="1.0.4.0"/>
    <s v="G113"/>
    <s v="3.0.7"/>
    <s v="0.9.3.0"/>
    <s v="1.0.0.0"/>
    <s v="OK"/>
    <x v="0"/>
    <x v="14"/>
  </r>
  <r>
    <s v="Succes"/>
    <s v="FH8P"/>
    <s v="VILLA BOGOR INDAH 6"/>
    <s v="01"/>
    <s v="10.42.135.34"/>
    <s v="4.2.4.0"/>
    <s v="1.1.1.0"/>
    <s v="RUNNING"/>
    <s v="1.0.4.0"/>
    <s v="G113"/>
    <s v="3.0.7"/>
    <s v="0.9.3.0"/>
    <s v="1.0.0.0"/>
    <s v="OK"/>
    <x v="0"/>
    <x v="14"/>
  </r>
  <r>
    <s v="Succes"/>
    <s v="TJ73"/>
    <s v="KENCANA PERMAI"/>
    <s v="01"/>
    <s v="10.42.82.162"/>
    <s v="4.2.4.0"/>
    <s v="1.1.1.0"/>
    <s v="RUNNING"/>
    <s v="1.0.4.0"/>
    <s v="G113"/>
    <s v="3.0.7"/>
    <s v="0.9.3.0"/>
    <s v="1.0.0.0"/>
    <s v="OK"/>
    <x v="0"/>
    <x v="14"/>
  </r>
  <r>
    <s v="Succes"/>
    <s v="FH8P"/>
    <s v="VILLA BOGOR INDAH 6"/>
    <s v="02"/>
    <s v="10.42.135.35"/>
    <s v="4.2.4.0"/>
    <s v="1.1.1.0"/>
    <s v="RUNNING"/>
    <s v="1.0.4.0"/>
    <s v="G113"/>
    <s v="3.0.7"/>
    <s v="0.9.3.0"/>
    <s v="1.0.0.0"/>
    <s v="OK"/>
    <x v="0"/>
    <x v="14"/>
  </r>
  <r>
    <s v="error"/>
    <s v="TC6C"/>
    <s v="CILEBUT TIMUR"/>
    <s v="02"/>
    <s v="10.42.106.35"/>
    <s v="-"/>
    <s v="-"/>
    <s v="-"/>
    <s v="-"/>
    <s v="-"/>
    <s v="-"/>
    <s v="-"/>
    <s v="-"/>
    <s v="ERROR COMMAND"/>
    <x v="1"/>
    <x v="14"/>
  </r>
  <r>
    <s v="Succes"/>
    <s v="F585"/>
    <s v="BUKIT CIMANGGU VILLA"/>
    <s v="01"/>
    <s v="10.42.42.2"/>
    <s v="4.2.4.0"/>
    <s v="1.1.1.0"/>
    <s v="RUNNING"/>
    <s v="1.0.4.0"/>
    <s v="G113"/>
    <s v="3.0.7"/>
    <s v="0.9.3.0"/>
    <s v="1.0.0.0"/>
    <s v="OK"/>
    <x v="0"/>
    <x v="14"/>
  </r>
  <r>
    <s v="Succes"/>
    <s v="TEAE"/>
    <s v="VILLA BOGOR INDAH"/>
    <s v="02"/>
    <s v="10.42.7.3"/>
    <s v="4.2.4.0"/>
    <s v="1.1.1.0"/>
    <s v="RUNNING"/>
    <s v="1.0.4.0"/>
    <s v="G113"/>
    <s v="3.0.7"/>
    <s v="0.9.3.0"/>
    <s v="1.0.0.0"/>
    <s v="OK"/>
    <x v="0"/>
    <x v="14"/>
  </r>
  <r>
    <s v="Succes"/>
    <s v="T29G"/>
    <s v="VILLA BOGOR INDAH 2"/>
    <s v="I1"/>
    <s v="10.42.28.118"/>
    <s v="4.2.4.0"/>
    <s v="1.1.1.0"/>
    <s v="RUNNING"/>
    <s v="1.0.4.0"/>
    <s v="G113"/>
    <s v="3.0.7"/>
    <s v="0.9.3.0"/>
    <s v="1.0.0.0"/>
    <s v="OK"/>
    <x v="0"/>
    <x v="14"/>
  </r>
  <r>
    <s v="Succes"/>
    <s v="TS24"/>
    <s v="PAHLAWAN CIMANGGU"/>
    <s v="01"/>
    <s v="10.42.49.131"/>
    <s v="4.2.4.0"/>
    <s v="1.1.1.0"/>
    <s v="RUNNING"/>
    <s v="1.0.4.0"/>
    <s v="G113"/>
    <s v="3.0.7"/>
    <s v="0.9.3.0"/>
    <s v="1.0.0.0"/>
    <s v="OK"/>
    <x v="0"/>
    <x v="14"/>
  </r>
  <r>
    <s v="Succes"/>
    <s v="F36C"/>
    <s v="BOGOR PERMAI"/>
    <s v="02"/>
    <s v="10.42.45.131"/>
    <s v="4.2.4.0"/>
    <s v="1.1.1.0"/>
    <s v="RUNNING"/>
    <s v="1.0.4.0"/>
    <s v="G113"/>
    <s v="3.0.7"/>
    <s v="0.9.3.0"/>
    <s v="1.0.0.0"/>
    <s v="OK"/>
    <x v="0"/>
    <x v="14"/>
  </r>
  <r>
    <s v="Succes"/>
    <s v="TQ9I"/>
    <s v="CENGKEH TAMAN CIMANGGU"/>
    <s v="02"/>
    <s v="10.42.191.35"/>
    <s v="4.2.4.0"/>
    <s v="1.1.1.0"/>
    <s v="RUNNING"/>
    <s v="1.0.4.0"/>
    <s v="G113"/>
    <s v="3.0.7"/>
    <s v="0.9.3.0"/>
    <s v="1.0.0.0"/>
    <s v="OK"/>
    <x v="0"/>
    <x v="14"/>
  </r>
  <r>
    <s v="Succes"/>
    <s v="T1FM"/>
    <s v="Johar Baru No.2"/>
    <s v="01"/>
    <s v="10.42.20.34"/>
    <s v="4.2.4.0"/>
    <s v="1.1.1.0"/>
    <s v="RUNNING"/>
    <s v="1.0.4.0"/>
    <s v="G113"/>
    <s v="3.0.7"/>
    <s v="0.9.3.0"/>
    <s v="1.0.0.0"/>
    <s v="OK"/>
    <x v="0"/>
    <x v="14"/>
  </r>
  <r>
    <s v="Succes"/>
    <s v="T1OJ"/>
    <s v="KEBON PEDES 2"/>
    <s v="02"/>
    <s v="10.42.28.35"/>
    <s v="4.2.4.0"/>
    <s v="1.1.1.0"/>
    <s v="RUNNING"/>
    <s v="1.0.4.0"/>
    <s v="G113"/>
    <s v="3.0.7"/>
    <s v="0.9.3.0"/>
    <s v="1.0.0.0"/>
    <s v="OK"/>
    <x v="0"/>
    <x v="14"/>
  </r>
  <r>
    <s v="Succes"/>
    <s v="T35O"/>
    <s v="TAMAN YASMIN NO.122"/>
    <s v="02"/>
    <s v="10.42.11.131"/>
    <s v="4.2.4.0"/>
    <s v="1.1.1.0"/>
    <s v="RUNNING"/>
    <s v="1.0.4.0"/>
    <s v="G113"/>
    <s v="3.0.7"/>
    <s v="0.9.3.0"/>
    <s v="1.0.0.0"/>
    <s v="OK"/>
    <x v="0"/>
    <x v="14"/>
  </r>
  <r>
    <s v="Succes"/>
    <s v="TIDL"/>
    <s v="TERAPI RAYA"/>
    <s v="01"/>
    <s v="10.42.44.194"/>
    <s v="4.2.4.0"/>
    <s v="1.1.1.0"/>
    <s v="RUNNING"/>
    <s v="1.0.4.0"/>
    <s v="G113"/>
    <s v="3.0.6"/>
    <s v="0.9.3.0"/>
    <s v="1.0.0.0"/>
    <s v="NOK ATTRIBUTE"/>
    <x v="1"/>
    <x v="14"/>
  </r>
  <r>
    <s v="Succes"/>
    <s v="F670"/>
    <s v="YASMIN"/>
    <s v="02"/>
    <s v="10.42.45.67"/>
    <s v="4.2.4.0"/>
    <s v="1.1.1.0"/>
    <s v="RUNNING"/>
    <s v="1.0.4.0"/>
    <s v="G113"/>
    <s v="3.0.7"/>
    <s v="0.9.3.0"/>
    <s v="1.0.0.0"/>
    <s v="OK"/>
    <x v="0"/>
    <x v="14"/>
  </r>
  <r>
    <s v="Succes"/>
    <s v="TSQX"/>
    <s v="CIMANGGU PERIKANAN"/>
    <s v="04"/>
    <s v="10.42.60.101"/>
    <s v="4.2.4.0"/>
    <s v="1.1.1.0"/>
    <s v="RUNNING"/>
    <s v="1.0.4.0"/>
    <s v="G113"/>
    <s v="3.0.7"/>
    <s v="0.9.3.0"/>
    <s v="1.0.0.0"/>
    <s v="OK"/>
    <x v="0"/>
    <x v="14"/>
  </r>
  <r>
    <s v="Succes"/>
    <s v="FYF6"/>
    <s v="BUKIT CIMANGGU CITY"/>
    <s v="02"/>
    <s v="10.42.116.99"/>
    <s v="4.2.4.0"/>
    <s v="1.1.1.0"/>
    <s v="RUNNING"/>
    <s v="1.0.4.0"/>
    <s v="G113"/>
    <s v="3.0.7"/>
    <s v="0.9.3.0"/>
    <s v="1.0.0.0"/>
    <s v="OK"/>
    <x v="0"/>
    <x v="14"/>
  </r>
  <r>
    <s v="Succes"/>
    <s v="TMI1"/>
    <s v="KH.SHOLEH ISKANDAR 2"/>
    <s v="01"/>
    <s v="10.42.38.2"/>
    <s v="4.2.4.0"/>
    <s v="1.1.1.0"/>
    <s v="RUNNING"/>
    <s v="1.0.4.0"/>
    <s v="G113"/>
    <s v="3.0.7"/>
    <s v="0.9.3.0"/>
    <s v="1.0.0.0"/>
    <s v="OK"/>
    <x v="0"/>
    <x v="14"/>
  </r>
  <r>
    <s v="Succes"/>
    <s v="TIDL"/>
    <s v="TERAPI RAYA"/>
    <s v="02"/>
    <s v="10.42.44.195"/>
    <s v="4.2.4.0"/>
    <s v="1.1.1.0"/>
    <s v="RUNNING"/>
    <s v="1.0.4.0"/>
    <s v="G113"/>
    <s v="3.0.7"/>
    <s v="0.9.3.0"/>
    <s v="1.0.0.0"/>
    <s v="OK"/>
    <x v="0"/>
    <x v="14"/>
  </r>
  <r>
    <s v="Succes"/>
    <s v="TQ9I"/>
    <s v="CENGKEH TAMAN CIMANGGU"/>
    <s v="01"/>
    <s v="10.42.191.34"/>
    <s v="4.2.4.0"/>
    <s v="1.1.1.0"/>
    <s v="RUNNING"/>
    <s v="1.0.4.0"/>
    <s v="G113"/>
    <s v="3.0.7"/>
    <s v="0.9.3.0"/>
    <s v="1.0.0.0"/>
    <s v="OK"/>
    <x v="0"/>
    <x v="14"/>
  </r>
  <r>
    <s v="Succes"/>
    <s v="TJ64"/>
    <s v="TAMAN CIMANGGU 2"/>
    <s v="02"/>
    <s v="10.42.63.226"/>
    <s v="4.2.4.0"/>
    <s v="1.1.1.0"/>
    <s v="RUNNING"/>
    <s v="1.0.4.0"/>
    <s v="G113"/>
    <s v="3.0.7"/>
    <s v="0.9.3.0"/>
    <s v="1.0.0.0"/>
    <s v="OK"/>
    <x v="0"/>
    <x v="14"/>
  </r>
  <r>
    <s v="Succes"/>
    <s v="F585"/>
    <s v="BUKIT CIMANGGU VILLA"/>
    <s v="03"/>
    <s v="10.42.42.4"/>
    <s v="4.2.4.0"/>
    <s v="1.1.1.0"/>
    <s v="RUNNING"/>
    <s v="1.0.4.0"/>
    <s v="G113"/>
    <s v="3.0.7"/>
    <s v="0.9.3.0"/>
    <s v="1.0.0.0"/>
    <s v="OK"/>
    <x v="0"/>
    <x v="14"/>
  </r>
  <r>
    <s v="Succes"/>
    <s v="T0I9"/>
    <s v="SHOLEH ISKANDAR KM 9"/>
    <s v="02"/>
    <s v="10.42.108.163"/>
    <s v="4.2.4.0"/>
    <s v="1.1.1.0"/>
    <s v="RUNNING"/>
    <s v="1.0.4.0"/>
    <s v="G113"/>
    <s v="3.0.7"/>
    <s v="0.9.3.0"/>
    <s v="1.0.0.0"/>
    <s v="OK"/>
    <x v="0"/>
    <x v="14"/>
  </r>
  <r>
    <s v="Succes"/>
    <s v="FNL7"/>
    <s v="PERMATA BOGOR RESIDENCE"/>
    <s v="01"/>
    <s v="10.42.144.2"/>
    <s v="4.2.4.0"/>
    <s v="1.1.1.0"/>
    <s v="RUNNING"/>
    <s v="1.0.4.0"/>
    <s v="G113"/>
    <s v="3.0.7"/>
    <s v="0.9.3.0"/>
    <s v="1.0.0.0"/>
    <s v="OK"/>
    <x v="0"/>
    <x v="14"/>
  </r>
  <r>
    <s v="Succes"/>
    <s v="FOVV"/>
    <s v="RUKO THE PROMINENT"/>
    <s v="01"/>
    <s v="10.42.143.66"/>
    <s v="4.2.4.0"/>
    <s v="1.1.1.0"/>
    <s v="RUNNING"/>
    <s v="1.0.4.0"/>
    <s v="G113"/>
    <s v="3.0.7"/>
    <s v="0.9.3.0"/>
    <s v="1.0.0.0"/>
    <s v="OK"/>
    <x v="0"/>
    <x v="14"/>
  </r>
  <r>
    <s v="Succes"/>
    <s v="TCPY"/>
    <s v="SPBU PASIR JAMBU"/>
    <s v="01"/>
    <s v="10.42.49.162"/>
    <s v="4.2.4.0"/>
    <s v="1.1.1.0"/>
    <s v="RUNNING"/>
    <s v="1.0.4.0"/>
    <s v="G113"/>
    <s v="3.0.7"/>
    <s v="0.9.3.0"/>
    <s v="1.0.0.0"/>
    <s v="OK"/>
    <x v="0"/>
    <x v="14"/>
  </r>
  <r>
    <s v="Succes"/>
    <s v="TFBA"/>
    <s v="CILENDEK BOGOR"/>
    <s v="01"/>
    <s v="10.42.30.194"/>
    <s v="4.2.4.0"/>
    <s v="1.1.1.0"/>
    <s v="RUNNING"/>
    <s v="1.0.4.0"/>
    <s v="G113"/>
    <s v="3.0.7"/>
    <s v="0.9.3.0"/>
    <s v="1.0.0.0"/>
    <s v="OK"/>
    <x v="0"/>
    <x v="14"/>
  </r>
  <r>
    <s v="Succes"/>
    <s v="TFYY"/>
    <s v="SHOLEH ISKANDAR RUKO 24"/>
    <s v="02"/>
    <s v="10.42.89.67"/>
    <s v="4.2.4.0"/>
    <s v="1.1.1.0"/>
    <s v="RUNNING"/>
    <s v="1.0.4.0"/>
    <s v="G113"/>
    <s v="3.0.7"/>
    <s v="0.9.3.0"/>
    <s v="1.0.0.0"/>
    <s v="OK"/>
    <x v="0"/>
    <x v="14"/>
  </r>
  <r>
    <s v="Succes"/>
    <s v="TO2K"/>
    <s v="SHOLEH ISKANDAR KM 1 5"/>
    <s v="01"/>
    <s v="10.42.89.194"/>
    <s v="4.2.4.0"/>
    <s v="1.1.1.0"/>
    <s v="RUNNING"/>
    <s v="1.0.4.0"/>
    <s v="G113"/>
    <s v="3.0.7"/>
    <s v="0.9.3.0"/>
    <s v="1.0.0.0"/>
    <s v="OK"/>
    <x v="0"/>
    <x v="14"/>
  </r>
  <r>
    <s v="Succes"/>
    <s v="FICQ"/>
    <s v="BATU GEDE"/>
    <s v="02"/>
    <s v="10.42.96.35"/>
    <s v="4.2.4.0"/>
    <s v="1.1.1.0"/>
    <s v="RUNNING"/>
    <s v="1.0.4.0"/>
    <s v="G113"/>
    <s v="3.0.7"/>
    <s v="0.9.3.0"/>
    <s v="1.0.0.0"/>
    <s v="OK"/>
    <x v="0"/>
    <x v="14"/>
  </r>
  <r>
    <s v="Succes"/>
    <s v="TW8V"/>
    <s v="YASMIN SEKTOR 2"/>
    <s v="02"/>
    <s v="10.42.78.35"/>
    <s v="4.2.4.0"/>
    <s v="1.1.1.0"/>
    <s v="RUNNING"/>
    <s v="1.0.4.0"/>
    <s v="G113"/>
    <s v="3.0.7"/>
    <s v="0.9.3.0"/>
    <s v="1.0.0.0"/>
    <s v="OK"/>
    <x v="0"/>
    <x v="14"/>
  </r>
  <r>
    <s v="Succes"/>
    <s v="T8ZV"/>
    <s v="RAWA TAMAN"/>
    <s v="02"/>
    <s v="10.42.88.2"/>
    <s v="4.2.4.0"/>
    <s v="1.1.1.0"/>
    <s v="RUNNING"/>
    <s v="1.0.4.0"/>
    <s v="G113"/>
    <s v="3.0.7"/>
    <s v="0.9.3.0"/>
    <s v="1.0.0.0"/>
    <s v="OK"/>
    <x v="0"/>
    <x v="14"/>
  </r>
  <r>
    <s v="Succes"/>
    <s v="TFYY"/>
    <s v="SHOLEH ISKANDAR RUKO 24"/>
    <s v="01"/>
    <s v="10.42.89.66"/>
    <s v="4.2.4.0"/>
    <s v="1.1.1.0"/>
    <s v="RUNNING"/>
    <s v="1.0.4.0"/>
    <s v="G113"/>
    <s v="3.0.7"/>
    <s v="0.9.3.0"/>
    <s v="1.0.0.0"/>
    <s v="OK"/>
    <x v="0"/>
    <x v="14"/>
  </r>
  <r>
    <s v="Succes"/>
    <s v="TZTX"/>
    <s v="VILLA MUTIARA"/>
    <s v="01"/>
    <s v="10.42.97.130"/>
    <s v="4.2.4.0"/>
    <s v="1.1.1.0"/>
    <s v="RUNNING"/>
    <s v="1.0.4.0"/>
    <s v="G113"/>
    <s v="3.0.7"/>
    <s v="0.9.3.0"/>
    <s v="1.0.0.0"/>
    <s v="OK"/>
    <x v="0"/>
    <x v="14"/>
  </r>
  <r>
    <s v="Succes"/>
    <s v="TO2K"/>
    <s v="SHOLEH ISKANDAR KM 1 5"/>
    <s v="02"/>
    <s v="10.42.89.195"/>
    <s v="4.2.4.0"/>
    <s v="1.1.1.0"/>
    <s v="RUNNING"/>
    <s v="1.0.4.0"/>
    <s v="G113"/>
    <s v="3.0.7"/>
    <s v="0.9.3.0"/>
    <s v="1.0.0.0"/>
    <s v="OK"/>
    <x v="0"/>
    <x v="14"/>
  </r>
  <r>
    <s v="Succes"/>
    <s v="TZTX"/>
    <s v="VILLA MUTIARA"/>
    <s v="02"/>
    <s v="10.42.97.131"/>
    <s v="4.2.4.0"/>
    <s v="1.1.1.0"/>
    <s v="RUNNING"/>
    <s v="1.0.4.0"/>
    <s v="G113"/>
    <s v="3.0.7"/>
    <s v="0.9.3.0"/>
    <s v="1.0.0.0"/>
    <s v="OK"/>
    <x v="0"/>
    <x v="14"/>
  </r>
  <r>
    <s v="Succes"/>
    <s v="FICQ"/>
    <s v="BATU GEDE"/>
    <s v="01"/>
    <s v="10.42.96.34"/>
    <s v="4.2.4.0"/>
    <s v="1.1.1.0"/>
    <s v="RUNNING"/>
    <s v="1.0.4.0"/>
    <s v="G113"/>
    <s v="3.0.7"/>
    <s v="0.9.3.0"/>
    <s v="1.0.0.0"/>
    <s v="OK"/>
    <x v="0"/>
    <x v="14"/>
  </r>
  <r>
    <s v="Succes"/>
    <s v="F583"/>
    <s v="CILEBUT RAYA"/>
    <s v="02"/>
    <s v="10.42.103.3"/>
    <s v="4.2.4.0"/>
    <s v="1.1.1.0"/>
    <s v="RUNNING"/>
    <s v="1.0.4.0"/>
    <s v="G113"/>
    <s v="3.0.7"/>
    <s v="0.9.3.0"/>
    <s v="1.0.0.0"/>
    <s v="OK"/>
    <x v="0"/>
    <x v="14"/>
  </r>
  <r>
    <s v="Succes"/>
    <s v="TW8V"/>
    <s v="YASMIN SEKTOR 2"/>
    <s v="01"/>
    <s v="10.42.78.34"/>
    <s v="4.2.4.0"/>
    <s v="1.1.1.0"/>
    <s v="RUNNING"/>
    <s v="1.0.4.0"/>
    <s v="G113"/>
    <s v="3.0.7"/>
    <s v="0.9.3.0"/>
    <s v="1.0.0.0"/>
    <s v="OK"/>
    <x v="0"/>
    <x v="14"/>
  </r>
  <r>
    <s v="Succes"/>
    <s v="F583"/>
    <s v="CILEBUT RAYA"/>
    <s v="01"/>
    <s v="10.42.103.2"/>
    <s v="4.2.4.0"/>
    <s v="1.1.1.0"/>
    <s v="RUNNING"/>
    <s v="1.0.4.0"/>
    <s v="G113"/>
    <s v="3.0.7"/>
    <s v="0.9.3.0"/>
    <s v="1.0.0.0"/>
    <s v="OK"/>
    <x v="0"/>
    <x v="14"/>
  </r>
  <r>
    <s v="Succes"/>
    <s v="TZGV"/>
    <s v="TAMAN TIRTA CIMANGGU"/>
    <s v="02"/>
    <s v="10.42.105.3"/>
    <s v="4.2.4.0"/>
    <s v="1.1.1.0"/>
    <s v="RUNNING"/>
    <s v="1.0.4.0"/>
    <s v="G113"/>
    <s v="3.0.7"/>
    <s v="0.9.3.0"/>
    <s v="1.0.0.0"/>
    <s v="OK"/>
    <x v="0"/>
    <x v="14"/>
  </r>
  <r>
    <s v="Succes"/>
    <s v="TZGV"/>
    <s v="TAMAN TIRTA CIMANGGU"/>
    <s v="01"/>
    <s v="10.42.105.2"/>
    <s v="4.2.4.0"/>
    <s v="1.1.1.0"/>
    <s v="RUNNING"/>
    <s v="1.0.4.0"/>
    <s v="G113"/>
    <s v="3.0.7"/>
    <s v="0.9.3.0"/>
    <s v="1.0.0.0"/>
    <s v="OK"/>
    <x v="0"/>
    <x v="14"/>
  </r>
  <r>
    <s v="Succes"/>
    <s v="T8ZV"/>
    <s v="RAWA TAMAN"/>
    <s v="01"/>
    <s v="10.42.88.3"/>
    <s v="4.2.4.0"/>
    <s v="1.1.1.0"/>
    <s v="RUNNING"/>
    <s v="1.0.4.0"/>
    <s v="G113"/>
    <s v="3.0.7"/>
    <s v="0.9.3.0"/>
    <s v="1.0.0.0"/>
    <s v="OK"/>
    <x v="0"/>
    <x v="14"/>
  </r>
  <r>
    <s v="Succes"/>
    <s v="T7YP"/>
    <s v="TAMAN CIMANGGU RAYA"/>
    <s v="02"/>
    <s v="10.42.13.99"/>
    <s v="4.2.4.0"/>
    <s v="1.1.1.0"/>
    <s v="RUNNING"/>
    <s v="1.0.4.0"/>
    <s v="G113"/>
    <s v="3.0.7"/>
    <s v="0.9.3.0"/>
    <s v="1.0.0.0"/>
    <s v="OK"/>
    <x v="0"/>
    <x v="14"/>
  </r>
  <r>
    <s v="Succes"/>
    <s v="F585"/>
    <s v="BUKIT CIMANGGU VILLA"/>
    <s v="02"/>
    <s v="10.42.42.3"/>
    <s v="4.2.4.0"/>
    <s v="1.1.1.0"/>
    <s v="RUNNING"/>
    <s v="1.0.4.0"/>
    <s v="G113"/>
    <s v="3.0.7"/>
    <s v="0.9.3.0"/>
    <s v="1.0.0.0"/>
    <s v="OK"/>
    <x v="0"/>
    <x v="14"/>
  </r>
  <r>
    <s v="Listener NOK"/>
    <s v="F4XL"/>
    <s v="PESONA CILEBUT 2"/>
    <s v="02"/>
    <s v="10.42.95.131"/>
    <s v="-"/>
    <s v="-"/>
    <s v="-"/>
    <s v="-"/>
    <s v="-"/>
    <s v="-"/>
    <s v="-"/>
    <s v="-"/>
    <s v="TIMEOUT"/>
    <x v="1"/>
    <x v="14"/>
  </r>
  <r>
    <s v="Listener NOK"/>
    <s v="FU8B"/>
    <s v="BUKIT MEKAR WANGI"/>
    <s v="02"/>
    <s v="10.42.64.131"/>
    <s v="-"/>
    <s v="-"/>
    <s v="-"/>
    <s v="-"/>
    <s v="-"/>
    <s v="-"/>
    <s v="-"/>
    <s v="-"/>
    <s v="TIMEOUT"/>
    <x v="1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9000000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55:E172" firstHeaderRow="1" firstDataRow="2" firstDataCol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2"/>
        <item x="0"/>
        <item m="1" x="3"/>
        <item x="1"/>
        <item t="default"/>
      </items>
    </pivotField>
    <pivotField showAll="0"/>
    <pivotField showAll="0"/>
    <pivotField showAll="0"/>
    <pivotField axis="axisRow" showAll="0">
      <items count="16">
        <item x="5"/>
        <item x="12"/>
        <item x="6"/>
        <item x="11"/>
        <item x="7"/>
        <item x="8"/>
        <item x="1"/>
        <item x="3"/>
        <item x="4"/>
        <item x="14"/>
        <item x="2"/>
        <item x="10"/>
        <item x="9"/>
        <item x="13"/>
        <item x="0"/>
        <item t="default"/>
      </items>
    </pivotField>
  </pivotFields>
  <rowFields count="1">
    <field x="4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42"/>
  </colFields>
  <colItems count="4">
    <i>
      <x/>
    </i>
    <i>
      <x v="1"/>
    </i>
    <i>
      <x v="3"/>
    </i>
    <i t="grand">
      <x/>
    </i>
  </colItems>
  <dataFields count="1">
    <dataField name="Count of jml BCA" fld="4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8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9:E96" firstHeaderRow="1" firstDataRow="2" firstDataCol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9" showAll="0"/>
    <pivotField showAll="0"/>
    <pivotField showAll="0"/>
    <pivotField showAll="0"/>
    <pivotField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6">
        <item x="5"/>
        <item x="12"/>
        <item x="6"/>
        <item x="11"/>
        <item x="7"/>
        <item x="8"/>
        <item x="1"/>
        <item x="3"/>
        <item x="4"/>
        <item x="14"/>
        <item x="2"/>
        <item x="10"/>
        <item x="9"/>
        <item x="13"/>
        <item x="0"/>
        <item t="default"/>
      </items>
    </pivotField>
  </pivotFields>
  <rowFields count="1">
    <field x="4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39"/>
  </colFields>
  <colItems count="4">
    <i>
      <x/>
    </i>
    <i>
      <x v="1"/>
    </i>
    <i>
      <x v="2"/>
    </i>
    <i t="grand">
      <x/>
    </i>
  </colItems>
  <dataFields count="1">
    <dataField name="Count of Boot Time &lt;4 menit" fld="39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7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0" firstHeaderRow="1" firstDataRow="2" firstDataCol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9"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5"/>
        <item x="12"/>
        <item x="6"/>
        <item x="11"/>
        <item x="7"/>
        <item x="8"/>
        <item x="1"/>
        <item x="3"/>
        <item x="4"/>
        <item x="14"/>
        <item x="2"/>
        <item x="10"/>
        <item x="9"/>
        <item x="13"/>
        <item x="0"/>
        <item t="default"/>
      </items>
    </pivotField>
  </pivotFields>
  <rowFields count="1">
    <field x="4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35"/>
  </colFields>
  <colItems count="3">
    <i>
      <x/>
    </i>
    <i>
      <x v="1"/>
    </i>
    <i t="grand">
      <x/>
    </i>
  </colItems>
  <dataFields count="1">
    <dataField name="Count of OPK" fld="35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6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0:E77" firstHeaderRow="1" firstDataRow="2" firstDataCol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9" showAll="0"/>
    <pivotField showAll="0"/>
    <pivotField showAll="0"/>
    <pivotField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5"/>
        <item x="12"/>
        <item x="6"/>
        <item x="11"/>
        <item x="7"/>
        <item x="8"/>
        <item x="1"/>
        <item x="3"/>
        <item x="4"/>
        <item x="14"/>
        <item x="2"/>
        <item x="10"/>
        <item x="9"/>
        <item x="13"/>
        <item x="0"/>
        <item t="default"/>
      </items>
    </pivotField>
  </pivotFields>
  <rowFields count="1">
    <field x="4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38"/>
  </colFields>
  <colItems count="4">
    <i>
      <x/>
    </i>
    <i>
      <x v="1"/>
    </i>
    <i>
      <x v="2"/>
    </i>
    <i t="grand">
      <x/>
    </i>
  </colItems>
  <dataFields count="1">
    <dataField name="Count of Suhu cpu &lt; 80" fld="38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5000000}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74:E191" firstHeaderRow="1" firstDataRow="2" firstDataCol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2"/>
        <item x="0"/>
        <item x="1"/>
        <item t="default"/>
      </items>
    </pivotField>
    <pivotField showAll="0"/>
    <pivotField showAll="0"/>
    <pivotField axis="axisRow" showAll="0">
      <items count="16">
        <item x="5"/>
        <item x="12"/>
        <item x="6"/>
        <item x="11"/>
        <item x="7"/>
        <item x="8"/>
        <item x="1"/>
        <item x="3"/>
        <item x="4"/>
        <item x="14"/>
        <item x="2"/>
        <item x="10"/>
        <item x="9"/>
        <item x="13"/>
        <item x="0"/>
        <item t="default"/>
      </items>
    </pivotField>
  </pivotFields>
  <rowFields count="1">
    <field x="4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43"/>
  </colFields>
  <colItems count="4">
    <i>
      <x/>
    </i>
    <i>
      <x v="1"/>
    </i>
    <i>
      <x v="2"/>
    </i>
    <i t="grand">
      <x/>
    </i>
  </colItems>
  <dataFields count="1">
    <dataField name="Count of Jml Mandiri" fld="4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4000000}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6:D153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defaultSubtotal="0">
      <items count="2">
        <item x="1"/>
        <item x="0"/>
      </items>
    </pivotField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m="1" x="15"/>
        <item t="default"/>
      </items>
    </pivotField>
  </pivotFields>
  <rowFields count="1">
    <field x="15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CEK LISTENER" fld="14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2:E39" firstHeaderRow="1" firstDataRow="2" firstDataCol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9" showAll="0"/>
    <pivotField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5"/>
        <item x="12"/>
        <item x="6"/>
        <item x="11"/>
        <item x="7"/>
        <item x="8"/>
        <item x="1"/>
        <item x="3"/>
        <item x="4"/>
        <item x="14"/>
        <item x="2"/>
        <item x="10"/>
        <item x="9"/>
        <item x="13"/>
        <item x="0"/>
        <item t="default"/>
      </items>
    </pivotField>
  </pivotFields>
  <rowFields count="1">
    <field x="4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36"/>
  </colFields>
  <colItems count="4">
    <i>
      <x/>
    </i>
    <i>
      <x v="1"/>
    </i>
    <i>
      <x v="2"/>
    </i>
    <i t="grand">
      <x/>
    </i>
  </colItems>
  <dataFields count="1">
    <dataField name="Count of LAN_Speed2" fld="36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17:E134" firstHeaderRow="1" firstDataRow="2" firstDataCol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9"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m="1" x="3"/>
        <item x="1"/>
        <item x="2"/>
        <item x="0"/>
        <item t="default"/>
      </items>
    </pivotField>
    <pivotField showAll="0"/>
    <pivotField showAll="0"/>
    <pivotField showAll="0"/>
    <pivotField showAll="0"/>
    <pivotField axis="axisRow" showAll="0">
      <items count="16">
        <item x="5"/>
        <item x="12"/>
        <item x="6"/>
        <item x="11"/>
        <item x="7"/>
        <item x="8"/>
        <item x="1"/>
        <item x="3"/>
        <item x="4"/>
        <item x="14"/>
        <item x="2"/>
        <item x="10"/>
        <item x="9"/>
        <item x="13"/>
        <item x="0"/>
        <item t="default"/>
      </items>
    </pivotField>
  </pivotFields>
  <rowFields count="1">
    <field x="4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41"/>
  </colFields>
  <colItems count="4">
    <i>
      <x v="1"/>
    </i>
    <i>
      <x v="2"/>
    </i>
    <i>
      <x v="3"/>
    </i>
    <i t="grand">
      <x/>
    </i>
  </colItems>
  <dataFields count="1">
    <dataField name="Count of Aktivasi Os" fld="4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98:E115" firstHeaderRow="1" firstDataRow="2" firstDataCol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9" showAll="0"/>
    <pivotField showAll="0"/>
    <pivotField showAll="0"/>
    <pivotField showAll="0"/>
    <pivotField showAll="0"/>
    <pivotField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6">
        <item x="5"/>
        <item x="12"/>
        <item x="6"/>
        <item x="11"/>
        <item x="7"/>
        <item x="8"/>
        <item x="1"/>
        <item x="3"/>
        <item x="4"/>
        <item x="14"/>
        <item x="2"/>
        <item x="10"/>
        <item x="9"/>
        <item x="13"/>
        <item x="0"/>
        <item t="default"/>
      </items>
    </pivotField>
  </pivotFields>
  <rowFields count="1">
    <field x="4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40"/>
  </colFields>
  <colItems count="4">
    <i>
      <x/>
    </i>
    <i>
      <x v="1"/>
    </i>
    <i>
      <x v="2"/>
    </i>
    <i t="grand">
      <x/>
    </i>
  </colItems>
  <dataFields count="1">
    <dataField name="Count of Key Windows" fld="4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1:E58" firstHeaderRow="1" firstDataRow="2" firstDataCol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9" showAll="0"/>
    <pivotField showAll="0"/>
    <pivotField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5"/>
        <item x="12"/>
        <item x="6"/>
        <item x="11"/>
        <item x="7"/>
        <item x="8"/>
        <item x="1"/>
        <item x="3"/>
        <item x="4"/>
        <item x="14"/>
        <item x="2"/>
        <item x="10"/>
        <item x="9"/>
        <item x="13"/>
        <item x="0"/>
        <item t="default"/>
      </items>
    </pivotField>
  </pivotFields>
  <rowFields count="1">
    <field x="4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37"/>
  </colFields>
  <colItems count="4">
    <i>
      <x/>
    </i>
    <i>
      <x v="1"/>
    </i>
    <i>
      <x v="2"/>
    </i>
    <i t="grand">
      <x/>
    </i>
  </colItems>
  <dataFields count="1">
    <dataField name="Count of CPU Usage &gt;80%" fld="37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E1" zoomScaleNormal="100" workbookViewId="0">
      <selection sqref="A1:Y17"/>
    </sheetView>
  </sheetViews>
  <sheetFormatPr defaultRowHeight="15.75" x14ac:dyDescent="0.25"/>
  <cols>
    <col min="1" max="1" width="3.625" bestFit="1" customWidth="1"/>
    <col min="2" max="2" width="10.875" bestFit="1" customWidth="1"/>
    <col min="3" max="3" width="13.25" bestFit="1" customWidth="1"/>
    <col min="4" max="4" width="30.125" bestFit="1" customWidth="1"/>
    <col min="5" max="7" width="6.75" bestFit="1" customWidth="1"/>
    <col min="8" max="8" width="8.125" bestFit="1" customWidth="1"/>
    <col min="9" max="9" width="7.625" bestFit="1" customWidth="1"/>
    <col min="10" max="10" width="6.75" bestFit="1" customWidth="1"/>
    <col min="11" max="11" width="7.25" bestFit="1" customWidth="1"/>
    <col min="12" max="12" width="7.75" bestFit="1" customWidth="1"/>
    <col min="13" max="13" width="5.5" bestFit="1" customWidth="1"/>
    <col min="14" max="14" width="7.25" bestFit="1" customWidth="1"/>
    <col min="15" max="15" width="5.625" bestFit="1" customWidth="1"/>
    <col min="16" max="19" width="6.875" bestFit="1" customWidth="1"/>
    <col min="20" max="20" width="9" bestFit="1" customWidth="1"/>
    <col min="21" max="21" width="6.125" bestFit="1" customWidth="1"/>
    <col min="22" max="22" width="7.75" bestFit="1" customWidth="1"/>
    <col min="23" max="23" width="6.875" bestFit="1" customWidth="1"/>
    <col min="24" max="24" width="7.625" customWidth="1"/>
    <col min="25" max="25" width="6.875" bestFit="1" customWidth="1"/>
  </cols>
  <sheetData>
    <row r="1" spans="1:25" s="24" customFormat="1" ht="63" x14ac:dyDescent="0.25">
      <c r="A1" s="16" t="s">
        <v>4153</v>
      </c>
      <c r="B1" s="17" t="s">
        <v>4154</v>
      </c>
      <c r="C1" s="17" t="s">
        <v>4155</v>
      </c>
      <c r="D1" s="17" t="s">
        <v>4156</v>
      </c>
      <c r="E1" s="17" t="s">
        <v>4174</v>
      </c>
      <c r="F1" s="17" t="s">
        <v>4173</v>
      </c>
      <c r="G1" s="17" t="s">
        <v>4175</v>
      </c>
      <c r="H1" s="17" t="s">
        <v>4171</v>
      </c>
      <c r="I1" s="17" t="s">
        <v>4170</v>
      </c>
      <c r="J1" s="17" t="s">
        <v>4169</v>
      </c>
      <c r="K1" s="17" t="s">
        <v>4168</v>
      </c>
      <c r="L1" s="17" t="s">
        <v>4167</v>
      </c>
      <c r="M1" s="17" t="s">
        <v>4166</v>
      </c>
      <c r="N1" s="17" t="s">
        <v>4165</v>
      </c>
      <c r="O1" s="17" t="s">
        <v>4174</v>
      </c>
      <c r="P1" s="17" t="s">
        <v>4173</v>
      </c>
      <c r="Q1" s="17" t="s">
        <v>4172</v>
      </c>
      <c r="R1" s="17" t="s">
        <v>4171</v>
      </c>
      <c r="S1" s="17" t="s">
        <v>4170</v>
      </c>
      <c r="T1" s="17" t="s">
        <v>4169</v>
      </c>
      <c r="U1" s="17" t="s">
        <v>4168</v>
      </c>
      <c r="V1" s="17" t="s">
        <v>4167</v>
      </c>
      <c r="W1" s="17" t="s">
        <v>4166</v>
      </c>
      <c r="X1" s="17" t="s">
        <v>4165</v>
      </c>
      <c r="Y1" s="17" t="s">
        <v>4164</v>
      </c>
    </row>
    <row r="2" spans="1:2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23">
        <v>5</v>
      </c>
      <c r="P2" s="23">
        <v>10</v>
      </c>
      <c r="Q2" s="23">
        <v>10</v>
      </c>
      <c r="R2" s="23">
        <v>10</v>
      </c>
      <c r="S2" s="23">
        <v>10</v>
      </c>
      <c r="T2" s="23">
        <v>10</v>
      </c>
      <c r="U2" s="23">
        <v>5</v>
      </c>
      <c r="V2" s="23">
        <v>10</v>
      </c>
      <c r="W2" s="23">
        <v>15</v>
      </c>
      <c r="X2" s="23">
        <v>15</v>
      </c>
      <c r="Y2" s="2"/>
    </row>
    <row r="3" spans="1:25" ht="18.75" x14ac:dyDescent="0.3">
      <c r="A3" s="43">
        <v>1</v>
      </c>
      <c r="B3" s="44" t="s">
        <v>4162</v>
      </c>
      <c r="C3" s="45" t="str">
        <f t="shared" ref="C3:C17" si="0">REPT("|",Y3)</f>
        <v>||||||||||||||||||||||||||||||||||||||||||||||||||||||||||||||||||||||||||||||||||||||||||||||||||</v>
      </c>
      <c r="D3" s="46" t="s">
        <v>4053</v>
      </c>
      <c r="E3" s="47">
        <f>VLOOKUP(D3,PIVOT!$H$5:$L$19,5,)</f>
        <v>1</v>
      </c>
      <c r="F3" s="47">
        <f>VLOOKUP(D3,PIVOT!$H$24:$M$38,6,)</f>
        <v>1</v>
      </c>
      <c r="G3" s="47">
        <f>VLOOKUP(D3,PIVOT!$H$43:$M$57,6,)</f>
        <v>0.9826086956521739</v>
      </c>
      <c r="H3" s="47">
        <f>VLOOKUP(D3,PIVOT!$H$62:$M$76,6,)</f>
        <v>0.9652173913043478</v>
      </c>
      <c r="I3" s="47">
        <f>VLOOKUP(D3,PIVOT!$H$81:$M$95,6,)</f>
        <v>0.9826086956521739</v>
      </c>
      <c r="J3" s="47">
        <f>VLOOKUP(D3,PIVOT!$H$100:$M$114,6,)</f>
        <v>1</v>
      </c>
      <c r="K3" s="47">
        <f>VLOOKUP(D3,PIVOT!$H$119:$M$133,6,)</f>
        <v>1</v>
      </c>
      <c r="L3" s="47">
        <f>VLOOKUP(D3,PIVOT!$H$138:$L$152,5,)</f>
        <v>1</v>
      </c>
      <c r="M3" s="47">
        <f>VLOOKUP(D3,PIVOT!$H$157:$M$171,6,)</f>
        <v>0.9907407407407407</v>
      </c>
      <c r="N3" s="47">
        <f>VLOOKUP(D3,PIVOT!$H$176:$M$190,6,)</f>
        <v>0.96</v>
      </c>
      <c r="O3" s="48">
        <f t="shared" ref="O3:O17" si="1">E3*$O$2</f>
        <v>5</v>
      </c>
      <c r="P3" s="48">
        <f t="shared" ref="P3:P17" si="2">F3*$P$2</f>
        <v>10</v>
      </c>
      <c r="Q3" s="48">
        <f t="shared" ref="Q3:Q17" si="3">G3*$Q$2</f>
        <v>9.8260869565217384</v>
      </c>
      <c r="R3" s="48">
        <f t="shared" ref="R3:R17" si="4">H3*$R$2</f>
        <v>9.6521739130434785</v>
      </c>
      <c r="S3" s="48">
        <f t="shared" ref="S3:S17" si="5">I3*$S$2</f>
        <v>9.8260869565217384</v>
      </c>
      <c r="T3" s="48">
        <f t="shared" ref="T3:T17" si="6">J3*$T$2</f>
        <v>10</v>
      </c>
      <c r="U3" s="48">
        <f t="shared" ref="U3:U17" si="7">K3*$U$2</f>
        <v>5</v>
      </c>
      <c r="V3" s="48">
        <f t="shared" ref="V3:V17" si="8">L3*$V$2</f>
        <v>10</v>
      </c>
      <c r="W3" s="48">
        <f t="shared" ref="W3:W17" si="9">M3*$W$2</f>
        <v>14.861111111111111</v>
      </c>
      <c r="X3" s="48">
        <f t="shared" ref="X3:X17" si="10">N3*$X$2</f>
        <v>14.399999999999999</v>
      </c>
      <c r="Y3" s="48">
        <f t="shared" ref="Y3:Y17" si="11">SUM(O3:X3)</f>
        <v>98.565458937198059</v>
      </c>
    </row>
    <row r="4" spans="1:25" ht="18.75" x14ac:dyDescent="0.3">
      <c r="A4" s="43">
        <v>2</v>
      </c>
      <c r="B4" s="44" t="s">
        <v>4161</v>
      </c>
      <c r="C4" s="45" t="str">
        <f t="shared" si="0"/>
        <v>||||||||||||||||||||||||||||||||||||||||||||||||||||||||||||||||||||||||||||||||||||||||||||||||||</v>
      </c>
      <c r="D4" s="46" t="s">
        <v>4114</v>
      </c>
      <c r="E4" s="47">
        <f>VLOOKUP(D4,PIVOT!$H$5:$L$19,5,)</f>
        <v>1</v>
      </c>
      <c r="F4" s="47">
        <f>VLOOKUP(D4,PIVOT!$H$24:$M$38,6,)</f>
        <v>1</v>
      </c>
      <c r="G4" s="47">
        <f>VLOOKUP(D4,PIVOT!$H$43:$M$57,6,)</f>
        <v>0.99047619047619051</v>
      </c>
      <c r="H4" s="47">
        <f>VLOOKUP(D4,PIVOT!$H$62:$M$76,6,)</f>
        <v>1</v>
      </c>
      <c r="I4" s="47">
        <f>VLOOKUP(D4,PIVOT!$H$81:$M$95,6,)</f>
        <v>1</v>
      </c>
      <c r="J4" s="47">
        <f>VLOOKUP(D4,PIVOT!$H$100:$M$114,6,)</f>
        <v>1</v>
      </c>
      <c r="K4" s="47">
        <f>VLOOKUP(D4,PIVOT!$H$119:$M$133,6,)</f>
        <v>1</v>
      </c>
      <c r="L4" s="47">
        <f>VLOOKUP(D4,PIVOT!$H$138:$L$152,5,)</f>
        <v>0.99047619047619051</v>
      </c>
      <c r="M4" s="47">
        <f>VLOOKUP(D4,PIVOT!$H$157:$M$171,6,)</f>
        <v>0.94680851063829785</v>
      </c>
      <c r="N4" s="47">
        <f>VLOOKUP(D4,PIVOT!$H$176:$M$190,6,)</f>
        <v>0.96511627906976749</v>
      </c>
      <c r="O4" s="48">
        <f t="shared" si="1"/>
        <v>5</v>
      </c>
      <c r="P4" s="48">
        <f t="shared" si="2"/>
        <v>10</v>
      </c>
      <c r="Q4" s="48">
        <f t="shared" si="3"/>
        <v>9.9047619047619051</v>
      </c>
      <c r="R4" s="48">
        <f t="shared" si="4"/>
        <v>10</v>
      </c>
      <c r="S4" s="48">
        <f t="shared" si="5"/>
        <v>10</v>
      </c>
      <c r="T4" s="48">
        <f t="shared" si="6"/>
        <v>10</v>
      </c>
      <c r="U4" s="48">
        <f t="shared" si="7"/>
        <v>5</v>
      </c>
      <c r="V4" s="48">
        <f t="shared" si="8"/>
        <v>9.9047619047619051</v>
      </c>
      <c r="W4" s="48">
        <f t="shared" si="9"/>
        <v>14.202127659574467</v>
      </c>
      <c r="X4" s="48">
        <f t="shared" si="10"/>
        <v>14.476744186046512</v>
      </c>
      <c r="Y4" s="48">
        <f t="shared" si="11"/>
        <v>98.488395655144799</v>
      </c>
    </row>
    <row r="5" spans="1:25" ht="18.75" x14ac:dyDescent="0.3">
      <c r="A5" s="43">
        <v>3</v>
      </c>
      <c r="B5" s="44" t="s">
        <v>4162</v>
      </c>
      <c r="C5" s="45" t="str">
        <f t="shared" si="0"/>
        <v>||||||||||||||||||||||||||||||||||||||||||||||||||||||||||||||||||||||||||||||||||||||||||||||||||</v>
      </c>
      <c r="D5" s="46" t="s">
        <v>4036</v>
      </c>
      <c r="E5" s="47">
        <f>VLOOKUP(D5,PIVOT!$H$5:$L$19,5,)</f>
        <v>1</v>
      </c>
      <c r="F5" s="47">
        <f>VLOOKUP(D5,PIVOT!$H$24:$M$38,6,)</f>
        <v>0.98347107438016534</v>
      </c>
      <c r="G5" s="47">
        <f>VLOOKUP(D5,PIVOT!$H$43:$M$57,6,)</f>
        <v>0.99173553719008267</v>
      </c>
      <c r="H5" s="47">
        <f>VLOOKUP(D5,PIVOT!$H$62:$M$76,6,)</f>
        <v>0.99173553719008267</v>
      </c>
      <c r="I5" s="47">
        <f>VLOOKUP(D5,PIVOT!$H$81:$M$95,6,)</f>
        <v>1</v>
      </c>
      <c r="J5" s="47">
        <f>VLOOKUP(D5,PIVOT!$H$100:$M$114,6,)</f>
        <v>0.98347107438016534</v>
      </c>
      <c r="K5" s="47">
        <f>VLOOKUP(D5,PIVOT!$H$119:$M$133,6,)</f>
        <v>1</v>
      </c>
      <c r="L5" s="47">
        <f>VLOOKUP(D5,PIVOT!$H$138:$L$152,5,)</f>
        <v>0.96721311475409832</v>
      </c>
      <c r="M5" s="47">
        <f>VLOOKUP(D5,PIVOT!$H$157:$M$171,6,)</f>
        <v>0.97368421052631582</v>
      </c>
      <c r="N5" s="47">
        <f>VLOOKUP(D5,PIVOT!$H$176:$M$190,6,)</f>
        <v>0.95145631067961167</v>
      </c>
      <c r="O5" s="48">
        <f t="shared" si="1"/>
        <v>5</v>
      </c>
      <c r="P5" s="48">
        <f t="shared" si="2"/>
        <v>9.8347107438016543</v>
      </c>
      <c r="Q5" s="48">
        <f t="shared" si="3"/>
        <v>9.9173553719008272</v>
      </c>
      <c r="R5" s="48">
        <f t="shared" si="4"/>
        <v>9.9173553719008272</v>
      </c>
      <c r="S5" s="48">
        <f t="shared" si="5"/>
        <v>10</v>
      </c>
      <c r="T5" s="48">
        <f t="shared" si="6"/>
        <v>9.8347107438016543</v>
      </c>
      <c r="U5" s="48">
        <f t="shared" si="7"/>
        <v>5</v>
      </c>
      <c r="V5" s="48">
        <f t="shared" si="8"/>
        <v>9.6721311475409841</v>
      </c>
      <c r="W5" s="48">
        <f t="shared" si="9"/>
        <v>14.605263157894738</v>
      </c>
      <c r="X5" s="48">
        <f t="shared" si="10"/>
        <v>14.271844660194175</v>
      </c>
      <c r="Y5" s="48">
        <f t="shared" si="11"/>
        <v>98.053371197034863</v>
      </c>
    </row>
    <row r="6" spans="1:25" ht="18.75" x14ac:dyDescent="0.3">
      <c r="A6" s="43">
        <v>4</v>
      </c>
      <c r="B6" s="44" t="s">
        <v>4162</v>
      </c>
      <c r="C6" s="45" t="str">
        <f t="shared" si="0"/>
        <v>|||||||||||||||||||||||||||||||||||||||||||||||||||||||||||||||||||||||||||||||||||||||||||||||||</v>
      </c>
      <c r="D6" s="46" t="s">
        <v>4063</v>
      </c>
      <c r="E6" s="47">
        <f>VLOOKUP(D6,PIVOT!$H$5:$L$19,5,)</f>
        <v>1</v>
      </c>
      <c r="F6" s="47">
        <f>VLOOKUP(D6,PIVOT!$H$24:$M$38,6,)</f>
        <v>0.98399999999999999</v>
      </c>
      <c r="G6" s="47">
        <f>VLOOKUP(D6,PIVOT!$H$43:$M$57,6,)</f>
        <v>0.97599999999999998</v>
      </c>
      <c r="H6" s="47">
        <f>VLOOKUP(D6,PIVOT!$H$62:$M$76,6,)</f>
        <v>0.99199999999999999</v>
      </c>
      <c r="I6" s="47">
        <f>VLOOKUP(D6,PIVOT!$H$81:$M$95,6,)</f>
        <v>0.99199999999999999</v>
      </c>
      <c r="J6" s="47">
        <f>VLOOKUP(D6,PIVOT!$H$100:$M$114,6,)</f>
        <v>1</v>
      </c>
      <c r="K6" s="47">
        <f>VLOOKUP(D6,PIVOT!$H$119:$M$133,6,)</f>
        <v>1</v>
      </c>
      <c r="L6" s="47">
        <f>VLOOKUP(D6,PIVOT!$H$138:$L$152,5,)</f>
        <v>0.98399999999999999</v>
      </c>
      <c r="M6" s="47">
        <f>VLOOKUP(D6,PIVOT!$H$157:$M$171,6,)</f>
        <v>0.93913043478260871</v>
      </c>
      <c r="N6" s="47">
        <f>VLOOKUP(D6,PIVOT!$H$176:$M$190,6,)</f>
        <v>0.95495495495495497</v>
      </c>
      <c r="O6" s="48">
        <f t="shared" si="1"/>
        <v>5</v>
      </c>
      <c r="P6" s="48">
        <f t="shared" si="2"/>
        <v>9.84</v>
      </c>
      <c r="Q6" s="48">
        <f t="shared" si="3"/>
        <v>9.76</v>
      </c>
      <c r="R6" s="48">
        <f t="shared" si="4"/>
        <v>9.92</v>
      </c>
      <c r="S6" s="48">
        <f t="shared" si="5"/>
        <v>9.92</v>
      </c>
      <c r="T6" s="48">
        <f t="shared" si="6"/>
        <v>10</v>
      </c>
      <c r="U6" s="48">
        <f t="shared" si="7"/>
        <v>5</v>
      </c>
      <c r="V6" s="48">
        <f t="shared" si="8"/>
        <v>9.84</v>
      </c>
      <c r="W6" s="48">
        <f t="shared" si="9"/>
        <v>14.086956521739131</v>
      </c>
      <c r="X6" s="48">
        <f t="shared" si="10"/>
        <v>14.324324324324325</v>
      </c>
      <c r="Y6" s="48">
        <f t="shared" si="11"/>
        <v>97.691280846063449</v>
      </c>
    </row>
    <row r="7" spans="1:25" ht="18.75" x14ac:dyDescent="0.3">
      <c r="A7" s="43">
        <v>5</v>
      </c>
      <c r="B7" s="44" t="s">
        <v>4161</v>
      </c>
      <c r="C7" s="45" t="str">
        <f t="shared" si="0"/>
        <v>|||||||||||||||||||||||||||||||||||||||||||||||||||||||||||||||||||||||||||||||||||||||||||||||||</v>
      </c>
      <c r="D7" s="46" t="s">
        <v>4142</v>
      </c>
      <c r="E7" s="47">
        <f>VLOOKUP(D7,PIVOT!$H$5:$L$19,5,)</f>
        <v>1</v>
      </c>
      <c r="F7" s="47">
        <f>VLOOKUP(D7,PIVOT!$H$24:$M$38,6,)</f>
        <v>0.9916666666666667</v>
      </c>
      <c r="G7" s="47">
        <f>VLOOKUP(D7,PIVOT!$H$43:$M$57,6,)</f>
        <v>0.98333333333333328</v>
      </c>
      <c r="H7" s="47">
        <f>VLOOKUP(D7,PIVOT!$H$62:$M$76,6,)</f>
        <v>0.98333333333333328</v>
      </c>
      <c r="I7" s="47">
        <f>VLOOKUP(D7,PIVOT!$H$81:$M$95,6,)</f>
        <v>1</v>
      </c>
      <c r="J7" s="47">
        <f>VLOOKUP(D7,PIVOT!$H$100:$M$114,6,)</f>
        <v>1</v>
      </c>
      <c r="K7" s="47">
        <f>VLOOKUP(D7,PIVOT!$H$119:$M$133,6,)</f>
        <v>1</v>
      </c>
      <c r="L7" s="47">
        <f>VLOOKUP(D7,PIVOT!$H$138:$L$152,5,)</f>
        <v>0.95934959349593496</v>
      </c>
      <c r="M7" s="47">
        <f>VLOOKUP(D7,PIVOT!$H$157:$M$171,6,)</f>
        <v>0.94915254237288138</v>
      </c>
      <c r="N7" s="47">
        <f>VLOOKUP(D7,PIVOT!$H$176:$M$190,6,)</f>
        <v>0.94339622641509435</v>
      </c>
      <c r="O7" s="48">
        <f t="shared" si="1"/>
        <v>5</v>
      </c>
      <c r="P7" s="48">
        <f t="shared" si="2"/>
        <v>9.9166666666666679</v>
      </c>
      <c r="Q7" s="48">
        <f t="shared" si="3"/>
        <v>9.8333333333333321</v>
      </c>
      <c r="R7" s="48">
        <f t="shared" si="4"/>
        <v>9.8333333333333321</v>
      </c>
      <c r="S7" s="48">
        <f t="shared" si="5"/>
        <v>10</v>
      </c>
      <c r="T7" s="48">
        <f t="shared" si="6"/>
        <v>10</v>
      </c>
      <c r="U7" s="48">
        <f t="shared" si="7"/>
        <v>5</v>
      </c>
      <c r="V7" s="48">
        <f t="shared" si="8"/>
        <v>9.5934959349593498</v>
      </c>
      <c r="W7" s="48">
        <f t="shared" si="9"/>
        <v>14.237288135593221</v>
      </c>
      <c r="X7" s="48">
        <f t="shared" si="10"/>
        <v>14.150943396226415</v>
      </c>
      <c r="Y7" s="48">
        <f t="shared" si="11"/>
        <v>97.565060800112306</v>
      </c>
    </row>
    <row r="8" spans="1:25" ht="18.75" x14ac:dyDescent="0.3">
      <c r="A8" s="43">
        <v>6</v>
      </c>
      <c r="B8" s="44" t="s">
        <v>4162</v>
      </c>
      <c r="C8" s="45" t="str">
        <f t="shared" si="0"/>
        <v>|||||||||||||||||||||||||||||||||||||||||||||||||||||||||||||||||||||||||||||||||||||||||||||||||</v>
      </c>
      <c r="D8" s="46" t="s">
        <v>4043</v>
      </c>
      <c r="E8" s="47">
        <f>VLOOKUP(D8,PIVOT!$H$5:$L$19,5,)</f>
        <v>1</v>
      </c>
      <c r="F8" s="47">
        <f>VLOOKUP(D8,PIVOT!$H$24:$M$38,6,)</f>
        <v>0.99099099099099097</v>
      </c>
      <c r="G8" s="47">
        <f>VLOOKUP(D8,PIVOT!$H$43:$M$57,6,)</f>
        <v>0.97297297297297303</v>
      </c>
      <c r="H8" s="47">
        <f>VLOOKUP(D8,PIVOT!$H$62:$M$76,6,)</f>
        <v>0.99099099099099097</v>
      </c>
      <c r="I8" s="47">
        <f>VLOOKUP(D8,PIVOT!$H$81:$M$95,6,)</f>
        <v>0.99099099099099097</v>
      </c>
      <c r="J8" s="47">
        <f>VLOOKUP(D8,PIVOT!$H$100:$M$114,6,)</f>
        <v>0.98198198198198194</v>
      </c>
      <c r="K8" s="47">
        <f>VLOOKUP(D8,PIVOT!$H$119:$M$133,6,)</f>
        <v>0.98198198198198194</v>
      </c>
      <c r="L8" s="47">
        <f>VLOOKUP(D8,PIVOT!$H$138:$L$152,5,)</f>
        <v>0.94594594594594594</v>
      </c>
      <c r="M8" s="47">
        <f>VLOOKUP(D8,PIVOT!$H$157:$M$171,6,)</f>
        <v>0.95192307692307687</v>
      </c>
      <c r="N8" s="47">
        <f>VLOOKUP(D8,PIVOT!$H$176:$M$190,6,)</f>
        <v>0.96842105263157896</v>
      </c>
      <c r="O8" s="48">
        <f t="shared" si="1"/>
        <v>5</v>
      </c>
      <c r="P8" s="48">
        <f t="shared" si="2"/>
        <v>9.9099099099099099</v>
      </c>
      <c r="Q8" s="48">
        <f t="shared" si="3"/>
        <v>9.7297297297297298</v>
      </c>
      <c r="R8" s="48">
        <f t="shared" si="4"/>
        <v>9.9099099099099099</v>
      </c>
      <c r="S8" s="48">
        <f t="shared" si="5"/>
        <v>9.9099099099099099</v>
      </c>
      <c r="T8" s="48">
        <f t="shared" si="6"/>
        <v>9.8198198198198199</v>
      </c>
      <c r="U8" s="48">
        <f t="shared" si="7"/>
        <v>4.9099099099099099</v>
      </c>
      <c r="V8" s="48">
        <f t="shared" si="8"/>
        <v>9.4594594594594597</v>
      </c>
      <c r="W8" s="48">
        <f t="shared" si="9"/>
        <v>14.278846153846153</v>
      </c>
      <c r="X8" s="48">
        <f t="shared" si="10"/>
        <v>14.526315789473685</v>
      </c>
      <c r="Y8" s="48">
        <f t="shared" si="11"/>
        <v>97.453810591968491</v>
      </c>
    </row>
    <row r="9" spans="1:25" ht="18.75" x14ac:dyDescent="0.3">
      <c r="A9" s="43">
        <v>7</v>
      </c>
      <c r="B9" s="44" t="s">
        <v>4161</v>
      </c>
      <c r="C9" s="45" t="str">
        <f t="shared" si="0"/>
        <v>|||||||||||||||||||||||||||||||||||||||||||||||||||||||||||||||||||||||||||||||||||||||||||||||||</v>
      </c>
      <c r="D9" s="46" t="s">
        <v>4024</v>
      </c>
      <c r="E9" s="47">
        <f>VLOOKUP(D9,PIVOT!$H$5:$L$19,5,)</f>
        <v>1</v>
      </c>
      <c r="F9" s="47">
        <f>VLOOKUP(D9,PIVOT!$H$24:$M$38,6,)</f>
        <v>1</v>
      </c>
      <c r="G9" s="47">
        <f>VLOOKUP(D9,PIVOT!$H$43:$M$57,6,)</f>
        <v>1</v>
      </c>
      <c r="H9" s="47">
        <f>VLOOKUP(D9,PIVOT!$H$62:$M$76,6,)</f>
        <v>1</v>
      </c>
      <c r="I9" s="47">
        <f>VLOOKUP(D9,PIVOT!$H$81:$M$95,6,)</f>
        <v>1</v>
      </c>
      <c r="J9" s="47">
        <f>VLOOKUP(D9,PIVOT!$H$100:$M$114,6,)</f>
        <v>0.97637795275590555</v>
      </c>
      <c r="K9" s="47">
        <f>VLOOKUP(D9,PIVOT!$H$119:$M$133,6,)</f>
        <v>1</v>
      </c>
      <c r="L9" s="47">
        <f>VLOOKUP(D9,PIVOT!$H$138:$L$152,5,)</f>
        <v>0.9609375</v>
      </c>
      <c r="M9" s="47">
        <f>VLOOKUP(D9,PIVOT!$H$157:$M$171,6,)</f>
        <v>0.97499999999999998</v>
      </c>
      <c r="N9" s="47">
        <f>VLOOKUP(D9,PIVOT!$H$176:$M$190,6,)</f>
        <v>0.89655172413793105</v>
      </c>
      <c r="O9" s="48">
        <f t="shared" si="1"/>
        <v>5</v>
      </c>
      <c r="P9" s="48">
        <f t="shared" si="2"/>
        <v>10</v>
      </c>
      <c r="Q9" s="48">
        <f t="shared" si="3"/>
        <v>10</v>
      </c>
      <c r="R9" s="48">
        <f t="shared" si="4"/>
        <v>10</v>
      </c>
      <c r="S9" s="48">
        <f t="shared" si="5"/>
        <v>10</v>
      </c>
      <c r="T9" s="48">
        <f t="shared" si="6"/>
        <v>9.7637795275590555</v>
      </c>
      <c r="U9" s="48">
        <f t="shared" si="7"/>
        <v>5</v>
      </c>
      <c r="V9" s="48">
        <f t="shared" si="8"/>
        <v>9.609375</v>
      </c>
      <c r="W9" s="48">
        <f t="shared" si="9"/>
        <v>14.625</v>
      </c>
      <c r="X9" s="48">
        <f t="shared" si="10"/>
        <v>13.448275862068966</v>
      </c>
      <c r="Y9" s="48">
        <f t="shared" si="11"/>
        <v>97.44643038962802</v>
      </c>
    </row>
    <row r="10" spans="1:25" ht="18.75" x14ac:dyDescent="0.3">
      <c r="A10" s="43">
        <v>8</v>
      </c>
      <c r="B10" s="44" t="s">
        <v>4161</v>
      </c>
      <c r="C10" s="45" t="str">
        <f t="shared" si="0"/>
        <v>|||||||||||||||||||||||||||||||||||||||||||||||||||||||||||||||||||||||||||||||||||||||||||||||||</v>
      </c>
      <c r="D10" s="46" t="s">
        <v>4102</v>
      </c>
      <c r="E10" s="47">
        <f>VLOOKUP(D10,PIVOT!$H$5:$L$19,5,)</f>
        <v>1</v>
      </c>
      <c r="F10" s="47">
        <f>VLOOKUP(D10,PIVOT!$H$24:$M$38,6,)</f>
        <v>0.9838709677419355</v>
      </c>
      <c r="G10" s="47">
        <f>VLOOKUP(D10,PIVOT!$H$43:$M$57,6,)</f>
        <v>0.9838709677419355</v>
      </c>
      <c r="H10" s="47">
        <f>VLOOKUP(D10,PIVOT!$H$62:$M$76,6,)</f>
        <v>0.99193548387096775</v>
      </c>
      <c r="I10" s="47">
        <f>VLOOKUP(D10,PIVOT!$H$81:$M$95,6,)</f>
        <v>1</v>
      </c>
      <c r="J10" s="47">
        <f>VLOOKUP(D10,PIVOT!$H$100:$M$114,6,)</f>
        <v>0.97580645161290325</v>
      </c>
      <c r="K10" s="47">
        <f>VLOOKUP(D10,PIVOT!$H$119:$M$133,6,)</f>
        <v>0.95967741935483875</v>
      </c>
      <c r="L10" s="47">
        <f>VLOOKUP(D10,PIVOT!$H$138:$L$152,5,)</f>
        <v>0.96799999999999997</v>
      </c>
      <c r="M10" s="47">
        <f>VLOOKUP(D10,PIVOT!$H$157:$M$171,6,)</f>
        <v>0.93965517241379315</v>
      </c>
      <c r="N10" s="47">
        <f>VLOOKUP(D10,PIVOT!$H$176:$M$190,6,)</f>
        <v>0.94230769230769229</v>
      </c>
      <c r="O10" s="48">
        <f t="shared" si="1"/>
        <v>5</v>
      </c>
      <c r="P10" s="48">
        <f t="shared" si="2"/>
        <v>9.8387096774193559</v>
      </c>
      <c r="Q10" s="48">
        <f t="shared" si="3"/>
        <v>9.8387096774193559</v>
      </c>
      <c r="R10" s="48">
        <f t="shared" si="4"/>
        <v>9.9193548387096779</v>
      </c>
      <c r="S10" s="48">
        <f t="shared" si="5"/>
        <v>10</v>
      </c>
      <c r="T10" s="48">
        <f t="shared" si="6"/>
        <v>9.758064516129032</v>
      </c>
      <c r="U10" s="48">
        <f t="shared" si="7"/>
        <v>4.7983870967741939</v>
      </c>
      <c r="V10" s="48">
        <f t="shared" si="8"/>
        <v>9.68</v>
      </c>
      <c r="W10" s="48">
        <f t="shared" si="9"/>
        <v>14.094827586206897</v>
      </c>
      <c r="X10" s="48">
        <f t="shared" si="10"/>
        <v>14.134615384615385</v>
      </c>
      <c r="Y10" s="48">
        <f t="shared" si="11"/>
        <v>97.062668777273899</v>
      </c>
    </row>
    <row r="11" spans="1:25" ht="18.75" x14ac:dyDescent="0.3">
      <c r="A11" s="43">
        <v>9</v>
      </c>
      <c r="B11" s="44" t="s">
        <v>4162</v>
      </c>
      <c r="C11" s="45" t="str">
        <f t="shared" si="0"/>
        <v>||||||||||||||||||||||||||||||||||||||||||||||||||||||||||||||||||||||||||||||||||||||||||||||||</v>
      </c>
      <c r="D11" s="46" t="s">
        <v>4095</v>
      </c>
      <c r="E11" s="47">
        <f>VLOOKUP(D11,PIVOT!$H$5:$L$19,5,)</f>
        <v>1</v>
      </c>
      <c r="F11" s="47">
        <f>VLOOKUP(D11,PIVOT!$H$24:$M$38,6,)</f>
        <v>1</v>
      </c>
      <c r="G11" s="47">
        <f>VLOOKUP(D11,PIVOT!$H$43:$M$57,6,)</f>
        <v>1</v>
      </c>
      <c r="H11" s="47">
        <f>VLOOKUP(D11,PIVOT!$H$62:$M$76,6,)</f>
        <v>0.96610169491525422</v>
      </c>
      <c r="I11" s="47">
        <f>VLOOKUP(D11,PIVOT!$H$81:$M$95,6,)</f>
        <v>1</v>
      </c>
      <c r="J11" s="47">
        <f>VLOOKUP(D11,PIVOT!$H$100:$M$114,6,)</f>
        <v>0.97457627118644063</v>
      </c>
      <c r="K11" s="47">
        <f>VLOOKUP(D11,PIVOT!$H$119:$M$133,6,)</f>
        <v>1</v>
      </c>
      <c r="L11" s="47">
        <f>VLOOKUP(D11,PIVOT!$H$138:$L$152,5,)</f>
        <v>0.94915254237288138</v>
      </c>
      <c r="M11" s="47">
        <f>VLOOKUP(D11,PIVOT!$H$157:$M$171,6,)</f>
        <v>0.93693693693693691</v>
      </c>
      <c r="N11" s="47">
        <f>VLOOKUP(D11,PIVOT!$H$176:$M$190,6,)</f>
        <v>0.91509433962264153</v>
      </c>
      <c r="O11" s="48">
        <f t="shared" si="1"/>
        <v>5</v>
      </c>
      <c r="P11" s="48">
        <f t="shared" si="2"/>
        <v>10</v>
      </c>
      <c r="Q11" s="48">
        <f t="shared" si="3"/>
        <v>10</v>
      </c>
      <c r="R11" s="48">
        <f t="shared" si="4"/>
        <v>9.6610169491525415</v>
      </c>
      <c r="S11" s="48">
        <f t="shared" si="5"/>
        <v>10</v>
      </c>
      <c r="T11" s="48">
        <f t="shared" si="6"/>
        <v>9.7457627118644066</v>
      </c>
      <c r="U11" s="48">
        <f t="shared" si="7"/>
        <v>5</v>
      </c>
      <c r="V11" s="48">
        <f t="shared" si="8"/>
        <v>9.4915254237288131</v>
      </c>
      <c r="W11" s="48">
        <f t="shared" si="9"/>
        <v>14.054054054054054</v>
      </c>
      <c r="X11" s="48">
        <f t="shared" si="10"/>
        <v>13.726415094339623</v>
      </c>
      <c r="Y11" s="48">
        <f t="shared" si="11"/>
        <v>96.678774233139436</v>
      </c>
    </row>
    <row r="12" spans="1:25" ht="18.75" x14ac:dyDescent="0.3">
      <c r="A12" s="43">
        <v>10</v>
      </c>
      <c r="B12" s="44" t="s">
        <v>4163</v>
      </c>
      <c r="C12" s="45" t="str">
        <f t="shared" si="0"/>
        <v>||||||||||||||||||||||||||||||||||||||||||||||||||||||||||||||||||||||||||||||||||||||||||||||||</v>
      </c>
      <c r="D12" s="46" t="s">
        <v>4134</v>
      </c>
      <c r="E12" s="47">
        <f>VLOOKUP(D12,PIVOT!$H$5:$L$19,5,)</f>
        <v>1</v>
      </c>
      <c r="F12" s="47">
        <f>VLOOKUP(D12,PIVOT!$H$24:$M$38,6,)</f>
        <v>0.97872340425531912</v>
      </c>
      <c r="G12" s="47">
        <f>VLOOKUP(D12,PIVOT!$H$43:$M$57,6,)</f>
        <v>0.98936170212765961</v>
      </c>
      <c r="H12" s="47">
        <f>VLOOKUP(D12,PIVOT!$H$62:$M$76,6,)</f>
        <v>0.94680851063829785</v>
      </c>
      <c r="I12" s="47">
        <f>VLOOKUP(D12,PIVOT!$H$81:$M$95,6,)</f>
        <v>1</v>
      </c>
      <c r="J12" s="47">
        <f>VLOOKUP(D12,PIVOT!$H$100:$M$114,6,)</f>
        <v>0.97872340425531912</v>
      </c>
      <c r="K12" s="47">
        <f>VLOOKUP(D12,PIVOT!$H$119:$M$133,6,)</f>
        <v>0.98936170212765961</v>
      </c>
      <c r="L12" s="47">
        <f>VLOOKUP(D12,PIVOT!$H$138:$L$152,5,)</f>
        <v>1</v>
      </c>
      <c r="M12" s="47">
        <f>VLOOKUP(D12,PIVOT!$H$157:$M$171,6,)</f>
        <v>0.96739130434782605</v>
      </c>
      <c r="N12" s="47">
        <f>VLOOKUP(D12,PIVOT!$H$176:$M$190,6,)</f>
        <v>0.88235294117647056</v>
      </c>
      <c r="O12" s="48">
        <f t="shared" si="1"/>
        <v>5</v>
      </c>
      <c r="P12" s="48">
        <f t="shared" si="2"/>
        <v>9.787234042553191</v>
      </c>
      <c r="Q12" s="48">
        <f t="shared" si="3"/>
        <v>9.8936170212765955</v>
      </c>
      <c r="R12" s="48">
        <f t="shared" si="4"/>
        <v>9.4680851063829792</v>
      </c>
      <c r="S12" s="48">
        <f t="shared" si="5"/>
        <v>10</v>
      </c>
      <c r="T12" s="48">
        <f t="shared" si="6"/>
        <v>9.787234042553191</v>
      </c>
      <c r="U12" s="48">
        <f t="shared" si="7"/>
        <v>4.9468085106382977</v>
      </c>
      <c r="V12" s="48">
        <f t="shared" si="8"/>
        <v>10</v>
      </c>
      <c r="W12" s="48">
        <f t="shared" si="9"/>
        <v>14.510869565217391</v>
      </c>
      <c r="X12" s="48">
        <f t="shared" si="10"/>
        <v>13.235294117647058</v>
      </c>
      <c r="Y12" s="48">
        <f t="shared" si="11"/>
        <v>96.629142406268699</v>
      </c>
    </row>
    <row r="13" spans="1:25" ht="18.75" x14ac:dyDescent="0.3">
      <c r="A13" s="43">
        <v>11</v>
      </c>
      <c r="B13" s="44" t="s">
        <v>4163</v>
      </c>
      <c r="C13" s="45" t="str">
        <f t="shared" si="0"/>
        <v>|||||||||||||||||||||||||||||||||||||||||||||||||||||||||||||||||||||||||||||||||||||||||||||||</v>
      </c>
      <c r="D13" s="46" t="s">
        <v>4126</v>
      </c>
      <c r="E13" s="47">
        <f>VLOOKUP(D13,PIVOT!$H$5:$L$19,5,)</f>
        <v>1</v>
      </c>
      <c r="F13" s="47">
        <f>VLOOKUP(D13,PIVOT!$H$24:$M$38,6,)</f>
        <v>0.9882352941176471</v>
      </c>
      <c r="G13" s="47">
        <f>VLOOKUP(D13,PIVOT!$H$43:$M$57,6,)</f>
        <v>0.9882352941176471</v>
      </c>
      <c r="H13" s="47">
        <f>VLOOKUP(D13,PIVOT!$H$62:$M$76,6,)</f>
        <v>0.9882352941176471</v>
      </c>
      <c r="I13" s="47">
        <f>VLOOKUP(D13,PIVOT!$H$81:$M$95,6,)</f>
        <v>1</v>
      </c>
      <c r="J13" s="47">
        <f>VLOOKUP(D13,PIVOT!$H$100:$M$114,6,)</f>
        <v>0.96470588235294119</v>
      </c>
      <c r="K13" s="47">
        <f>VLOOKUP(D13,PIVOT!$H$119:$M$133,6,)</f>
        <v>1</v>
      </c>
      <c r="L13" s="47">
        <f>VLOOKUP(D13,PIVOT!$H$138:$L$152,5,)</f>
        <v>0.92941176470588238</v>
      </c>
      <c r="M13" s="47">
        <f>VLOOKUP(D13,PIVOT!$H$157:$M$171,6,)</f>
        <v>0.86746987951807231</v>
      </c>
      <c r="N13" s="47">
        <f>VLOOKUP(D13,PIVOT!$H$176:$M$190,6,)</f>
        <v>0.95238095238095233</v>
      </c>
      <c r="O13" s="48">
        <f t="shared" si="1"/>
        <v>5</v>
      </c>
      <c r="P13" s="48">
        <f t="shared" si="2"/>
        <v>9.882352941176471</v>
      </c>
      <c r="Q13" s="48">
        <f t="shared" si="3"/>
        <v>9.882352941176471</v>
      </c>
      <c r="R13" s="48">
        <f t="shared" si="4"/>
        <v>9.882352941176471</v>
      </c>
      <c r="S13" s="48">
        <f t="shared" si="5"/>
        <v>10</v>
      </c>
      <c r="T13" s="48">
        <f t="shared" si="6"/>
        <v>9.6470588235294112</v>
      </c>
      <c r="U13" s="48">
        <f t="shared" si="7"/>
        <v>5</v>
      </c>
      <c r="V13" s="48">
        <f t="shared" si="8"/>
        <v>9.2941176470588243</v>
      </c>
      <c r="W13" s="48">
        <f t="shared" si="9"/>
        <v>13.012048192771084</v>
      </c>
      <c r="X13" s="48">
        <f t="shared" si="10"/>
        <v>14.285714285714285</v>
      </c>
      <c r="Y13" s="48">
        <f t="shared" si="11"/>
        <v>95.885997772603019</v>
      </c>
    </row>
    <row r="14" spans="1:25" ht="18.75" x14ac:dyDescent="0.3">
      <c r="A14" s="43">
        <v>12</v>
      </c>
      <c r="B14" s="44" t="s">
        <v>4163</v>
      </c>
      <c r="C14" s="45" t="str">
        <f t="shared" si="0"/>
        <v>|||||||||||||||||||||||||||||||||||||||||||||||||||||||||||||||||||||||||||||||||||||||||||||||</v>
      </c>
      <c r="D14" s="46" t="s">
        <v>4083</v>
      </c>
      <c r="E14" s="47">
        <f>VLOOKUP(D14,PIVOT!$H$5:$L$19,5,)</f>
        <v>1</v>
      </c>
      <c r="F14" s="47">
        <f>VLOOKUP(D14,PIVOT!$H$24:$M$38,6,)</f>
        <v>1</v>
      </c>
      <c r="G14" s="47">
        <f>VLOOKUP(D14,PIVOT!$H$43:$M$57,6,)</f>
        <v>0.94285714285714284</v>
      </c>
      <c r="H14" s="47">
        <f>VLOOKUP(D14,PIVOT!$H$62:$M$76,6,)</f>
        <v>1</v>
      </c>
      <c r="I14" s="47">
        <f>VLOOKUP(D14,PIVOT!$H$81:$M$95,6,)</f>
        <v>0.99047619047619051</v>
      </c>
      <c r="J14" s="47">
        <f>VLOOKUP(D14,PIVOT!$H$100:$M$114,6,)</f>
        <v>0.98095238095238091</v>
      </c>
      <c r="K14" s="47">
        <f>VLOOKUP(D14,PIVOT!$H$119:$M$133,6,)</f>
        <v>0.99047619047619051</v>
      </c>
      <c r="L14" s="47">
        <f>VLOOKUP(D14,PIVOT!$H$138:$L$152,5,)</f>
        <v>0.87962962962962965</v>
      </c>
      <c r="M14" s="47">
        <f>VLOOKUP(D14,PIVOT!$H$157:$M$171,6,)</f>
        <v>0.94230769230769229</v>
      </c>
      <c r="N14" s="47">
        <f>VLOOKUP(D14,PIVOT!$H$176:$M$190,6,)</f>
        <v>0.91</v>
      </c>
      <c r="O14" s="48">
        <f t="shared" si="1"/>
        <v>5</v>
      </c>
      <c r="P14" s="48">
        <f t="shared" si="2"/>
        <v>10</v>
      </c>
      <c r="Q14" s="48">
        <f t="shared" si="3"/>
        <v>9.4285714285714288</v>
      </c>
      <c r="R14" s="48">
        <f t="shared" si="4"/>
        <v>10</v>
      </c>
      <c r="S14" s="48">
        <f t="shared" si="5"/>
        <v>9.9047619047619051</v>
      </c>
      <c r="T14" s="48">
        <f t="shared" si="6"/>
        <v>9.8095238095238084</v>
      </c>
      <c r="U14" s="48">
        <f t="shared" si="7"/>
        <v>4.9523809523809526</v>
      </c>
      <c r="V14" s="48">
        <f t="shared" si="8"/>
        <v>8.7962962962962958</v>
      </c>
      <c r="W14" s="48">
        <f t="shared" si="9"/>
        <v>14.134615384615385</v>
      </c>
      <c r="X14" s="48">
        <f t="shared" si="10"/>
        <v>13.65</v>
      </c>
      <c r="Y14" s="48">
        <f t="shared" si="11"/>
        <v>95.676149776149785</v>
      </c>
    </row>
    <row r="15" spans="1:25" ht="18.75" x14ac:dyDescent="0.3">
      <c r="A15" s="43">
        <v>13</v>
      </c>
      <c r="B15" s="44" t="s">
        <v>4163</v>
      </c>
      <c r="C15" s="45" t="str">
        <f t="shared" si="0"/>
        <v>|||||||||||||||||||||||||||||||||||||||||||||||||||||||||||||||||||||||||||||||||||||||||||||||</v>
      </c>
      <c r="D15" s="46" t="s">
        <v>4033</v>
      </c>
      <c r="E15" s="47">
        <f>VLOOKUP(D15,PIVOT!$H$5:$L$19,5,)</f>
        <v>1</v>
      </c>
      <c r="F15" s="47">
        <f>VLOOKUP(D15,PIVOT!$H$24:$M$38,6,)</f>
        <v>0.99019607843137258</v>
      </c>
      <c r="G15" s="47">
        <f>VLOOKUP(D15,PIVOT!$H$43:$M$57,6,)</f>
        <v>0.96078431372549022</v>
      </c>
      <c r="H15" s="47">
        <f>VLOOKUP(D15,PIVOT!$H$62:$M$76,6,)</f>
        <v>0.98039215686274506</v>
      </c>
      <c r="I15" s="47">
        <f>VLOOKUP(D15,PIVOT!$H$81:$M$95,6,)</f>
        <v>1</v>
      </c>
      <c r="J15" s="47">
        <f>VLOOKUP(D15,PIVOT!$H$100:$M$114,6,)</f>
        <v>0.98039215686274506</v>
      </c>
      <c r="K15" s="47">
        <f>VLOOKUP(D15,PIVOT!$H$119:$M$133,6,)</f>
        <v>0.98039215686274506</v>
      </c>
      <c r="L15" s="47">
        <f>VLOOKUP(D15,PIVOT!$H$138:$L$152,5,)</f>
        <v>0.93137254901960786</v>
      </c>
      <c r="M15" s="47">
        <f>VLOOKUP(D15,PIVOT!$H$157:$M$171,6,)</f>
        <v>0.9</v>
      </c>
      <c r="N15" s="47">
        <f>VLOOKUP(D15,PIVOT!$H$176:$M$190,6,)</f>
        <v>0.91</v>
      </c>
      <c r="O15" s="48">
        <f t="shared" si="1"/>
        <v>5</v>
      </c>
      <c r="P15" s="48">
        <f t="shared" si="2"/>
        <v>9.9019607843137258</v>
      </c>
      <c r="Q15" s="48">
        <f t="shared" si="3"/>
        <v>9.6078431372549016</v>
      </c>
      <c r="R15" s="48">
        <f t="shared" si="4"/>
        <v>9.8039215686274499</v>
      </c>
      <c r="S15" s="48">
        <f t="shared" si="5"/>
        <v>10</v>
      </c>
      <c r="T15" s="48">
        <f t="shared" si="6"/>
        <v>9.8039215686274499</v>
      </c>
      <c r="U15" s="48">
        <f t="shared" si="7"/>
        <v>4.901960784313725</v>
      </c>
      <c r="V15" s="48">
        <f t="shared" si="8"/>
        <v>9.3137254901960791</v>
      </c>
      <c r="W15" s="48">
        <f t="shared" si="9"/>
        <v>13.5</v>
      </c>
      <c r="X15" s="48">
        <f t="shared" si="10"/>
        <v>13.65</v>
      </c>
      <c r="Y15" s="48">
        <f t="shared" si="11"/>
        <v>95.483333333333334</v>
      </c>
    </row>
    <row r="16" spans="1:25" ht="18.75" x14ac:dyDescent="0.3">
      <c r="A16" s="43">
        <v>14</v>
      </c>
      <c r="B16" s="44" t="s">
        <v>4163</v>
      </c>
      <c r="C16" s="45" t="str">
        <f t="shared" si="0"/>
        <v>||||||||||||||||||||||||||||||||||||||||||||||||||||||||||||||||||||||||||||||||||||||||||||||</v>
      </c>
      <c r="D16" s="46" t="s">
        <v>4093</v>
      </c>
      <c r="E16" s="47">
        <f>VLOOKUP(D16,PIVOT!$H$5:$L$19,5,)</f>
        <v>1</v>
      </c>
      <c r="F16" s="47">
        <f>VLOOKUP(D16,PIVOT!$H$24:$M$38,6,)</f>
        <v>0.9887640449438202</v>
      </c>
      <c r="G16" s="47">
        <f>VLOOKUP(D16,PIVOT!$H$43:$M$57,6,)</f>
        <v>0.9101123595505618</v>
      </c>
      <c r="H16" s="47">
        <f>VLOOKUP(D16,PIVOT!$H$62:$M$76,6,)</f>
        <v>0.97752808988764039</v>
      </c>
      <c r="I16" s="47">
        <f>VLOOKUP(D16,PIVOT!$H$81:$M$95,6,)</f>
        <v>0.9887640449438202</v>
      </c>
      <c r="J16" s="47">
        <f>VLOOKUP(D16,PIVOT!$H$100:$M$114,6,)</f>
        <v>0.9550561797752809</v>
      </c>
      <c r="K16" s="47">
        <f>VLOOKUP(D16,PIVOT!$H$119:$M$133,6,)</f>
        <v>1</v>
      </c>
      <c r="L16" s="47">
        <f>VLOOKUP(D16,PIVOT!$H$138:$L$152,5,)</f>
        <v>0.92391304347826086</v>
      </c>
      <c r="M16" s="47">
        <f>VLOOKUP(D16,PIVOT!$H$157:$M$171,6,)</f>
        <v>0.92391304347826086</v>
      </c>
      <c r="N16" s="47">
        <f>VLOOKUP(D16,PIVOT!$H$176:$M$190,6,)</f>
        <v>0.89130434782608692</v>
      </c>
      <c r="O16" s="48">
        <f t="shared" si="1"/>
        <v>5</v>
      </c>
      <c r="P16" s="48">
        <f t="shared" si="2"/>
        <v>9.8876404494382015</v>
      </c>
      <c r="Q16" s="48">
        <f t="shared" si="3"/>
        <v>9.1011235955056176</v>
      </c>
      <c r="R16" s="48">
        <f t="shared" si="4"/>
        <v>9.7752808988764031</v>
      </c>
      <c r="S16" s="48">
        <f t="shared" si="5"/>
        <v>9.8876404494382015</v>
      </c>
      <c r="T16" s="48">
        <f t="shared" si="6"/>
        <v>9.5505617977528097</v>
      </c>
      <c r="U16" s="48">
        <f t="shared" si="7"/>
        <v>5</v>
      </c>
      <c r="V16" s="48">
        <f t="shared" si="8"/>
        <v>9.2391304347826093</v>
      </c>
      <c r="W16" s="48">
        <f t="shared" si="9"/>
        <v>13.858695652173912</v>
      </c>
      <c r="X16" s="48">
        <f t="shared" si="10"/>
        <v>13.369565217391305</v>
      </c>
      <c r="Y16" s="48">
        <f t="shared" si="11"/>
        <v>94.669638495359067</v>
      </c>
    </row>
    <row r="17" spans="1:25" ht="18.75" x14ac:dyDescent="0.3">
      <c r="A17" s="43">
        <v>15</v>
      </c>
      <c r="B17" s="44" t="s">
        <v>4163</v>
      </c>
      <c r="C17" s="45" t="str">
        <f t="shared" si="0"/>
        <v>||||||||||||||||||||||||||||||||||||||||||||||||||||||||||||||||||||||||||||||||||||||||||||</v>
      </c>
      <c r="D17" s="46" t="s">
        <v>4074</v>
      </c>
      <c r="E17" s="47">
        <f>VLOOKUP(D17,PIVOT!$H$5:$L$19,5,)</f>
        <v>1</v>
      </c>
      <c r="F17" s="47">
        <f>VLOOKUP(D17,PIVOT!$H$24:$M$38,6,)</f>
        <v>1</v>
      </c>
      <c r="G17" s="47">
        <f>VLOOKUP(D17,PIVOT!$H$43:$M$57,6,)</f>
        <v>0.97560975609756095</v>
      </c>
      <c r="H17" s="47">
        <f>VLOOKUP(D17,PIVOT!$H$62:$M$76,6,)</f>
        <v>0.97560975609756095</v>
      </c>
      <c r="I17" s="47">
        <f>VLOOKUP(D17,PIVOT!$H$81:$M$95,6,)</f>
        <v>0.98780487804878048</v>
      </c>
      <c r="J17" s="47">
        <f>VLOOKUP(D17,PIVOT!$H$100:$M$114,6,)</f>
        <v>0.91463414634146345</v>
      </c>
      <c r="K17" s="47">
        <f>VLOOKUP(D17,PIVOT!$H$119:$M$133,6,)</f>
        <v>0.96341463414634143</v>
      </c>
      <c r="L17" s="47">
        <f>VLOOKUP(D17,PIVOT!$H$138:$L$152,5,)</f>
        <v>0.8928571428571429</v>
      </c>
      <c r="M17" s="47">
        <f>VLOOKUP(D17,PIVOT!$H$157:$M$171,6,)</f>
        <v>0.89156626506024095</v>
      </c>
      <c r="N17" s="47">
        <f>VLOOKUP(D17,PIVOT!$H$176:$M$190,6,)</f>
        <v>0.82089552238805974</v>
      </c>
      <c r="O17" s="48">
        <f t="shared" si="1"/>
        <v>5</v>
      </c>
      <c r="P17" s="48">
        <f t="shared" si="2"/>
        <v>10</v>
      </c>
      <c r="Q17" s="48">
        <f t="shared" si="3"/>
        <v>9.7560975609756095</v>
      </c>
      <c r="R17" s="48">
        <f t="shared" si="4"/>
        <v>9.7560975609756095</v>
      </c>
      <c r="S17" s="48">
        <f t="shared" si="5"/>
        <v>9.8780487804878057</v>
      </c>
      <c r="T17" s="48">
        <f t="shared" si="6"/>
        <v>9.1463414634146343</v>
      </c>
      <c r="U17" s="48">
        <f t="shared" si="7"/>
        <v>4.8170731707317067</v>
      </c>
      <c r="V17" s="48">
        <f t="shared" si="8"/>
        <v>8.9285714285714288</v>
      </c>
      <c r="W17" s="48">
        <f t="shared" si="9"/>
        <v>13.373493975903614</v>
      </c>
      <c r="X17" s="48">
        <f t="shared" si="10"/>
        <v>12.313432835820896</v>
      </c>
      <c r="Y17" s="48">
        <f t="shared" si="11"/>
        <v>92.969156776881306</v>
      </c>
    </row>
    <row r="18" spans="1:25" ht="18.75" x14ac:dyDescent="0.3">
      <c r="A18" s="49"/>
      <c r="B18" s="49"/>
      <c r="C18" s="49"/>
      <c r="D18" s="49"/>
      <c r="E18" s="50">
        <f t="shared" ref="E18:N18" si="12">AVERAGE(E2:E17)</f>
        <v>1</v>
      </c>
      <c r="F18" s="50">
        <f t="shared" si="12"/>
        <v>0.99199456810186115</v>
      </c>
      <c r="G18" s="50">
        <f t="shared" si="12"/>
        <v>0.97653055105618358</v>
      </c>
      <c r="H18" s="50">
        <f t="shared" si="12"/>
        <v>0.98332588261392451</v>
      </c>
      <c r="I18" s="50">
        <f t="shared" si="12"/>
        <v>0.99550965334079711</v>
      </c>
      <c r="J18" s="50">
        <f t="shared" si="12"/>
        <v>0.97777852549716859</v>
      </c>
      <c r="K18" s="50">
        <f t="shared" si="12"/>
        <v>0.9910202723299838</v>
      </c>
      <c r="L18" s="50">
        <f t="shared" si="12"/>
        <v>0.95215060111570493</v>
      </c>
      <c r="M18" s="50">
        <f t="shared" si="12"/>
        <v>0.93971198733644956</v>
      </c>
      <c r="N18" s="50">
        <f t="shared" si="12"/>
        <v>0.92428215623938947</v>
      </c>
      <c r="O18" s="51"/>
      <c r="P18" s="52"/>
      <c r="Q18" s="52"/>
      <c r="R18" s="52"/>
      <c r="S18" s="52"/>
      <c r="T18" s="52"/>
      <c r="U18" s="52"/>
      <c r="V18" s="52"/>
      <c r="W18" s="52"/>
      <c r="X18" s="52"/>
      <c r="Y18" s="50">
        <f>SUM(E18:N18)/10</f>
        <v>0.97323041976314628</v>
      </c>
    </row>
  </sheetData>
  <conditionalFormatting sqref="C3:C1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{E8C85CF0-D914-4831-A4E3-3799C020EAA6}</x14:id>
        </ext>
      </extLst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0" orientation="portrait" horizontalDpi="203" verticalDpi="203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C85CF0-D914-4831-A4E3-3799C020EA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J6" sqref="J6"/>
    </sheetView>
  </sheetViews>
  <sheetFormatPr defaultRowHeight="15.75" x14ac:dyDescent="0.25"/>
  <cols>
    <col min="1" max="1" width="5.75" bestFit="1" customWidth="1"/>
    <col min="2" max="2" width="8.875" bestFit="1" customWidth="1"/>
    <col min="3" max="3" width="13.25" bestFit="1" customWidth="1"/>
    <col min="4" max="4" width="24.625" bestFit="1" customWidth="1"/>
    <col min="5" max="5" width="9.375" bestFit="1" customWidth="1"/>
    <col min="6" max="6" width="10.375" bestFit="1" customWidth="1"/>
    <col min="7" max="7" width="10.375" customWidth="1"/>
    <col min="8" max="8" width="6.625" bestFit="1" customWidth="1"/>
  </cols>
  <sheetData>
    <row r="1" spans="1:8" ht="31.5" x14ac:dyDescent="0.25">
      <c r="A1" s="16" t="s">
        <v>4153</v>
      </c>
      <c r="B1" s="17" t="s">
        <v>4154</v>
      </c>
      <c r="C1" s="17" t="s">
        <v>4155</v>
      </c>
      <c r="D1" s="17" t="s">
        <v>4156</v>
      </c>
      <c r="E1" s="17" t="s">
        <v>4157</v>
      </c>
      <c r="F1" s="17" t="s">
        <v>4158</v>
      </c>
      <c r="G1" s="17" t="s">
        <v>4240</v>
      </c>
      <c r="H1" s="17" t="s">
        <v>4159</v>
      </c>
    </row>
    <row r="2" spans="1:8" x14ac:dyDescent="0.25">
      <c r="A2" s="18"/>
      <c r="B2" s="18"/>
      <c r="C2" s="18"/>
      <c r="D2" s="18"/>
      <c r="E2" s="19">
        <v>45547</v>
      </c>
      <c r="F2" s="2" t="s">
        <v>4160</v>
      </c>
      <c r="G2" s="2" t="s">
        <v>4241</v>
      </c>
      <c r="H2" s="2"/>
    </row>
    <row r="3" spans="1:8" x14ac:dyDescent="0.25">
      <c r="A3" s="2">
        <v>1</v>
      </c>
      <c r="B3" s="20" t="s">
        <v>4161</v>
      </c>
      <c r="C3" s="21" t="str">
        <f t="shared" ref="C3:C17" si="0">REPT("|",H3)</f>
        <v>||||||||||||||||||||||||||||||||||||||||||||||||||||||||||||||||||||||||||||||||||||||||||||||||||</v>
      </c>
      <c r="D3" s="15" t="s">
        <v>4114</v>
      </c>
      <c r="E3" s="22">
        <f>VLOOKUP(D3,[1]TREND!D$3:Y$17,22,)</f>
        <v>98.252823710129206</v>
      </c>
      <c r="F3" s="22">
        <f>VLOOKUP(D3,TREND!$D$3:$Y$17,22,)</f>
        <v>98.488395655144799</v>
      </c>
      <c r="G3" s="22">
        <f>VLOOKUP(D3,TREND!$D$3:$Y$17,22,)</f>
        <v>98.488395655144799</v>
      </c>
      <c r="H3" s="22">
        <f t="shared" ref="H3:H17" si="1">SUM(E3+F3)/2</f>
        <v>98.370609682636996</v>
      </c>
    </row>
    <row r="4" spans="1:8" x14ac:dyDescent="0.25">
      <c r="A4" s="2">
        <v>2</v>
      </c>
      <c r="B4" s="20" t="s">
        <v>4162</v>
      </c>
      <c r="C4" s="21" t="str">
        <f t="shared" si="0"/>
        <v>||||||||||||||||||||||||||||||||||||||||||||||||||||||||||||||||||||||||||||||||||||||||||||||||||</v>
      </c>
      <c r="D4" s="15" t="s">
        <v>4053</v>
      </c>
      <c r="E4" s="22">
        <f>VLOOKUP(D4,[1]TREND!D$3:Y$17,22,)</f>
        <v>97.922146164115091</v>
      </c>
      <c r="F4" s="22">
        <f>VLOOKUP(D4,TREND!$D$3:$Y$17,22,)</f>
        <v>98.565458937198059</v>
      </c>
      <c r="G4" s="22">
        <f>VLOOKUP(D4,TREND!$D$3:$Y$17,22,)</f>
        <v>98.565458937198059</v>
      </c>
      <c r="H4" s="22">
        <f t="shared" si="1"/>
        <v>98.243802550656568</v>
      </c>
    </row>
    <row r="5" spans="1:8" x14ac:dyDescent="0.25">
      <c r="A5" s="2">
        <v>3</v>
      </c>
      <c r="B5" s="20" t="s">
        <v>4161</v>
      </c>
      <c r="C5" s="21" t="str">
        <f t="shared" si="0"/>
        <v>||||||||||||||||||||||||||||||||||||||||||||||||||||||||||||||||||||||||||||||||||||||||||||||||||</v>
      </c>
      <c r="D5" s="15" t="s">
        <v>4142</v>
      </c>
      <c r="E5" s="22">
        <f>VLOOKUP(D5,[1]TREND!D$3:Y$17,22,)</f>
        <v>98.696797526756114</v>
      </c>
      <c r="F5" s="22">
        <f>VLOOKUP(D5,TREND!$D$3:$Y$17,22,)</f>
        <v>97.565060800112306</v>
      </c>
      <c r="G5" s="22">
        <f>VLOOKUP(D5,TREND!$D$3:$Y$17,22,)</f>
        <v>97.565060800112306</v>
      </c>
      <c r="H5" s="22">
        <f t="shared" si="1"/>
        <v>98.130929163434217</v>
      </c>
    </row>
    <row r="6" spans="1:8" x14ac:dyDescent="0.25">
      <c r="A6" s="2">
        <v>4</v>
      </c>
      <c r="B6" s="20" t="s">
        <v>4162</v>
      </c>
      <c r="C6" s="21" t="str">
        <f t="shared" si="0"/>
        <v>|||||||||||||||||||||||||||||||||||||||||||||||||||||||||||||||||||||||||||||||||||||||||||||||||</v>
      </c>
      <c r="D6" s="15" t="s">
        <v>4043</v>
      </c>
      <c r="E6" s="22">
        <f>VLOOKUP(D6,[1]TREND!D$3:Y$17,22,)</f>
        <v>97.611639841903013</v>
      </c>
      <c r="F6" s="22">
        <f>VLOOKUP(D6,TREND!$D$3:$Y$17,22,)</f>
        <v>97.453810591968491</v>
      </c>
      <c r="G6" s="22">
        <f>VLOOKUP(D6,TREND!$D$3:$Y$17,22,)</f>
        <v>97.453810591968491</v>
      </c>
      <c r="H6" s="22">
        <f t="shared" si="1"/>
        <v>97.532725216935745</v>
      </c>
    </row>
    <row r="7" spans="1:8" x14ac:dyDescent="0.25">
      <c r="A7" s="2">
        <v>5</v>
      </c>
      <c r="B7" s="20" t="s">
        <v>4162</v>
      </c>
      <c r="C7" s="21" t="str">
        <f t="shared" si="0"/>
        <v>|||||||||||||||||||||||||||||||||||||||||||||||||||||||||||||||||||||||||||||||||||||||||||||||||</v>
      </c>
      <c r="D7" s="15" t="s">
        <v>4036</v>
      </c>
      <c r="E7" s="22">
        <f>VLOOKUP(D7,[1]TREND!D$3:Y$17,22,)</f>
        <v>96.922308793966536</v>
      </c>
      <c r="F7" s="22">
        <f>VLOOKUP(D7,TREND!$D$3:$Y$17,22,)</f>
        <v>98.053371197034863</v>
      </c>
      <c r="G7" s="22">
        <f>VLOOKUP(D7,TREND!$D$3:$Y$17,22,)</f>
        <v>98.053371197034863</v>
      </c>
      <c r="H7" s="22">
        <f t="shared" si="1"/>
        <v>97.487839995500707</v>
      </c>
    </row>
    <row r="8" spans="1:8" x14ac:dyDescent="0.25">
      <c r="A8" s="2">
        <v>6</v>
      </c>
      <c r="B8" s="20" t="s">
        <v>4162</v>
      </c>
      <c r="C8" s="21" t="str">
        <f t="shared" si="0"/>
        <v>|||||||||||||||||||||||||||||||||||||||||||||||||||||||||||||||||||||||||||||||||||||||||||||||||</v>
      </c>
      <c r="D8" s="15" t="s">
        <v>4063</v>
      </c>
      <c r="E8" s="22">
        <f>VLOOKUP(D8,[1]TREND!D$3:Y$17,22,)</f>
        <v>96.917849934280099</v>
      </c>
      <c r="F8" s="22">
        <f>VLOOKUP(D8,TREND!$D$3:$Y$17,22,)</f>
        <v>97.691280846063449</v>
      </c>
      <c r="G8" s="22">
        <f>VLOOKUP(D8,TREND!$D$3:$Y$17,22,)</f>
        <v>97.691280846063449</v>
      </c>
      <c r="H8" s="22">
        <f t="shared" si="1"/>
        <v>97.304565390171774</v>
      </c>
    </row>
    <row r="9" spans="1:8" x14ac:dyDescent="0.25">
      <c r="A9" s="2">
        <v>7</v>
      </c>
      <c r="B9" s="20" t="s">
        <v>4163</v>
      </c>
      <c r="C9" s="21" t="str">
        <f t="shared" si="0"/>
        <v>|||||||||||||||||||||||||||||||||||||||||||||||||||||||||||||||||||||||||||||||||||||||||||||||||</v>
      </c>
      <c r="D9" s="15" t="s">
        <v>4134</v>
      </c>
      <c r="E9" s="22">
        <f>VLOOKUP(D9,[1]TREND!D$3:Y$17,22,)</f>
        <v>97.51291147595083</v>
      </c>
      <c r="F9" s="22">
        <f>VLOOKUP(D9,TREND!$D$3:$Y$17,22,)</f>
        <v>96.629142406268699</v>
      </c>
      <c r="G9" s="22">
        <f>VLOOKUP(D9,TREND!$D$3:$Y$17,22,)</f>
        <v>96.629142406268699</v>
      </c>
      <c r="H9" s="22">
        <f t="shared" si="1"/>
        <v>97.071026941109764</v>
      </c>
    </row>
    <row r="10" spans="1:8" x14ac:dyDescent="0.25">
      <c r="A10" s="2">
        <v>8</v>
      </c>
      <c r="B10" s="20" t="s">
        <v>4163</v>
      </c>
      <c r="C10" s="21" t="str">
        <f t="shared" si="0"/>
        <v>||||||||||||||||||||||||||||||||||||||||||||||||||||||||||||||||||||||||||||||||||||||||||||||||</v>
      </c>
      <c r="D10" s="15" t="s">
        <v>4083</v>
      </c>
      <c r="E10" s="22">
        <f>VLOOKUP(D10,[1]TREND!D$3:Y$17,22,)</f>
        <v>97.824087740216768</v>
      </c>
      <c r="F10" s="22">
        <f>VLOOKUP(D10,TREND!$D$3:$Y$17,22,)</f>
        <v>95.676149776149785</v>
      </c>
      <c r="G10" s="22">
        <f>VLOOKUP(D10,TREND!$D$3:$Y$17,22,)</f>
        <v>95.676149776149785</v>
      </c>
      <c r="H10" s="22">
        <f t="shared" si="1"/>
        <v>96.750118758183277</v>
      </c>
    </row>
    <row r="11" spans="1:8" x14ac:dyDescent="0.25">
      <c r="A11" s="2">
        <v>9</v>
      </c>
      <c r="B11" s="20" t="s">
        <v>4161</v>
      </c>
      <c r="C11" s="21" t="str">
        <f t="shared" si="0"/>
        <v>||||||||||||||||||||||||||||||||||||||||||||||||||||||||||||||||||||||||||||||||||||||||||||||||</v>
      </c>
      <c r="D11" s="15" t="s">
        <v>4102</v>
      </c>
      <c r="E11" s="22">
        <f>VLOOKUP(D11,[1]TREND!D$3:Y$17,22,)</f>
        <v>96.316533860220986</v>
      </c>
      <c r="F11" s="22">
        <f>VLOOKUP(D11,TREND!$D$3:$Y$17,22,)</f>
        <v>97.062668777273899</v>
      </c>
      <c r="G11" s="22">
        <f>VLOOKUP(D11,TREND!$D$3:$Y$17,22,)</f>
        <v>97.062668777273899</v>
      </c>
      <c r="H11" s="22">
        <f t="shared" si="1"/>
        <v>96.689601318747435</v>
      </c>
    </row>
    <row r="12" spans="1:8" x14ac:dyDescent="0.25">
      <c r="A12" s="2">
        <v>10</v>
      </c>
      <c r="B12" s="20" t="s">
        <v>4161</v>
      </c>
      <c r="C12" s="21" t="str">
        <f t="shared" si="0"/>
        <v>||||||||||||||||||||||||||||||||||||||||||||||||||||||||||||||||||||||||||||||||||||||||||||||||</v>
      </c>
      <c r="D12" s="15" t="s">
        <v>4024</v>
      </c>
      <c r="E12" s="22">
        <f>VLOOKUP(D12,[1]TREND!D$3:Y$17,22,)</f>
        <v>95.379498212080506</v>
      </c>
      <c r="F12" s="22">
        <f>VLOOKUP(D12,TREND!$D$3:$Y$17,22,)</f>
        <v>97.44643038962802</v>
      </c>
      <c r="G12" s="22">
        <f>VLOOKUP(D12,TREND!$D$3:$Y$17,22,)</f>
        <v>97.44643038962802</v>
      </c>
      <c r="H12" s="22">
        <f t="shared" si="1"/>
        <v>96.41296430085427</v>
      </c>
    </row>
    <row r="13" spans="1:8" x14ac:dyDescent="0.25">
      <c r="A13" s="2">
        <v>11</v>
      </c>
      <c r="B13" s="20" t="s">
        <v>4162</v>
      </c>
      <c r="C13" s="21" t="str">
        <f t="shared" si="0"/>
        <v>||||||||||||||||||||||||||||||||||||||||||||||||||||||||||||||||||||||||||||||||||||||||||||||||</v>
      </c>
      <c r="D13" s="15" t="s">
        <v>4095</v>
      </c>
      <c r="E13" s="22">
        <f>VLOOKUP(D13,[1]TREND!D$3:Y$17,22,)</f>
        <v>95.962129141367626</v>
      </c>
      <c r="F13" s="22">
        <f>VLOOKUP(D13,TREND!$D$3:$Y$17,22,)</f>
        <v>96.678774233139436</v>
      </c>
      <c r="G13" s="22">
        <f>VLOOKUP(D13,TREND!$D$3:$Y$17,22,)</f>
        <v>96.678774233139436</v>
      </c>
      <c r="H13" s="22">
        <f t="shared" si="1"/>
        <v>96.320451687253524</v>
      </c>
    </row>
    <row r="14" spans="1:8" x14ac:dyDescent="0.25">
      <c r="A14" s="2">
        <v>12</v>
      </c>
      <c r="B14" s="20" t="s">
        <v>4163</v>
      </c>
      <c r="C14" s="21" t="str">
        <f t="shared" si="0"/>
        <v>|||||||||||||||||||||||||||||||||||||||||||||||||||||||||||||||||||||||||||||||||||||||||||||||</v>
      </c>
      <c r="D14" s="15" t="s">
        <v>4033</v>
      </c>
      <c r="E14" s="22">
        <f>VLOOKUP(D14,[1]TREND!D$3:Y$17,22,)</f>
        <v>95.465758468335792</v>
      </c>
      <c r="F14" s="22">
        <f>VLOOKUP(D14,TREND!$D$3:$Y$17,22,)</f>
        <v>95.483333333333334</v>
      </c>
      <c r="G14" s="22">
        <f>VLOOKUP(D14,TREND!$D$3:$Y$17,22,)</f>
        <v>95.483333333333334</v>
      </c>
      <c r="H14" s="22">
        <f t="shared" si="1"/>
        <v>95.474545900834556</v>
      </c>
    </row>
    <row r="15" spans="1:8" x14ac:dyDescent="0.25">
      <c r="A15" s="2">
        <v>13</v>
      </c>
      <c r="B15" s="20" t="s">
        <v>4163</v>
      </c>
      <c r="C15" s="21" t="str">
        <f t="shared" si="0"/>
        <v>|||||||||||||||||||||||||||||||||||||||||||||||||||||||||||||||||||||||||||||||||||||||||||||||</v>
      </c>
      <c r="D15" s="15" t="s">
        <v>4093</v>
      </c>
      <c r="E15" s="22">
        <f>VLOOKUP(D15,[1]TREND!D$3:Y$17,22,)</f>
        <v>95.820751712056051</v>
      </c>
      <c r="F15" s="22">
        <f>VLOOKUP(D15,TREND!$D$3:$Y$17,22,)</f>
        <v>94.669638495359067</v>
      </c>
      <c r="G15" s="22">
        <f>VLOOKUP(D15,TREND!$D$3:$Y$17,22,)</f>
        <v>94.669638495359067</v>
      </c>
      <c r="H15" s="22">
        <f t="shared" si="1"/>
        <v>95.245195103707559</v>
      </c>
    </row>
    <row r="16" spans="1:8" x14ac:dyDescent="0.25">
      <c r="A16" s="2">
        <v>14</v>
      </c>
      <c r="B16" s="20" t="s">
        <v>4163</v>
      </c>
      <c r="C16" s="21" t="str">
        <f t="shared" si="0"/>
        <v>|||||||||||||||||||||||||||||||||||||||||||||||||||||||||||||||||||||||||||||||||||||||||||||</v>
      </c>
      <c r="D16" s="15" t="s">
        <v>4126</v>
      </c>
      <c r="E16" s="22">
        <f>VLOOKUP(D16,[1]TREND!D$3:Y$17,22,)</f>
        <v>91.166216616278973</v>
      </c>
      <c r="F16" s="22">
        <f>VLOOKUP(D16,TREND!$D$3:$Y$17,22,)</f>
        <v>95.885997772603019</v>
      </c>
      <c r="G16" s="22">
        <f>VLOOKUP(D16,TREND!$D$3:$Y$17,22,)</f>
        <v>95.885997772603019</v>
      </c>
      <c r="H16" s="22">
        <f t="shared" si="1"/>
        <v>93.526107194440996</v>
      </c>
    </row>
    <row r="17" spans="1:8" x14ac:dyDescent="0.25">
      <c r="A17" s="2">
        <v>15</v>
      </c>
      <c r="B17" s="20" t="s">
        <v>4163</v>
      </c>
      <c r="C17" s="21" t="str">
        <f t="shared" si="0"/>
        <v>||||||||||||||||||||||||||||||||||||||||||||||||||||||||||||||||||||||||||||||||||||||||||||</v>
      </c>
      <c r="D17" s="15" t="s">
        <v>4074</v>
      </c>
      <c r="E17" s="22">
        <f>VLOOKUP(D17,[1]TREND!D$3:Y$17,22,)</f>
        <v>92.808000660134809</v>
      </c>
      <c r="F17" s="22">
        <f>VLOOKUP(D17,TREND!$D$3:$Y$17,22,)</f>
        <v>92.969156776881306</v>
      </c>
      <c r="G17" s="22">
        <f>VLOOKUP(D17,TREND!$D$3:$Y$17,22,)</f>
        <v>92.969156776881306</v>
      </c>
      <c r="H17" s="22">
        <f t="shared" si="1"/>
        <v>92.888578718508057</v>
      </c>
    </row>
  </sheetData>
  <autoFilter ref="B2:H2" xr:uid="{00000000-0009-0000-0000-000001000000}">
    <sortState xmlns:xlrd2="http://schemas.microsoft.com/office/spreadsheetml/2017/richdata2" ref="B3:H17">
      <sortCondition descending="1" ref="H2"/>
    </sortState>
  </autoFilter>
  <conditionalFormatting sqref="C3:C17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{9FA63664-F475-49CD-964D-EAF80E49F317}</x14:id>
        </ext>
      </extLst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G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A63664-F475-49CD-964D-EAF80E49F3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9"/>
  <sheetViews>
    <sheetView topLeftCell="A720" workbookViewId="0">
      <selection activeCell="B732" sqref="A1:F739"/>
    </sheetView>
  </sheetViews>
  <sheetFormatPr defaultRowHeight="15.75" x14ac:dyDescent="0.25"/>
  <cols>
    <col min="1" max="1" width="9.875" bestFit="1" customWidth="1"/>
    <col min="2" max="2" width="35.125" bestFit="1" customWidth="1"/>
    <col min="3" max="3" width="18.625" bestFit="1" customWidth="1"/>
    <col min="4" max="4" width="24.625" bestFit="1" customWidth="1"/>
    <col min="5" max="5" width="19.875" bestFit="1" customWidth="1"/>
    <col min="6" max="6" width="27" bestFit="1" customWidth="1"/>
  </cols>
  <sheetData>
    <row r="1" spans="1:6" x14ac:dyDescent="0.25">
      <c r="A1" s="4" t="s">
        <v>4019</v>
      </c>
      <c r="B1" s="4" t="s">
        <v>3982</v>
      </c>
      <c r="C1" s="4" t="s">
        <v>4020</v>
      </c>
      <c r="D1" s="4" t="s">
        <v>4021</v>
      </c>
      <c r="E1" s="4" t="s">
        <v>4022</v>
      </c>
      <c r="F1" s="5" t="s">
        <v>4023</v>
      </c>
    </row>
    <row r="2" spans="1:6" x14ac:dyDescent="0.25">
      <c r="A2" s="6" t="s">
        <v>2351</v>
      </c>
      <c r="B2" s="7" t="s">
        <v>3258</v>
      </c>
      <c r="C2" s="8">
        <v>2013200512</v>
      </c>
      <c r="D2" s="6" t="s">
        <v>4024</v>
      </c>
      <c r="E2" s="6">
        <v>17</v>
      </c>
      <c r="F2" s="2">
        <v>7</v>
      </c>
    </row>
    <row r="3" spans="1:6" x14ac:dyDescent="0.25">
      <c r="A3" s="6" t="s">
        <v>707</v>
      </c>
      <c r="B3" s="7" t="s">
        <v>708</v>
      </c>
      <c r="C3" s="8">
        <v>2013200512</v>
      </c>
      <c r="D3" s="6" t="s">
        <v>4024</v>
      </c>
      <c r="E3" s="6">
        <v>17</v>
      </c>
      <c r="F3" s="2">
        <v>9</v>
      </c>
    </row>
    <row r="4" spans="1:6" x14ac:dyDescent="0.25">
      <c r="A4" s="6" t="s">
        <v>878</v>
      </c>
      <c r="B4" s="7" t="s">
        <v>879</v>
      </c>
      <c r="C4" s="8">
        <v>2013200512</v>
      </c>
      <c r="D4" s="6" t="s">
        <v>4024</v>
      </c>
      <c r="E4" s="6">
        <v>17</v>
      </c>
      <c r="F4" s="2">
        <v>7</v>
      </c>
    </row>
    <row r="5" spans="1:6" x14ac:dyDescent="0.25">
      <c r="A5" s="6" t="s">
        <v>2083</v>
      </c>
      <c r="B5" s="7" t="s">
        <v>2084</v>
      </c>
      <c r="C5" s="8">
        <v>2013200512</v>
      </c>
      <c r="D5" s="6" t="s">
        <v>4024</v>
      </c>
      <c r="E5" s="6">
        <v>17</v>
      </c>
      <c r="F5" s="2">
        <v>5</v>
      </c>
    </row>
    <row r="6" spans="1:6" x14ac:dyDescent="0.25">
      <c r="A6" s="6" t="s">
        <v>3728</v>
      </c>
      <c r="B6" s="7" t="s">
        <v>3729</v>
      </c>
      <c r="C6" s="8">
        <v>2013200512</v>
      </c>
      <c r="D6" s="6" t="s">
        <v>4024</v>
      </c>
      <c r="E6" s="6">
        <v>15</v>
      </c>
      <c r="F6" s="2">
        <v>8</v>
      </c>
    </row>
    <row r="7" spans="1:6" x14ac:dyDescent="0.25">
      <c r="A7" s="6" t="s">
        <v>3465</v>
      </c>
      <c r="B7" s="7" t="s">
        <v>3466</v>
      </c>
      <c r="C7" s="8">
        <v>2013200512</v>
      </c>
      <c r="D7" s="6" t="s">
        <v>4024</v>
      </c>
      <c r="E7" s="6">
        <v>15</v>
      </c>
      <c r="F7" s="2">
        <v>5</v>
      </c>
    </row>
    <row r="8" spans="1:6" x14ac:dyDescent="0.25">
      <c r="A8" s="6" t="s">
        <v>2703</v>
      </c>
      <c r="B8" s="7" t="s">
        <v>2704</v>
      </c>
      <c r="C8" s="8">
        <v>2013200512</v>
      </c>
      <c r="D8" s="6" t="s">
        <v>4024</v>
      </c>
      <c r="E8" s="6">
        <v>19</v>
      </c>
      <c r="F8" s="2">
        <v>10</v>
      </c>
    </row>
    <row r="9" spans="1:6" x14ac:dyDescent="0.25">
      <c r="A9" s="6" t="s">
        <v>2841</v>
      </c>
      <c r="B9" s="7" t="s">
        <v>2842</v>
      </c>
      <c r="C9" s="8">
        <v>2013200512</v>
      </c>
      <c r="D9" s="6" t="s">
        <v>4024</v>
      </c>
      <c r="E9" s="6">
        <v>16</v>
      </c>
      <c r="F9" s="2">
        <v>8</v>
      </c>
    </row>
    <row r="10" spans="1:6" x14ac:dyDescent="0.25">
      <c r="A10" s="6" t="s">
        <v>3565</v>
      </c>
      <c r="B10" s="7" t="s">
        <v>3566</v>
      </c>
      <c r="C10" s="8">
        <v>2013200512</v>
      </c>
      <c r="D10" s="6" t="s">
        <v>4024</v>
      </c>
      <c r="E10" s="6">
        <v>19</v>
      </c>
      <c r="F10" s="2">
        <v>9</v>
      </c>
    </row>
    <row r="11" spans="1:6" x14ac:dyDescent="0.25">
      <c r="A11" s="6" t="s">
        <v>1574</v>
      </c>
      <c r="B11" s="7" t="s">
        <v>4025</v>
      </c>
      <c r="C11" s="8">
        <v>2013200512</v>
      </c>
      <c r="D11" s="6" t="s">
        <v>4024</v>
      </c>
      <c r="E11" s="6">
        <v>15</v>
      </c>
      <c r="F11" s="2">
        <v>6</v>
      </c>
    </row>
    <row r="12" spans="1:6" x14ac:dyDescent="0.25">
      <c r="A12" s="6" t="s">
        <v>1817</v>
      </c>
      <c r="B12" s="7" t="s">
        <v>1818</v>
      </c>
      <c r="C12" s="8">
        <v>2013200512</v>
      </c>
      <c r="D12" s="6" t="s">
        <v>4024</v>
      </c>
      <c r="E12" s="6">
        <v>14</v>
      </c>
      <c r="F12" s="2">
        <v>8</v>
      </c>
    </row>
    <row r="13" spans="1:6" x14ac:dyDescent="0.25">
      <c r="A13" s="6" t="s">
        <v>2006</v>
      </c>
      <c r="B13" s="7" t="s">
        <v>2007</v>
      </c>
      <c r="C13" s="8">
        <v>2013200512</v>
      </c>
      <c r="D13" s="6" t="s">
        <v>4024</v>
      </c>
      <c r="E13" s="6">
        <v>15</v>
      </c>
      <c r="F13" s="2">
        <v>7</v>
      </c>
    </row>
    <row r="14" spans="1:6" x14ac:dyDescent="0.25">
      <c r="A14" s="6" t="s">
        <v>2448</v>
      </c>
      <c r="B14" s="7" t="s">
        <v>2449</v>
      </c>
      <c r="C14" s="8">
        <v>2013200512</v>
      </c>
      <c r="D14" s="6" t="s">
        <v>4024</v>
      </c>
      <c r="E14" s="6">
        <v>20</v>
      </c>
      <c r="F14" s="2">
        <v>15</v>
      </c>
    </row>
    <row r="15" spans="1:6" x14ac:dyDescent="0.25">
      <c r="A15" s="6" t="s">
        <v>2180</v>
      </c>
      <c r="B15" s="7" t="s">
        <v>2181</v>
      </c>
      <c r="C15" s="8">
        <v>2013200512</v>
      </c>
      <c r="D15" s="6" t="s">
        <v>4024</v>
      </c>
      <c r="E15" s="6">
        <v>20</v>
      </c>
      <c r="F15" s="2">
        <v>7</v>
      </c>
    </row>
    <row r="16" spans="1:6" x14ac:dyDescent="0.25">
      <c r="A16" s="6" t="s">
        <v>34</v>
      </c>
      <c r="B16" s="7" t="s">
        <v>35</v>
      </c>
      <c r="C16" s="8">
        <v>2013200512</v>
      </c>
      <c r="D16" s="6" t="s">
        <v>4024</v>
      </c>
      <c r="E16" s="6">
        <v>15</v>
      </c>
      <c r="F16" s="2">
        <v>7</v>
      </c>
    </row>
    <row r="17" spans="1:6" x14ac:dyDescent="0.25">
      <c r="A17" s="6" t="s">
        <v>2457</v>
      </c>
      <c r="B17" s="7" t="s">
        <v>2458</v>
      </c>
      <c r="C17" s="8">
        <v>2013200512</v>
      </c>
      <c r="D17" s="6" t="s">
        <v>4024</v>
      </c>
      <c r="E17" s="6">
        <v>17</v>
      </c>
      <c r="F17" s="2">
        <v>10</v>
      </c>
    </row>
    <row r="18" spans="1:6" x14ac:dyDescent="0.25">
      <c r="A18" s="6" t="s">
        <v>1049</v>
      </c>
      <c r="B18" s="7" t="s">
        <v>1050</v>
      </c>
      <c r="C18" s="8">
        <v>2013200512</v>
      </c>
      <c r="D18" s="6" t="s">
        <v>4024</v>
      </c>
      <c r="E18" s="6">
        <v>18</v>
      </c>
      <c r="F18" s="2">
        <v>6</v>
      </c>
    </row>
    <row r="19" spans="1:6" x14ac:dyDescent="0.25">
      <c r="A19" s="6" t="s">
        <v>427</v>
      </c>
      <c r="B19" s="7" t="s">
        <v>428</v>
      </c>
      <c r="C19" s="8">
        <v>2013200512</v>
      </c>
      <c r="D19" s="6" t="s">
        <v>4024</v>
      </c>
      <c r="E19" s="6">
        <v>17</v>
      </c>
      <c r="F19" s="2">
        <v>9</v>
      </c>
    </row>
    <row r="20" spans="1:6" x14ac:dyDescent="0.25">
      <c r="A20" s="6" t="s">
        <v>2966</v>
      </c>
      <c r="B20" s="7" t="s">
        <v>2967</v>
      </c>
      <c r="C20" s="8">
        <v>2013200512</v>
      </c>
      <c r="D20" s="6" t="s">
        <v>4024</v>
      </c>
      <c r="E20" s="6">
        <v>17</v>
      </c>
      <c r="F20" s="2">
        <v>7</v>
      </c>
    </row>
    <row r="21" spans="1:6" x14ac:dyDescent="0.25">
      <c r="A21" s="6" t="s">
        <v>2689</v>
      </c>
      <c r="B21" s="7" t="s">
        <v>2690</v>
      </c>
      <c r="C21" s="8">
        <v>2013200512</v>
      </c>
      <c r="D21" s="6" t="s">
        <v>4024</v>
      </c>
      <c r="E21" s="6">
        <v>17</v>
      </c>
      <c r="F21" s="2">
        <v>6</v>
      </c>
    </row>
    <row r="22" spans="1:6" x14ac:dyDescent="0.25">
      <c r="A22" s="6" t="s">
        <v>2186</v>
      </c>
      <c r="B22" s="7" t="s">
        <v>2187</v>
      </c>
      <c r="C22" s="8">
        <v>2013200512</v>
      </c>
      <c r="D22" s="6" t="s">
        <v>4024</v>
      </c>
      <c r="E22" s="6">
        <v>17</v>
      </c>
      <c r="F22" s="2">
        <v>9</v>
      </c>
    </row>
    <row r="23" spans="1:6" x14ac:dyDescent="0.25">
      <c r="A23" s="6" t="s">
        <v>128</v>
      </c>
      <c r="B23" s="7" t="s">
        <v>129</v>
      </c>
      <c r="C23" s="8">
        <v>2013200512</v>
      </c>
      <c r="D23" s="6" t="s">
        <v>4024</v>
      </c>
      <c r="E23" s="6">
        <v>16</v>
      </c>
      <c r="F23" s="2">
        <v>7</v>
      </c>
    </row>
    <row r="24" spans="1:6" x14ac:dyDescent="0.25">
      <c r="A24" s="6" t="s">
        <v>2849</v>
      </c>
      <c r="B24" s="7" t="s">
        <v>4026</v>
      </c>
      <c r="C24" s="8">
        <v>2013200512</v>
      </c>
      <c r="D24" s="6" t="s">
        <v>4024</v>
      </c>
      <c r="E24" s="6">
        <v>19</v>
      </c>
      <c r="F24" s="2">
        <v>7</v>
      </c>
    </row>
    <row r="25" spans="1:6" x14ac:dyDescent="0.25">
      <c r="A25" s="6" t="s">
        <v>2845</v>
      </c>
      <c r="B25" s="7" t="s">
        <v>2846</v>
      </c>
      <c r="C25" s="8">
        <v>2013200512</v>
      </c>
      <c r="D25" s="6" t="s">
        <v>4024</v>
      </c>
      <c r="E25" s="6">
        <v>17</v>
      </c>
      <c r="F25" s="2">
        <v>10</v>
      </c>
    </row>
    <row r="26" spans="1:6" x14ac:dyDescent="0.25">
      <c r="A26" s="6" t="s">
        <v>2234</v>
      </c>
      <c r="B26" s="7" t="s">
        <v>2235</v>
      </c>
      <c r="C26" s="8">
        <v>2013200512</v>
      </c>
      <c r="D26" s="6" t="s">
        <v>4024</v>
      </c>
      <c r="E26" s="6">
        <v>15</v>
      </c>
      <c r="F26" s="2">
        <v>11</v>
      </c>
    </row>
    <row r="27" spans="1:6" x14ac:dyDescent="0.25">
      <c r="A27" s="6" t="s">
        <v>1485</v>
      </c>
      <c r="B27" s="7" t="s">
        <v>1486</v>
      </c>
      <c r="C27" s="8">
        <v>2013200512</v>
      </c>
      <c r="D27" s="6" t="s">
        <v>4024</v>
      </c>
      <c r="E27" s="6">
        <v>10</v>
      </c>
      <c r="F27" s="2">
        <v>5</v>
      </c>
    </row>
    <row r="28" spans="1:6" x14ac:dyDescent="0.25">
      <c r="A28" s="6" t="s">
        <v>733</v>
      </c>
      <c r="B28" s="7" t="s">
        <v>734</v>
      </c>
      <c r="C28" s="8">
        <v>2013200512</v>
      </c>
      <c r="D28" s="6" t="s">
        <v>4024</v>
      </c>
      <c r="E28" s="6">
        <v>13</v>
      </c>
      <c r="F28" s="2">
        <v>4</v>
      </c>
    </row>
    <row r="29" spans="1:6" x14ac:dyDescent="0.25">
      <c r="A29" s="6" t="s">
        <v>1704</v>
      </c>
      <c r="B29" s="7" t="s">
        <v>1705</v>
      </c>
      <c r="C29" s="8">
        <v>2013200512</v>
      </c>
      <c r="D29" s="6" t="s">
        <v>4024</v>
      </c>
      <c r="E29" s="6">
        <v>20</v>
      </c>
      <c r="F29" s="2">
        <v>4</v>
      </c>
    </row>
    <row r="30" spans="1:6" x14ac:dyDescent="0.25">
      <c r="A30" s="6" t="s">
        <v>3228</v>
      </c>
      <c r="B30" s="7" t="s">
        <v>3229</v>
      </c>
      <c r="C30" s="8">
        <v>2013200512</v>
      </c>
      <c r="D30" s="6" t="s">
        <v>4024</v>
      </c>
      <c r="E30" s="6">
        <v>17</v>
      </c>
      <c r="F30" s="2">
        <v>11</v>
      </c>
    </row>
    <row r="31" spans="1:6" x14ac:dyDescent="0.25">
      <c r="A31" s="6" t="s">
        <v>1014</v>
      </c>
      <c r="B31" s="7" t="s">
        <v>1015</v>
      </c>
      <c r="C31" s="8">
        <v>2013200512</v>
      </c>
      <c r="D31" s="6" t="s">
        <v>4024</v>
      </c>
      <c r="E31" s="6">
        <v>12</v>
      </c>
      <c r="F31" s="2">
        <v>6</v>
      </c>
    </row>
    <row r="32" spans="1:6" x14ac:dyDescent="0.25">
      <c r="A32" s="6" t="s">
        <v>251</v>
      </c>
      <c r="B32" s="7" t="s">
        <v>252</v>
      </c>
      <c r="C32" s="8">
        <v>2013200512</v>
      </c>
      <c r="D32" s="6" t="s">
        <v>4024</v>
      </c>
      <c r="E32" s="6">
        <v>14</v>
      </c>
      <c r="F32" s="2">
        <v>4</v>
      </c>
    </row>
    <row r="33" spans="1:6" x14ac:dyDescent="0.25">
      <c r="A33" s="6" t="s">
        <v>1809</v>
      </c>
      <c r="B33" s="7" t="s">
        <v>1810</v>
      </c>
      <c r="C33" s="8">
        <v>2013200512</v>
      </c>
      <c r="D33" s="6" t="s">
        <v>4024</v>
      </c>
      <c r="E33" s="6">
        <v>17</v>
      </c>
      <c r="F33" s="2">
        <v>6</v>
      </c>
    </row>
    <row r="34" spans="1:6" x14ac:dyDescent="0.25">
      <c r="A34" s="6" t="s">
        <v>2493</v>
      </c>
      <c r="B34" s="7" t="s">
        <v>2494</v>
      </c>
      <c r="C34" s="8">
        <v>2013200512</v>
      </c>
      <c r="D34" s="6" t="s">
        <v>4024</v>
      </c>
      <c r="E34" s="6">
        <v>20</v>
      </c>
      <c r="F34" s="2">
        <v>4</v>
      </c>
    </row>
    <row r="35" spans="1:6" x14ac:dyDescent="0.25">
      <c r="A35" s="6" t="s">
        <v>1141</v>
      </c>
      <c r="B35" s="7" t="s">
        <v>1142</v>
      </c>
      <c r="C35" s="8">
        <v>2013200512</v>
      </c>
      <c r="D35" s="6" t="s">
        <v>4024</v>
      </c>
      <c r="E35" s="6">
        <v>18</v>
      </c>
      <c r="F35" s="2">
        <v>4</v>
      </c>
    </row>
    <row r="36" spans="1:6" x14ac:dyDescent="0.25">
      <c r="A36" s="6" t="s">
        <v>633</v>
      </c>
      <c r="B36" s="7" t="s">
        <v>4027</v>
      </c>
      <c r="C36" s="8">
        <v>2013200512</v>
      </c>
      <c r="D36" s="6" t="s">
        <v>4024</v>
      </c>
      <c r="E36" s="6">
        <v>18</v>
      </c>
      <c r="F36" s="2">
        <v>7</v>
      </c>
    </row>
    <row r="37" spans="1:6" x14ac:dyDescent="0.25">
      <c r="A37" s="6" t="s">
        <v>2055</v>
      </c>
      <c r="B37" s="7" t="s">
        <v>2056</v>
      </c>
      <c r="C37" s="8">
        <v>2013200512</v>
      </c>
      <c r="D37" s="6" t="s">
        <v>4024</v>
      </c>
      <c r="E37" s="6">
        <v>22</v>
      </c>
      <c r="F37" s="2">
        <v>6</v>
      </c>
    </row>
    <row r="38" spans="1:6" x14ac:dyDescent="0.25">
      <c r="A38" s="6" t="s">
        <v>3652</v>
      </c>
      <c r="B38" s="7" t="s">
        <v>3653</v>
      </c>
      <c r="C38" s="8">
        <v>2013200512</v>
      </c>
      <c r="D38" s="6" t="s">
        <v>4024</v>
      </c>
      <c r="E38" s="6">
        <v>15</v>
      </c>
      <c r="F38" s="2">
        <v>8</v>
      </c>
    </row>
    <row r="39" spans="1:6" x14ac:dyDescent="0.25">
      <c r="A39" s="6" t="s">
        <v>673</v>
      </c>
      <c r="B39" s="7" t="s">
        <v>674</v>
      </c>
      <c r="C39" s="8">
        <v>2013200512</v>
      </c>
      <c r="D39" s="6" t="s">
        <v>4024</v>
      </c>
      <c r="E39" s="6">
        <v>12</v>
      </c>
      <c r="F39" s="2">
        <v>6</v>
      </c>
    </row>
    <row r="40" spans="1:6" x14ac:dyDescent="0.25">
      <c r="A40" s="6" t="s">
        <v>2798</v>
      </c>
      <c r="B40" s="7" t="s">
        <v>2799</v>
      </c>
      <c r="C40" s="8">
        <v>2013200512</v>
      </c>
      <c r="D40" s="6" t="s">
        <v>4024</v>
      </c>
      <c r="E40" s="6">
        <v>25</v>
      </c>
      <c r="F40" s="2">
        <v>6</v>
      </c>
    </row>
    <row r="41" spans="1:6" x14ac:dyDescent="0.25">
      <c r="A41" s="6" t="s">
        <v>546</v>
      </c>
      <c r="B41" s="7" t="s">
        <v>4028</v>
      </c>
      <c r="C41" s="8">
        <v>2013200512</v>
      </c>
      <c r="D41" s="6" t="s">
        <v>4024</v>
      </c>
      <c r="E41" s="6">
        <v>17</v>
      </c>
      <c r="F41" s="2">
        <v>7</v>
      </c>
    </row>
    <row r="42" spans="1:6" x14ac:dyDescent="0.25">
      <c r="A42" s="6" t="s">
        <v>981</v>
      </c>
      <c r="B42" s="7" t="s">
        <v>982</v>
      </c>
      <c r="C42" s="8">
        <v>2013200512</v>
      </c>
      <c r="D42" s="6" t="s">
        <v>4024</v>
      </c>
      <c r="E42" s="6">
        <v>11</v>
      </c>
      <c r="F42" s="2">
        <v>6</v>
      </c>
    </row>
    <row r="43" spans="1:6" x14ac:dyDescent="0.25">
      <c r="A43" s="6" t="s">
        <v>1317</v>
      </c>
      <c r="B43" s="7" t="s">
        <v>1318</v>
      </c>
      <c r="C43" s="8">
        <v>2013200512</v>
      </c>
      <c r="D43" s="6" t="s">
        <v>4024</v>
      </c>
      <c r="E43" s="6">
        <v>15</v>
      </c>
      <c r="F43" s="2">
        <v>8</v>
      </c>
    </row>
    <row r="44" spans="1:6" x14ac:dyDescent="0.25">
      <c r="A44" s="6" t="s">
        <v>348</v>
      </c>
      <c r="B44" s="7" t="s">
        <v>4029</v>
      </c>
      <c r="C44" s="8">
        <v>2013200512</v>
      </c>
      <c r="D44" s="6" t="s">
        <v>4024</v>
      </c>
      <c r="E44" s="6">
        <v>5</v>
      </c>
      <c r="F44" s="2">
        <v>23</v>
      </c>
    </row>
    <row r="45" spans="1:6" x14ac:dyDescent="0.25">
      <c r="A45" s="6" t="s">
        <v>1188</v>
      </c>
      <c r="B45" s="7" t="s">
        <v>1189</v>
      </c>
      <c r="C45" s="8">
        <v>2013200512</v>
      </c>
      <c r="D45" s="6" t="s">
        <v>4024</v>
      </c>
      <c r="E45" s="6">
        <v>17</v>
      </c>
      <c r="F45" s="2">
        <v>9</v>
      </c>
    </row>
    <row r="46" spans="1:6" x14ac:dyDescent="0.25">
      <c r="A46" s="6" t="s">
        <v>65</v>
      </c>
      <c r="B46" s="7" t="s">
        <v>4030</v>
      </c>
      <c r="C46" s="8">
        <v>2013200512</v>
      </c>
      <c r="D46" s="6" t="s">
        <v>4024</v>
      </c>
      <c r="E46" s="6">
        <v>17</v>
      </c>
      <c r="F46" s="2">
        <v>7</v>
      </c>
    </row>
    <row r="47" spans="1:6" x14ac:dyDescent="0.25">
      <c r="A47" s="6" t="s">
        <v>738</v>
      </c>
      <c r="B47" s="7" t="s">
        <v>4031</v>
      </c>
      <c r="C47" s="8">
        <v>2013200512</v>
      </c>
      <c r="D47" s="6" t="s">
        <v>4024</v>
      </c>
      <c r="E47" s="6">
        <v>23</v>
      </c>
      <c r="F47" s="2">
        <v>6</v>
      </c>
    </row>
    <row r="48" spans="1:6" x14ac:dyDescent="0.25">
      <c r="A48" s="6" t="s">
        <v>652</v>
      </c>
      <c r="B48" s="7" t="s">
        <v>653</v>
      </c>
      <c r="C48" s="8">
        <v>2013200512</v>
      </c>
      <c r="D48" s="6" t="s">
        <v>4024</v>
      </c>
      <c r="E48" s="6">
        <v>16</v>
      </c>
      <c r="F48" s="2">
        <v>9</v>
      </c>
    </row>
    <row r="49" spans="1:6" x14ac:dyDescent="0.25">
      <c r="A49" s="6" t="s">
        <v>1698</v>
      </c>
      <c r="B49" s="7" t="s">
        <v>1699</v>
      </c>
      <c r="C49" s="8">
        <v>2013200512</v>
      </c>
      <c r="D49" s="6" t="s">
        <v>4024</v>
      </c>
      <c r="E49" s="6">
        <v>18</v>
      </c>
      <c r="F49" s="2">
        <v>5</v>
      </c>
    </row>
    <row r="50" spans="1:6" x14ac:dyDescent="0.25">
      <c r="A50" s="6" t="s">
        <v>886</v>
      </c>
      <c r="B50" s="7" t="s">
        <v>887</v>
      </c>
      <c r="C50" s="8">
        <v>2013200512</v>
      </c>
      <c r="D50" s="6" t="s">
        <v>4024</v>
      </c>
      <c r="E50" s="6">
        <v>16</v>
      </c>
      <c r="F50" s="2">
        <v>7</v>
      </c>
    </row>
    <row r="51" spans="1:6" x14ac:dyDescent="0.25">
      <c r="A51" s="6" t="s">
        <v>1103</v>
      </c>
      <c r="B51" s="7" t="s">
        <v>1104</v>
      </c>
      <c r="C51" s="8">
        <v>2013200512</v>
      </c>
      <c r="D51" s="6" t="s">
        <v>4024</v>
      </c>
      <c r="E51" s="6">
        <v>11</v>
      </c>
      <c r="F51" s="2">
        <v>13</v>
      </c>
    </row>
    <row r="52" spans="1:6" x14ac:dyDescent="0.25">
      <c r="A52" s="6" t="s">
        <v>1391</v>
      </c>
      <c r="B52" s="7" t="s">
        <v>1392</v>
      </c>
      <c r="C52" s="8">
        <v>2013200512</v>
      </c>
      <c r="D52" s="6" t="s">
        <v>4024</v>
      </c>
      <c r="E52" s="6">
        <v>16</v>
      </c>
      <c r="F52" s="2">
        <v>12</v>
      </c>
    </row>
    <row r="53" spans="1:6" x14ac:dyDescent="0.25">
      <c r="A53" s="6" t="s">
        <v>447</v>
      </c>
      <c r="B53" s="7" t="s">
        <v>4032</v>
      </c>
      <c r="C53" s="8">
        <v>2013200512</v>
      </c>
      <c r="D53" s="6" t="s">
        <v>4024</v>
      </c>
      <c r="E53" s="6">
        <v>16</v>
      </c>
      <c r="F53" s="2">
        <v>8</v>
      </c>
    </row>
    <row r="54" spans="1:6" x14ac:dyDescent="0.25">
      <c r="A54" s="6" t="s">
        <v>2878</v>
      </c>
      <c r="B54" s="7" t="s">
        <v>2879</v>
      </c>
      <c r="C54" s="8">
        <v>2013200512</v>
      </c>
      <c r="D54" s="6" t="s">
        <v>4024</v>
      </c>
      <c r="E54" s="6">
        <v>16</v>
      </c>
      <c r="F54" s="2">
        <v>9</v>
      </c>
    </row>
    <row r="55" spans="1:6" x14ac:dyDescent="0.25">
      <c r="A55" s="6" t="s">
        <v>751</v>
      </c>
      <c r="B55" s="7" t="s">
        <v>752</v>
      </c>
      <c r="C55" s="8">
        <v>2013049445</v>
      </c>
      <c r="D55" s="6" t="s">
        <v>4033</v>
      </c>
      <c r="E55" s="6">
        <v>79</v>
      </c>
      <c r="F55" s="2">
        <v>23</v>
      </c>
    </row>
    <row r="56" spans="1:6" x14ac:dyDescent="0.25">
      <c r="A56" s="6" t="s">
        <v>616</v>
      </c>
      <c r="B56" s="7" t="s">
        <v>617</v>
      </c>
      <c r="C56" s="8">
        <v>2013049445</v>
      </c>
      <c r="D56" s="6" t="s">
        <v>4033</v>
      </c>
      <c r="E56" s="6">
        <v>131</v>
      </c>
      <c r="F56" s="2">
        <v>51</v>
      </c>
    </row>
    <row r="57" spans="1:6" x14ac:dyDescent="0.25">
      <c r="A57" s="6" t="s">
        <v>2241</v>
      </c>
      <c r="B57" s="7" t="s">
        <v>2242</v>
      </c>
      <c r="C57" s="8">
        <v>2013049445</v>
      </c>
      <c r="D57" s="6" t="s">
        <v>4033</v>
      </c>
      <c r="E57" s="6">
        <v>151</v>
      </c>
      <c r="F57" s="2">
        <v>51</v>
      </c>
    </row>
    <row r="58" spans="1:6" x14ac:dyDescent="0.25">
      <c r="A58" s="6" t="s">
        <v>2320</v>
      </c>
      <c r="B58" s="7" t="s">
        <v>2321</v>
      </c>
      <c r="C58" s="8">
        <v>2013049445</v>
      </c>
      <c r="D58" s="6" t="s">
        <v>4033</v>
      </c>
      <c r="E58" s="6">
        <v>130</v>
      </c>
      <c r="F58" s="2">
        <v>51</v>
      </c>
    </row>
    <row r="59" spans="1:6" x14ac:dyDescent="0.25">
      <c r="A59" s="6" t="s">
        <v>2648</v>
      </c>
      <c r="B59" s="7" t="s">
        <v>2649</v>
      </c>
      <c r="C59" s="8">
        <v>2013049445</v>
      </c>
      <c r="D59" s="6" t="s">
        <v>4033</v>
      </c>
      <c r="E59" s="6">
        <v>115</v>
      </c>
      <c r="F59" s="2">
        <v>34</v>
      </c>
    </row>
    <row r="60" spans="1:6" x14ac:dyDescent="0.25">
      <c r="A60" s="6" t="s">
        <v>3203</v>
      </c>
      <c r="B60" s="7" t="s">
        <v>3204</v>
      </c>
      <c r="C60" s="8">
        <v>2013049445</v>
      </c>
      <c r="D60" s="6" t="s">
        <v>4033</v>
      </c>
      <c r="E60" s="6">
        <v>86</v>
      </c>
      <c r="F60" s="2">
        <v>24</v>
      </c>
    </row>
    <row r="61" spans="1:6" x14ac:dyDescent="0.25">
      <c r="A61" s="6" t="s">
        <v>977</v>
      </c>
      <c r="B61" s="7" t="s">
        <v>978</v>
      </c>
      <c r="C61" s="8">
        <v>2013049445</v>
      </c>
      <c r="D61" s="6" t="s">
        <v>4033</v>
      </c>
      <c r="E61" s="6">
        <v>93</v>
      </c>
      <c r="F61" s="2">
        <v>17</v>
      </c>
    </row>
    <row r="62" spans="1:6" x14ac:dyDescent="0.25">
      <c r="A62" s="6" t="s">
        <v>1132</v>
      </c>
      <c r="B62" s="7" t="s">
        <v>1133</v>
      </c>
      <c r="C62" s="8">
        <v>2013049445</v>
      </c>
      <c r="D62" s="6" t="s">
        <v>4033</v>
      </c>
      <c r="E62" s="6">
        <v>85</v>
      </c>
      <c r="F62" s="2">
        <v>20</v>
      </c>
    </row>
    <row r="63" spans="1:6" x14ac:dyDescent="0.25">
      <c r="A63" s="6" t="s">
        <v>1288</v>
      </c>
      <c r="B63" s="7" t="s">
        <v>1289</v>
      </c>
      <c r="C63" s="8">
        <v>2013049445</v>
      </c>
      <c r="D63" s="6" t="s">
        <v>4033</v>
      </c>
      <c r="E63" s="6">
        <v>101</v>
      </c>
      <c r="F63" s="2">
        <v>14</v>
      </c>
    </row>
    <row r="64" spans="1:6" x14ac:dyDescent="0.25">
      <c r="A64" s="6" t="s">
        <v>3117</v>
      </c>
      <c r="B64" s="7" t="s">
        <v>3118</v>
      </c>
      <c r="C64" s="8">
        <v>2013049445</v>
      </c>
      <c r="D64" s="6" t="s">
        <v>4033</v>
      </c>
      <c r="E64" s="6">
        <v>92</v>
      </c>
      <c r="F64" s="2">
        <v>22</v>
      </c>
    </row>
    <row r="65" spans="1:6" x14ac:dyDescent="0.25">
      <c r="A65" s="6" t="s">
        <v>1376</v>
      </c>
      <c r="B65" s="7" t="s">
        <v>1377</v>
      </c>
      <c r="C65" s="8">
        <v>2013049445</v>
      </c>
      <c r="D65" s="6" t="s">
        <v>4033</v>
      </c>
      <c r="E65" s="6">
        <v>114</v>
      </c>
      <c r="F65" s="2">
        <v>34</v>
      </c>
    </row>
    <row r="66" spans="1:6" x14ac:dyDescent="0.25">
      <c r="A66" s="6" t="s">
        <v>3155</v>
      </c>
      <c r="B66" s="7" t="s">
        <v>3156</v>
      </c>
      <c r="C66" s="8">
        <v>2013049445</v>
      </c>
      <c r="D66" s="6" t="s">
        <v>4033</v>
      </c>
      <c r="E66" s="6">
        <v>77</v>
      </c>
      <c r="F66" s="2">
        <v>24</v>
      </c>
    </row>
    <row r="67" spans="1:6" x14ac:dyDescent="0.25">
      <c r="A67" s="6" t="s">
        <v>1031</v>
      </c>
      <c r="B67" s="7" t="s">
        <v>1032</v>
      </c>
      <c r="C67" s="8">
        <v>2013049445</v>
      </c>
      <c r="D67" s="6" t="s">
        <v>4033</v>
      </c>
      <c r="E67" s="6">
        <v>85</v>
      </c>
      <c r="F67" s="2">
        <v>16</v>
      </c>
    </row>
    <row r="68" spans="1:6" x14ac:dyDescent="0.25">
      <c r="A68" s="6" t="s">
        <v>1827</v>
      </c>
      <c r="B68" s="7" t="s">
        <v>1828</v>
      </c>
      <c r="C68" s="8">
        <v>2013049445</v>
      </c>
      <c r="D68" s="6" t="s">
        <v>4033</v>
      </c>
      <c r="E68" s="6">
        <v>80</v>
      </c>
      <c r="F68" s="2">
        <v>25</v>
      </c>
    </row>
    <row r="69" spans="1:6" x14ac:dyDescent="0.25">
      <c r="A69" s="6" t="s">
        <v>555</v>
      </c>
      <c r="B69" s="7" t="s">
        <v>556</v>
      </c>
      <c r="C69" s="8">
        <v>2013049445</v>
      </c>
      <c r="D69" s="6" t="s">
        <v>4033</v>
      </c>
      <c r="E69" s="6">
        <v>92</v>
      </c>
      <c r="F69" s="2">
        <v>28</v>
      </c>
    </row>
    <row r="70" spans="1:6" x14ac:dyDescent="0.25">
      <c r="A70" s="6" t="s">
        <v>1126</v>
      </c>
      <c r="B70" s="7" t="s">
        <v>1127</v>
      </c>
      <c r="C70" s="8">
        <v>2013049445</v>
      </c>
      <c r="D70" s="6" t="s">
        <v>4033</v>
      </c>
      <c r="E70" s="6">
        <v>92</v>
      </c>
      <c r="F70" s="2">
        <v>21</v>
      </c>
    </row>
    <row r="71" spans="1:6" x14ac:dyDescent="0.25">
      <c r="A71" s="6" t="s">
        <v>1749</v>
      </c>
      <c r="B71" s="7" t="s">
        <v>1750</v>
      </c>
      <c r="C71" s="8">
        <v>2013049445</v>
      </c>
      <c r="D71" s="6" t="s">
        <v>4033</v>
      </c>
      <c r="E71" s="6">
        <v>84</v>
      </c>
      <c r="F71" s="2">
        <v>19</v>
      </c>
    </row>
    <row r="72" spans="1:6" x14ac:dyDescent="0.25">
      <c r="A72" s="6" t="s">
        <v>1206</v>
      </c>
      <c r="B72" s="7" t="s">
        <v>1207</v>
      </c>
      <c r="C72" s="8">
        <v>2013049445</v>
      </c>
      <c r="D72" s="6" t="s">
        <v>4033</v>
      </c>
      <c r="E72" s="6">
        <v>94</v>
      </c>
      <c r="F72" s="2">
        <v>13</v>
      </c>
    </row>
    <row r="73" spans="1:6" x14ac:dyDescent="0.25">
      <c r="A73" s="6" t="s">
        <v>280</v>
      </c>
      <c r="B73" s="7" t="s">
        <v>281</v>
      </c>
      <c r="C73" s="8">
        <v>2013049445</v>
      </c>
      <c r="D73" s="6" t="s">
        <v>4033</v>
      </c>
      <c r="E73" s="6">
        <v>131</v>
      </c>
      <c r="F73" s="2">
        <v>51</v>
      </c>
    </row>
    <row r="74" spans="1:6" x14ac:dyDescent="0.25">
      <c r="A74" s="6" t="s">
        <v>1057</v>
      </c>
      <c r="B74" s="7" t="s">
        <v>1058</v>
      </c>
      <c r="C74" s="8">
        <v>2013049445</v>
      </c>
      <c r="D74" s="6" t="s">
        <v>4033</v>
      </c>
      <c r="E74" s="6">
        <v>78</v>
      </c>
      <c r="F74" s="2">
        <v>22</v>
      </c>
    </row>
    <row r="75" spans="1:6" x14ac:dyDescent="0.25">
      <c r="A75" s="6" t="s">
        <v>341</v>
      </c>
      <c r="B75" s="7" t="s">
        <v>342</v>
      </c>
      <c r="C75" s="8">
        <v>2013049445</v>
      </c>
      <c r="D75" s="6" t="s">
        <v>4033</v>
      </c>
      <c r="E75" s="6">
        <v>105</v>
      </c>
      <c r="F75" s="2">
        <v>4</v>
      </c>
    </row>
    <row r="76" spans="1:6" x14ac:dyDescent="0.25">
      <c r="A76" s="6" t="s">
        <v>3750</v>
      </c>
      <c r="B76" s="7" t="s">
        <v>1124</v>
      </c>
      <c r="C76" s="8">
        <v>2013049445</v>
      </c>
      <c r="D76" s="6" t="s">
        <v>4033</v>
      </c>
      <c r="E76" s="6">
        <v>84</v>
      </c>
      <c r="F76" s="2">
        <v>18</v>
      </c>
    </row>
    <row r="77" spans="1:6" x14ac:dyDescent="0.25">
      <c r="A77" s="6" t="s">
        <v>724</v>
      </c>
      <c r="B77" s="7" t="s">
        <v>725</v>
      </c>
      <c r="C77" s="8">
        <v>2013049445</v>
      </c>
      <c r="D77" s="6" t="s">
        <v>4033</v>
      </c>
      <c r="E77" s="6">
        <v>102</v>
      </c>
      <c r="F77" s="2">
        <v>21</v>
      </c>
    </row>
    <row r="78" spans="1:6" x14ac:dyDescent="0.25">
      <c r="A78" s="6" t="s">
        <v>2098</v>
      </c>
      <c r="B78" s="7" t="s">
        <v>2099</v>
      </c>
      <c r="C78" s="8">
        <v>2013049445</v>
      </c>
      <c r="D78" s="6" t="s">
        <v>4033</v>
      </c>
      <c r="E78" s="6">
        <v>87</v>
      </c>
      <c r="F78" s="2">
        <v>21</v>
      </c>
    </row>
    <row r="79" spans="1:6" x14ac:dyDescent="0.25">
      <c r="A79" s="6" t="s">
        <v>955</v>
      </c>
      <c r="B79" s="7" t="s">
        <v>956</v>
      </c>
      <c r="C79" s="8">
        <v>2013049445</v>
      </c>
      <c r="D79" s="6" t="s">
        <v>4033</v>
      </c>
      <c r="E79" s="6">
        <v>77</v>
      </c>
      <c r="F79" s="2">
        <v>24</v>
      </c>
    </row>
    <row r="80" spans="1:6" x14ac:dyDescent="0.25">
      <c r="A80" s="6" t="s">
        <v>1086</v>
      </c>
      <c r="B80" s="7" t="s">
        <v>1087</v>
      </c>
      <c r="C80" s="8">
        <v>2013049445</v>
      </c>
      <c r="D80" s="6" t="s">
        <v>4033</v>
      </c>
      <c r="E80" s="6">
        <v>101</v>
      </c>
      <c r="F80" s="2">
        <v>7</v>
      </c>
    </row>
    <row r="81" spans="1:6" x14ac:dyDescent="0.25">
      <c r="A81" s="6" t="s">
        <v>2226</v>
      </c>
      <c r="B81" s="7" t="s">
        <v>2227</v>
      </c>
      <c r="C81" s="8">
        <v>2013049445</v>
      </c>
      <c r="D81" s="6" t="s">
        <v>4033</v>
      </c>
      <c r="E81" s="6">
        <v>106</v>
      </c>
      <c r="F81" s="2">
        <v>27</v>
      </c>
    </row>
    <row r="82" spans="1:6" x14ac:dyDescent="0.25">
      <c r="A82" s="6" t="s">
        <v>806</v>
      </c>
      <c r="B82" s="7" t="s">
        <v>807</v>
      </c>
      <c r="C82" s="8">
        <v>2013049445</v>
      </c>
      <c r="D82" s="6" t="s">
        <v>4033</v>
      </c>
      <c r="E82" s="6">
        <v>85</v>
      </c>
      <c r="F82" s="2">
        <v>23</v>
      </c>
    </row>
    <row r="83" spans="1:6" x14ac:dyDescent="0.25">
      <c r="A83" s="6" t="s">
        <v>244</v>
      </c>
      <c r="B83" s="7" t="s">
        <v>245</v>
      </c>
      <c r="C83" s="8">
        <v>2013049445</v>
      </c>
      <c r="D83" s="6" t="s">
        <v>4033</v>
      </c>
      <c r="E83" s="6">
        <v>75</v>
      </c>
      <c r="F83" s="2">
        <v>25</v>
      </c>
    </row>
    <row r="84" spans="1:6" x14ac:dyDescent="0.25">
      <c r="A84" s="6" t="s">
        <v>3655</v>
      </c>
      <c r="B84" s="7" t="s">
        <v>3656</v>
      </c>
      <c r="C84" s="8">
        <v>2013049445</v>
      </c>
      <c r="D84" s="6" t="s">
        <v>4033</v>
      </c>
      <c r="E84" s="6">
        <v>71</v>
      </c>
      <c r="F84" s="2">
        <v>28</v>
      </c>
    </row>
    <row r="85" spans="1:6" x14ac:dyDescent="0.25">
      <c r="A85" s="6" t="s">
        <v>2990</v>
      </c>
      <c r="B85" s="7" t="s">
        <v>4034</v>
      </c>
      <c r="C85" s="8">
        <v>2013049445</v>
      </c>
      <c r="D85" s="6" t="s">
        <v>4033</v>
      </c>
      <c r="E85" s="6">
        <v>83</v>
      </c>
      <c r="F85" s="2">
        <v>27</v>
      </c>
    </row>
    <row r="86" spans="1:6" x14ac:dyDescent="0.25">
      <c r="A86" s="6" t="s">
        <v>1011</v>
      </c>
      <c r="B86" s="7" t="s">
        <v>1012</v>
      </c>
      <c r="C86" s="8">
        <v>2013049445</v>
      </c>
      <c r="D86" s="6" t="s">
        <v>4033</v>
      </c>
      <c r="E86" s="6">
        <v>97</v>
      </c>
      <c r="F86" s="2">
        <v>10</v>
      </c>
    </row>
    <row r="87" spans="1:6" x14ac:dyDescent="0.25">
      <c r="A87" s="6" t="s">
        <v>3050</v>
      </c>
      <c r="B87" s="7" t="s">
        <v>3051</v>
      </c>
      <c r="C87" s="8">
        <v>2013049445</v>
      </c>
      <c r="D87" s="6" t="s">
        <v>4033</v>
      </c>
      <c r="E87" s="6">
        <v>81</v>
      </c>
      <c r="F87" s="2">
        <v>28</v>
      </c>
    </row>
    <row r="88" spans="1:6" x14ac:dyDescent="0.25">
      <c r="A88" s="6" t="s">
        <v>605</v>
      </c>
      <c r="B88" s="7" t="s">
        <v>606</v>
      </c>
      <c r="C88" s="8">
        <v>2013049445</v>
      </c>
      <c r="D88" s="6" t="s">
        <v>4033</v>
      </c>
      <c r="E88" s="6">
        <v>76</v>
      </c>
      <c r="F88" s="2">
        <v>22</v>
      </c>
    </row>
    <row r="89" spans="1:6" x14ac:dyDescent="0.25">
      <c r="A89" s="6" t="s">
        <v>999</v>
      </c>
      <c r="B89" s="7" t="s">
        <v>1000</v>
      </c>
      <c r="C89" s="8">
        <v>2013049445</v>
      </c>
      <c r="D89" s="6" t="s">
        <v>4033</v>
      </c>
      <c r="E89" s="6">
        <v>84</v>
      </c>
      <c r="F89" s="2">
        <v>15</v>
      </c>
    </row>
    <row r="90" spans="1:6" x14ac:dyDescent="0.25">
      <c r="A90" s="6" t="s">
        <v>413</v>
      </c>
      <c r="B90" s="7" t="s">
        <v>414</v>
      </c>
      <c r="C90" s="8">
        <v>2013049445</v>
      </c>
      <c r="D90" s="6" t="s">
        <v>4033</v>
      </c>
      <c r="E90" s="6">
        <v>87</v>
      </c>
      <c r="F90" s="2">
        <v>20</v>
      </c>
    </row>
    <row r="91" spans="1:6" x14ac:dyDescent="0.25">
      <c r="A91" s="6" t="s">
        <v>231</v>
      </c>
      <c r="B91" s="7" t="s">
        <v>232</v>
      </c>
      <c r="C91" s="8">
        <v>2013049445</v>
      </c>
      <c r="D91" s="6" t="s">
        <v>4033</v>
      </c>
      <c r="E91" s="6">
        <v>80</v>
      </c>
      <c r="F91" s="2">
        <v>20</v>
      </c>
    </row>
    <row r="92" spans="1:6" x14ac:dyDescent="0.25">
      <c r="A92" s="6" t="s">
        <v>2032</v>
      </c>
      <c r="B92" s="7" t="s">
        <v>2033</v>
      </c>
      <c r="C92" s="8">
        <v>2013049445</v>
      </c>
      <c r="D92" s="6" t="s">
        <v>4033</v>
      </c>
      <c r="E92" s="6">
        <v>122</v>
      </c>
      <c r="F92" s="2">
        <v>42</v>
      </c>
    </row>
    <row r="93" spans="1:6" x14ac:dyDescent="0.25">
      <c r="A93" s="6" t="s">
        <v>257</v>
      </c>
      <c r="B93" s="7" t="s">
        <v>4035</v>
      </c>
      <c r="C93" s="8">
        <v>2013049445</v>
      </c>
      <c r="D93" s="6" t="s">
        <v>4033</v>
      </c>
      <c r="E93" s="6">
        <v>83</v>
      </c>
      <c r="F93" s="2">
        <v>16</v>
      </c>
    </row>
    <row r="94" spans="1:6" x14ac:dyDescent="0.25">
      <c r="A94" s="6" t="s">
        <v>968</v>
      </c>
      <c r="B94" s="7" t="s">
        <v>969</v>
      </c>
      <c r="C94" s="8">
        <v>2013049445</v>
      </c>
      <c r="D94" s="6" t="s">
        <v>4033</v>
      </c>
      <c r="E94" s="6">
        <v>91</v>
      </c>
      <c r="F94" s="2">
        <v>19</v>
      </c>
    </row>
    <row r="95" spans="1:6" x14ac:dyDescent="0.25">
      <c r="A95" s="6" t="s">
        <v>1632</v>
      </c>
      <c r="B95" s="7" t="s">
        <v>1633</v>
      </c>
      <c r="C95" s="8">
        <v>2013049445</v>
      </c>
      <c r="D95" s="6" t="s">
        <v>4033</v>
      </c>
      <c r="E95" s="6">
        <v>100</v>
      </c>
      <c r="F95" s="2">
        <v>17</v>
      </c>
    </row>
    <row r="96" spans="1:6" x14ac:dyDescent="0.25">
      <c r="A96" s="6" t="s">
        <v>2294</v>
      </c>
      <c r="B96" s="7" t="s">
        <v>2295</v>
      </c>
      <c r="C96" s="8">
        <v>2013049445</v>
      </c>
      <c r="D96" s="6" t="s">
        <v>4033</v>
      </c>
      <c r="E96" s="6">
        <v>130</v>
      </c>
      <c r="F96" s="2">
        <v>50</v>
      </c>
    </row>
    <row r="97" spans="1:6" x14ac:dyDescent="0.25">
      <c r="A97" s="6" t="s">
        <v>143</v>
      </c>
      <c r="B97" s="7" t="s">
        <v>144</v>
      </c>
      <c r="C97" s="8">
        <v>2013049445</v>
      </c>
      <c r="D97" s="6" t="s">
        <v>4033</v>
      </c>
      <c r="E97" s="6">
        <v>81</v>
      </c>
      <c r="F97" s="2">
        <v>26</v>
      </c>
    </row>
    <row r="98" spans="1:6" x14ac:dyDescent="0.25">
      <c r="A98" s="6" t="s">
        <v>2317</v>
      </c>
      <c r="B98" s="7" t="s">
        <v>2318</v>
      </c>
      <c r="C98" s="8">
        <v>2013049445</v>
      </c>
      <c r="D98" s="6" t="s">
        <v>4033</v>
      </c>
      <c r="E98" s="6">
        <v>77</v>
      </c>
      <c r="F98" s="2">
        <v>23</v>
      </c>
    </row>
    <row r="99" spans="1:6" x14ac:dyDescent="0.25">
      <c r="A99" s="6" t="s">
        <v>1180</v>
      </c>
      <c r="B99" s="7" t="s">
        <v>1181</v>
      </c>
      <c r="C99" s="8">
        <v>2013049445</v>
      </c>
      <c r="D99" s="6" t="s">
        <v>4033</v>
      </c>
      <c r="E99" s="6">
        <v>69</v>
      </c>
      <c r="F99" s="2">
        <v>22</v>
      </c>
    </row>
    <row r="100" spans="1:6" x14ac:dyDescent="0.25">
      <c r="A100" s="6" t="s">
        <v>1770</v>
      </c>
      <c r="B100" s="7" t="s">
        <v>1771</v>
      </c>
      <c r="C100" s="8">
        <v>2013049445</v>
      </c>
      <c r="D100" s="6" t="s">
        <v>4033</v>
      </c>
      <c r="E100" s="6">
        <v>94</v>
      </c>
      <c r="F100" s="2">
        <v>22</v>
      </c>
    </row>
    <row r="101" spans="1:6" x14ac:dyDescent="0.25">
      <c r="A101" s="6" t="s">
        <v>276</v>
      </c>
      <c r="B101" s="7" t="s">
        <v>277</v>
      </c>
      <c r="C101" s="8">
        <v>2013049445</v>
      </c>
      <c r="D101" s="6" t="s">
        <v>4033</v>
      </c>
      <c r="E101" s="6">
        <v>86</v>
      </c>
      <c r="F101" s="2">
        <v>21</v>
      </c>
    </row>
    <row r="102" spans="1:6" x14ac:dyDescent="0.25">
      <c r="A102" s="6" t="s">
        <v>1459</v>
      </c>
      <c r="B102" s="7" t="s">
        <v>1460</v>
      </c>
      <c r="C102" s="8">
        <v>2013200513</v>
      </c>
      <c r="D102" s="6" t="s">
        <v>4036</v>
      </c>
      <c r="E102" s="6">
        <v>27</v>
      </c>
      <c r="F102" s="2">
        <v>13</v>
      </c>
    </row>
    <row r="103" spans="1:6" x14ac:dyDescent="0.25">
      <c r="A103" s="6" t="s">
        <v>359</v>
      </c>
      <c r="B103" s="7" t="s">
        <v>360</v>
      </c>
      <c r="C103" s="8">
        <v>2013200513</v>
      </c>
      <c r="D103" s="6" t="s">
        <v>4036</v>
      </c>
      <c r="E103" s="6">
        <v>17</v>
      </c>
      <c r="F103" s="2">
        <v>11</v>
      </c>
    </row>
    <row r="104" spans="1:6" x14ac:dyDescent="0.25">
      <c r="A104" s="6" t="s">
        <v>3298</v>
      </c>
      <c r="B104" s="7" t="s">
        <v>3299</v>
      </c>
      <c r="C104" s="8">
        <v>2013200513</v>
      </c>
      <c r="D104" s="6" t="s">
        <v>4036</v>
      </c>
      <c r="E104" s="6">
        <v>16</v>
      </c>
      <c r="F104" s="2">
        <v>8</v>
      </c>
    </row>
    <row r="105" spans="1:6" x14ac:dyDescent="0.25">
      <c r="A105" s="6" t="s">
        <v>2267</v>
      </c>
      <c r="B105" s="7" t="s">
        <v>2268</v>
      </c>
      <c r="C105" s="8">
        <v>2013200513</v>
      </c>
      <c r="D105" s="6" t="s">
        <v>4036</v>
      </c>
      <c r="E105" s="6">
        <v>16</v>
      </c>
      <c r="F105" s="2">
        <v>11</v>
      </c>
    </row>
    <row r="106" spans="1:6" x14ac:dyDescent="0.25">
      <c r="A106" s="6" t="s">
        <v>2782</v>
      </c>
      <c r="B106" s="7" t="s">
        <v>4037</v>
      </c>
      <c r="C106" s="8">
        <v>2013200513</v>
      </c>
      <c r="D106" s="6" t="s">
        <v>4036</v>
      </c>
      <c r="E106" s="6">
        <v>16</v>
      </c>
      <c r="F106" s="2">
        <v>9</v>
      </c>
    </row>
    <row r="107" spans="1:6" x14ac:dyDescent="0.25">
      <c r="A107" s="6" t="s">
        <v>2307</v>
      </c>
      <c r="B107" s="7" t="s">
        <v>2308</v>
      </c>
      <c r="C107" s="8">
        <v>2013200513</v>
      </c>
      <c r="D107" s="6" t="s">
        <v>4036</v>
      </c>
      <c r="E107" s="6">
        <v>16</v>
      </c>
      <c r="F107" s="2">
        <v>9</v>
      </c>
    </row>
    <row r="108" spans="1:6" x14ac:dyDescent="0.25">
      <c r="A108" s="6" t="s">
        <v>1094</v>
      </c>
      <c r="B108" s="7" t="s">
        <v>1095</v>
      </c>
      <c r="C108" s="8">
        <v>2013200513</v>
      </c>
      <c r="D108" s="6" t="s">
        <v>4036</v>
      </c>
      <c r="E108" s="6">
        <v>13</v>
      </c>
      <c r="F108" s="2">
        <v>9</v>
      </c>
    </row>
    <row r="109" spans="1:6" x14ac:dyDescent="0.25">
      <c r="A109" s="6" t="s">
        <v>2440</v>
      </c>
      <c r="B109" s="7" t="s">
        <v>2441</v>
      </c>
      <c r="C109" s="8">
        <v>2013200513</v>
      </c>
      <c r="D109" s="6" t="s">
        <v>4036</v>
      </c>
      <c r="E109" s="6">
        <v>19</v>
      </c>
      <c r="F109" s="2">
        <v>11</v>
      </c>
    </row>
    <row r="110" spans="1:6" x14ac:dyDescent="0.25">
      <c r="A110" s="6" t="s">
        <v>2581</v>
      </c>
      <c r="B110" s="7" t="s">
        <v>2582</v>
      </c>
      <c r="C110" s="8">
        <v>2013200513</v>
      </c>
      <c r="D110" s="6" t="s">
        <v>4036</v>
      </c>
      <c r="E110" s="6">
        <v>20</v>
      </c>
      <c r="F110" s="2">
        <v>6</v>
      </c>
    </row>
    <row r="111" spans="1:6" x14ac:dyDescent="0.25">
      <c r="A111" s="6" t="s">
        <v>1191</v>
      </c>
      <c r="B111" s="7" t="s">
        <v>1192</v>
      </c>
      <c r="C111" s="8">
        <v>2013200513</v>
      </c>
      <c r="D111" s="6" t="s">
        <v>4036</v>
      </c>
      <c r="E111" s="6">
        <v>24</v>
      </c>
      <c r="F111" s="2">
        <v>5</v>
      </c>
    </row>
    <row r="112" spans="1:6" x14ac:dyDescent="0.25">
      <c r="A112" s="6" t="s">
        <v>3446</v>
      </c>
      <c r="B112" s="7" t="s">
        <v>3447</v>
      </c>
      <c r="C112" s="8">
        <v>2013200513</v>
      </c>
      <c r="D112" s="6" t="s">
        <v>4036</v>
      </c>
      <c r="E112" s="6">
        <v>7</v>
      </c>
      <c r="F112" s="2">
        <v>11</v>
      </c>
    </row>
    <row r="113" spans="1:6" x14ac:dyDescent="0.25">
      <c r="A113" s="6" t="s">
        <v>859</v>
      </c>
      <c r="B113" s="7" t="s">
        <v>860</v>
      </c>
      <c r="C113" s="8">
        <v>2013200513</v>
      </c>
      <c r="D113" s="6" t="s">
        <v>4036</v>
      </c>
      <c r="E113" s="6">
        <v>18</v>
      </c>
      <c r="F113" s="2">
        <v>11</v>
      </c>
    </row>
    <row r="114" spans="1:6" x14ac:dyDescent="0.25">
      <c r="A114" s="6" t="s">
        <v>1532</v>
      </c>
      <c r="B114" s="7" t="s">
        <v>1533</v>
      </c>
      <c r="C114" s="8">
        <v>2013200513</v>
      </c>
      <c r="D114" s="6" t="s">
        <v>4036</v>
      </c>
      <c r="E114" s="6">
        <v>23</v>
      </c>
      <c r="F114" s="2">
        <v>7</v>
      </c>
    </row>
    <row r="115" spans="1:6" x14ac:dyDescent="0.25">
      <c r="A115" s="6" t="s">
        <v>3621</v>
      </c>
      <c r="B115" s="7" t="s">
        <v>3622</v>
      </c>
      <c r="C115" s="8">
        <v>2013200513</v>
      </c>
      <c r="D115" s="6" t="s">
        <v>4036</v>
      </c>
      <c r="E115" s="6">
        <v>14</v>
      </c>
      <c r="F115" s="2">
        <v>14</v>
      </c>
    </row>
    <row r="116" spans="1:6" x14ac:dyDescent="0.25">
      <c r="A116" s="6" t="s">
        <v>2115</v>
      </c>
      <c r="B116" s="7" t="s">
        <v>2116</v>
      </c>
      <c r="C116" s="8">
        <v>2013200513</v>
      </c>
      <c r="D116" s="6" t="s">
        <v>4036</v>
      </c>
      <c r="E116" s="6">
        <v>29</v>
      </c>
      <c r="F116" s="2">
        <v>16</v>
      </c>
    </row>
    <row r="117" spans="1:6" x14ac:dyDescent="0.25">
      <c r="A117" s="6" t="s">
        <v>326</v>
      </c>
      <c r="B117" s="7" t="s">
        <v>327</v>
      </c>
      <c r="C117" s="8">
        <v>2013200513</v>
      </c>
      <c r="D117" s="6" t="s">
        <v>4036</v>
      </c>
      <c r="E117" s="6">
        <v>22</v>
      </c>
      <c r="F117" s="2">
        <v>7</v>
      </c>
    </row>
    <row r="118" spans="1:6" x14ac:dyDescent="0.25">
      <c r="A118" s="6" t="s">
        <v>1042</v>
      </c>
      <c r="B118" s="7" t="s">
        <v>1043</v>
      </c>
      <c r="C118" s="8">
        <v>2013200513</v>
      </c>
      <c r="D118" s="6" t="s">
        <v>4036</v>
      </c>
      <c r="E118" s="6">
        <v>20</v>
      </c>
      <c r="F118" s="2">
        <v>12</v>
      </c>
    </row>
    <row r="119" spans="1:6" x14ac:dyDescent="0.25">
      <c r="A119" s="6" t="s">
        <v>2606</v>
      </c>
      <c r="B119" s="7" t="s">
        <v>2607</v>
      </c>
      <c r="C119" s="8">
        <v>2013200513</v>
      </c>
      <c r="D119" s="6" t="s">
        <v>4036</v>
      </c>
      <c r="E119" s="6">
        <v>16</v>
      </c>
      <c r="F119" s="2">
        <v>12</v>
      </c>
    </row>
    <row r="120" spans="1:6" x14ac:dyDescent="0.25">
      <c r="A120" s="6" t="s">
        <v>2881</v>
      </c>
      <c r="B120" s="7" t="s">
        <v>2882</v>
      </c>
      <c r="C120" s="8">
        <v>2013200513</v>
      </c>
      <c r="D120" s="6" t="s">
        <v>4036</v>
      </c>
      <c r="E120" s="6">
        <v>26</v>
      </c>
      <c r="F120" s="2">
        <v>9</v>
      </c>
    </row>
    <row r="121" spans="1:6" x14ac:dyDescent="0.25">
      <c r="A121" s="6" t="s">
        <v>482</v>
      </c>
      <c r="B121" s="7" t="s">
        <v>483</v>
      </c>
      <c r="C121" s="8">
        <v>2013200513</v>
      </c>
      <c r="D121" s="6" t="s">
        <v>4036</v>
      </c>
      <c r="E121" s="6">
        <v>15</v>
      </c>
      <c r="F121" s="2">
        <v>15</v>
      </c>
    </row>
    <row r="122" spans="1:6" x14ac:dyDescent="0.25">
      <c r="A122" s="6" t="s">
        <v>952</v>
      </c>
      <c r="B122" s="7" t="s">
        <v>4038</v>
      </c>
      <c r="C122" s="8">
        <v>2013200513</v>
      </c>
      <c r="D122" s="6" t="s">
        <v>4036</v>
      </c>
      <c r="E122" s="6">
        <v>5</v>
      </c>
      <c r="F122" s="2">
        <v>8</v>
      </c>
    </row>
    <row r="123" spans="1:6" x14ac:dyDescent="0.25">
      <c r="A123" s="6" t="s">
        <v>2795</v>
      </c>
      <c r="B123" s="7" t="s">
        <v>2796</v>
      </c>
      <c r="C123" s="8">
        <v>2013200513</v>
      </c>
      <c r="D123" s="6" t="s">
        <v>4036</v>
      </c>
      <c r="E123" s="6">
        <v>20</v>
      </c>
      <c r="F123" s="2">
        <v>15</v>
      </c>
    </row>
    <row r="124" spans="1:6" x14ac:dyDescent="0.25">
      <c r="A124" s="6" t="s">
        <v>1665</v>
      </c>
      <c r="B124" s="7" t="s">
        <v>4039</v>
      </c>
      <c r="C124" s="8">
        <v>2013200513</v>
      </c>
      <c r="D124" s="6" t="s">
        <v>4036</v>
      </c>
      <c r="E124" s="6">
        <v>8</v>
      </c>
      <c r="F124" s="2">
        <v>15</v>
      </c>
    </row>
    <row r="125" spans="1:6" x14ac:dyDescent="0.25">
      <c r="A125" s="6" t="s">
        <v>895</v>
      </c>
      <c r="B125" s="7" t="s">
        <v>896</v>
      </c>
      <c r="C125" s="8">
        <v>2013200513</v>
      </c>
      <c r="D125" s="6" t="s">
        <v>4036</v>
      </c>
      <c r="E125" s="6">
        <v>19</v>
      </c>
      <c r="F125" s="2">
        <v>11</v>
      </c>
    </row>
    <row r="126" spans="1:6" x14ac:dyDescent="0.25">
      <c r="A126" s="6" t="s">
        <v>2077</v>
      </c>
      <c r="B126" s="7" t="s">
        <v>2078</v>
      </c>
      <c r="C126" s="8">
        <v>2013200513</v>
      </c>
      <c r="D126" s="6" t="s">
        <v>4036</v>
      </c>
      <c r="E126" s="6">
        <v>17</v>
      </c>
      <c r="F126" s="2">
        <v>12</v>
      </c>
    </row>
    <row r="127" spans="1:6" x14ac:dyDescent="0.25">
      <c r="A127" s="6" t="s">
        <v>2612</v>
      </c>
      <c r="B127" s="7" t="s">
        <v>2613</v>
      </c>
      <c r="C127" s="8">
        <v>2013200513</v>
      </c>
      <c r="D127" s="6" t="s">
        <v>4036</v>
      </c>
      <c r="E127" s="6">
        <v>17</v>
      </c>
      <c r="F127" s="2">
        <v>11</v>
      </c>
    </row>
    <row r="128" spans="1:6" x14ac:dyDescent="0.25">
      <c r="A128" s="6" t="s">
        <v>1359</v>
      </c>
      <c r="B128" s="7" t="s">
        <v>1360</v>
      </c>
      <c r="C128" s="8">
        <v>2013200513</v>
      </c>
      <c r="D128" s="6" t="s">
        <v>4036</v>
      </c>
      <c r="E128" s="6">
        <v>19</v>
      </c>
      <c r="F128" s="2">
        <v>6</v>
      </c>
    </row>
    <row r="129" spans="1:6" x14ac:dyDescent="0.25">
      <c r="A129" s="6" t="s">
        <v>1498</v>
      </c>
      <c r="B129" s="7" t="s">
        <v>1499</v>
      </c>
      <c r="C129" s="8">
        <v>2013200513</v>
      </c>
      <c r="D129" s="6" t="s">
        <v>4036</v>
      </c>
      <c r="E129" s="6">
        <v>16</v>
      </c>
      <c r="F129" s="2">
        <v>13</v>
      </c>
    </row>
    <row r="130" spans="1:6" x14ac:dyDescent="0.25">
      <c r="A130" s="9" t="s">
        <v>2347</v>
      </c>
      <c r="B130" s="7" t="s">
        <v>2348</v>
      </c>
      <c r="C130" s="8">
        <v>2013200513</v>
      </c>
      <c r="D130" s="6" t="s">
        <v>4036</v>
      </c>
      <c r="E130" s="6">
        <v>16</v>
      </c>
      <c r="F130" s="2">
        <v>9</v>
      </c>
    </row>
    <row r="131" spans="1:6" x14ac:dyDescent="0.25">
      <c r="A131" s="6" t="s">
        <v>2887</v>
      </c>
      <c r="B131" s="7" t="s">
        <v>2888</v>
      </c>
      <c r="C131" s="8">
        <v>2013200513</v>
      </c>
      <c r="D131" s="6" t="s">
        <v>4036</v>
      </c>
      <c r="E131" s="6">
        <v>25</v>
      </c>
      <c r="F131" s="2">
        <v>8</v>
      </c>
    </row>
    <row r="132" spans="1:6" x14ac:dyDescent="0.25">
      <c r="A132" s="6" t="s">
        <v>408</v>
      </c>
      <c r="B132" s="7" t="s">
        <v>409</v>
      </c>
      <c r="C132" s="8">
        <v>2013200513</v>
      </c>
      <c r="D132" s="6" t="s">
        <v>4036</v>
      </c>
      <c r="E132" s="6">
        <v>9</v>
      </c>
      <c r="F132" s="2">
        <v>14</v>
      </c>
    </row>
    <row r="133" spans="1:6" x14ac:dyDescent="0.25">
      <c r="A133" s="6" t="s">
        <v>311</v>
      </c>
      <c r="B133" s="7" t="s">
        <v>312</v>
      </c>
      <c r="C133" s="8">
        <v>2013200513</v>
      </c>
      <c r="D133" s="6" t="s">
        <v>4036</v>
      </c>
      <c r="E133" s="6">
        <v>20</v>
      </c>
      <c r="F133" s="2">
        <v>11</v>
      </c>
    </row>
    <row r="134" spans="1:6" x14ac:dyDescent="0.25">
      <c r="A134" s="6" t="s">
        <v>3152</v>
      </c>
      <c r="B134" s="7" t="s">
        <v>3153</v>
      </c>
      <c r="C134" s="8">
        <v>2013200513</v>
      </c>
      <c r="D134" s="6" t="s">
        <v>4036</v>
      </c>
      <c r="E134" s="6">
        <v>22</v>
      </c>
      <c r="F134" s="2">
        <v>12</v>
      </c>
    </row>
    <row r="135" spans="1:6" x14ac:dyDescent="0.25">
      <c r="A135" s="6" t="s">
        <v>701</v>
      </c>
      <c r="B135" s="7" t="s">
        <v>702</v>
      </c>
      <c r="C135" s="8">
        <v>2013200513</v>
      </c>
      <c r="D135" s="6" t="s">
        <v>4036</v>
      </c>
      <c r="E135" s="6">
        <v>15</v>
      </c>
      <c r="F135" s="2">
        <v>10</v>
      </c>
    </row>
    <row r="136" spans="1:6" x14ac:dyDescent="0.25">
      <c r="A136" s="6" t="s">
        <v>777</v>
      </c>
      <c r="B136" s="7" t="s">
        <v>778</v>
      </c>
      <c r="C136" s="8">
        <v>2013200513</v>
      </c>
      <c r="D136" s="6" t="s">
        <v>4036</v>
      </c>
      <c r="E136" s="6">
        <v>18</v>
      </c>
      <c r="F136" s="2">
        <v>7</v>
      </c>
    </row>
    <row r="137" spans="1:6" x14ac:dyDescent="0.25">
      <c r="A137" s="6" t="s">
        <v>2238</v>
      </c>
      <c r="B137" s="7" t="s">
        <v>2239</v>
      </c>
      <c r="C137" s="8">
        <v>2013200513</v>
      </c>
      <c r="D137" s="6" t="s">
        <v>4036</v>
      </c>
      <c r="E137" s="6">
        <v>12</v>
      </c>
      <c r="F137" s="2">
        <v>11</v>
      </c>
    </row>
    <row r="138" spans="1:6" x14ac:dyDescent="0.25">
      <c r="A138" s="6" t="s">
        <v>518</v>
      </c>
      <c r="B138" s="7" t="s">
        <v>519</v>
      </c>
      <c r="C138" s="8">
        <v>2013200513</v>
      </c>
      <c r="D138" s="6" t="s">
        <v>4036</v>
      </c>
      <c r="E138" s="6">
        <v>18</v>
      </c>
      <c r="F138" s="2">
        <v>4</v>
      </c>
    </row>
    <row r="139" spans="1:6" x14ac:dyDescent="0.25">
      <c r="A139" s="6" t="s">
        <v>852</v>
      </c>
      <c r="B139" s="7" t="s">
        <v>4040</v>
      </c>
      <c r="C139" s="8">
        <v>2013200513</v>
      </c>
      <c r="D139" s="6" t="s">
        <v>4036</v>
      </c>
      <c r="E139" s="6">
        <v>26</v>
      </c>
      <c r="F139" s="2">
        <v>13</v>
      </c>
    </row>
    <row r="140" spans="1:6" x14ac:dyDescent="0.25">
      <c r="A140" s="6" t="s">
        <v>1276</v>
      </c>
      <c r="B140" s="7" t="s">
        <v>1277</v>
      </c>
      <c r="C140" s="8">
        <v>2013200513</v>
      </c>
      <c r="D140" s="6" t="s">
        <v>4036</v>
      </c>
      <c r="E140" s="6">
        <v>13</v>
      </c>
      <c r="F140" s="2">
        <v>9</v>
      </c>
    </row>
    <row r="141" spans="1:6" x14ac:dyDescent="0.25">
      <c r="A141" s="6" t="s">
        <v>3544</v>
      </c>
      <c r="B141" s="7" t="s">
        <v>3545</v>
      </c>
      <c r="C141" s="8">
        <v>2013200513</v>
      </c>
      <c r="D141" s="6" t="s">
        <v>4036</v>
      </c>
      <c r="E141" s="6">
        <v>23</v>
      </c>
      <c r="F141" s="2">
        <v>15</v>
      </c>
    </row>
    <row r="142" spans="1:6" x14ac:dyDescent="0.25">
      <c r="A142" s="6" t="s">
        <v>646</v>
      </c>
      <c r="B142" s="7" t="s">
        <v>647</v>
      </c>
      <c r="C142" s="8">
        <v>2013200513</v>
      </c>
      <c r="D142" s="6" t="s">
        <v>4036</v>
      </c>
      <c r="E142" s="6">
        <v>12</v>
      </c>
      <c r="F142" s="2">
        <v>16</v>
      </c>
    </row>
    <row r="143" spans="1:6" x14ac:dyDescent="0.25">
      <c r="A143" s="6" t="s">
        <v>643</v>
      </c>
      <c r="B143" s="7" t="s">
        <v>644</v>
      </c>
      <c r="C143" s="8">
        <v>2013200513</v>
      </c>
      <c r="D143" s="6" t="s">
        <v>4036</v>
      </c>
      <c r="E143" s="6">
        <v>18</v>
      </c>
      <c r="F143" s="2">
        <v>6</v>
      </c>
    </row>
    <row r="144" spans="1:6" x14ac:dyDescent="0.25">
      <c r="A144" s="6" t="s">
        <v>869</v>
      </c>
      <c r="B144" s="7" t="s">
        <v>4041</v>
      </c>
      <c r="C144" s="8">
        <v>2013200513</v>
      </c>
      <c r="D144" s="6" t="s">
        <v>4036</v>
      </c>
      <c r="E144" s="6">
        <v>14</v>
      </c>
      <c r="F144" s="2">
        <v>13</v>
      </c>
    </row>
    <row r="145" spans="1:6" x14ac:dyDescent="0.25">
      <c r="A145" s="6" t="s">
        <v>2875</v>
      </c>
      <c r="B145" s="7" t="s">
        <v>2876</v>
      </c>
      <c r="C145" s="8">
        <v>2013200513</v>
      </c>
      <c r="D145" s="6" t="s">
        <v>4036</v>
      </c>
      <c r="E145" s="6">
        <v>28</v>
      </c>
      <c r="F145" s="2">
        <v>17</v>
      </c>
    </row>
    <row r="146" spans="1:6" x14ac:dyDescent="0.25">
      <c r="A146" s="6" t="s">
        <v>2666</v>
      </c>
      <c r="B146" s="7" t="s">
        <v>2667</v>
      </c>
      <c r="C146" s="8">
        <v>2013200513</v>
      </c>
      <c r="D146" s="6" t="s">
        <v>4036</v>
      </c>
      <c r="E146" s="6">
        <v>13</v>
      </c>
      <c r="F146" s="2">
        <v>16</v>
      </c>
    </row>
    <row r="147" spans="1:6" x14ac:dyDescent="0.25">
      <c r="A147" s="6" t="s">
        <v>2342</v>
      </c>
      <c r="B147" s="7" t="s">
        <v>2343</v>
      </c>
      <c r="C147" s="8">
        <v>2013200513</v>
      </c>
      <c r="D147" s="6" t="s">
        <v>4036</v>
      </c>
      <c r="E147" s="6">
        <v>20</v>
      </c>
      <c r="F147" s="2">
        <v>13</v>
      </c>
    </row>
    <row r="148" spans="1:6" x14ac:dyDescent="0.25">
      <c r="A148" s="6" t="s">
        <v>2786</v>
      </c>
      <c r="B148" s="7" t="s">
        <v>2787</v>
      </c>
      <c r="C148" s="8">
        <v>2013200513</v>
      </c>
      <c r="D148" s="6" t="s">
        <v>4036</v>
      </c>
      <c r="E148" s="6">
        <v>23</v>
      </c>
      <c r="F148" s="2">
        <v>12</v>
      </c>
    </row>
    <row r="149" spans="1:6" x14ac:dyDescent="0.25">
      <c r="A149" s="6" t="s">
        <v>3305</v>
      </c>
      <c r="B149" s="7" t="s">
        <v>3306</v>
      </c>
      <c r="C149" s="8">
        <v>2013200513</v>
      </c>
      <c r="D149" s="6" t="s">
        <v>4036</v>
      </c>
      <c r="E149" s="6">
        <v>19</v>
      </c>
      <c r="F149" s="2">
        <v>17</v>
      </c>
    </row>
    <row r="150" spans="1:6" x14ac:dyDescent="0.25">
      <c r="A150" s="6" t="s">
        <v>1476</v>
      </c>
      <c r="B150" s="7" t="s">
        <v>1477</v>
      </c>
      <c r="C150" s="8">
        <v>2013200513</v>
      </c>
      <c r="D150" s="6" t="s">
        <v>4036</v>
      </c>
      <c r="E150" s="6">
        <v>19</v>
      </c>
      <c r="F150" s="2">
        <v>11</v>
      </c>
    </row>
    <row r="151" spans="1:6" x14ac:dyDescent="0.25">
      <c r="A151" s="6" t="s">
        <v>58</v>
      </c>
      <c r="B151" s="7" t="s">
        <v>4042</v>
      </c>
      <c r="C151" s="8">
        <v>2013200513</v>
      </c>
      <c r="D151" s="6" t="s">
        <v>4036</v>
      </c>
      <c r="E151" s="6">
        <v>19</v>
      </c>
      <c r="F151" s="2">
        <v>11</v>
      </c>
    </row>
    <row r="152" spans="1:6" x14ac:dyDescent="0.25">
      <c r="A152" s="6" t="s">
        <v>2574</v>
      </c>
      <c r="B152" s="7" t="s">
        <v>2575</v>
      </c>
      <c r="C152" s="8">
        <v>2013200513</v>
      </c>
      <c r="D152" s="6" t="s">
        <v>4036</v>
      </c>
      <c r="E152" s="6">
        <v>21</v>
      </c>
      <c r="F152" s="2">
        <v>15</v>
      </c>
    </row>
    <row r="153" spans="1:6" x14ac:dyDescent="0.25">
      <c r="A153" s="6" t="s">
        <v>640</v>
      </c>
      <c r="B153" s="7" t="s">
        <v>641</v>
      </c>
      <c r="C153" s="8">
        <v>2013200513</v>
      </c>
      <c r="D153" s="6" t="s">
        <v>4036</v>
      </c>
      <c r="E153" s="6">
        <v>19</v>
      </c>
      <c r="F153" s="2">
        <v>17</v>
      </c>
    </row>
    <row r="154" spans="1:6" x14ac:dyDescent="0.25">
      <c r="A154" s="6" t="s">
        <v>479</v>
      </c>
      <c r="B154" s="7" t="s">
        <v>480</v>
      </c>
      <c r="C154" s="8">
        <v>2013200513</v>
      </c>
      <c r="D154" s="6" t="s">
        <v>4036</v>
      </c>
      <c r="E154" s="6">
        <v>26</v>
      </c>
      <c r="F154" s="2">
        <v>15</v>
      </c>
    </row>
    <row r="155" spans="1:6" x14ac:dyDescent="0.25">
      <c r="A155" s="6" t="s">
        <v>728</v>
      </c>
      <c r="B155" s="7" t="s">
        <v>729</v>
      </c>
      <c r="C155" s="8">
        <v>2009406521</v>
      </c>
      <c r="D155" s="6" t="s">
        <v>4043</v>
      </c>
      <c r="E155" s="6">
        <v>59</v>
      </c>
      <c r="F155" s="2">
        <v>5</v>
      </c>
    </row>
    <row r="156" spans="1:6" x14ac:dyDescent="0.25">
      <c r="A156" s="6" t="s">
        <v>2602</v>
      </c>
      <c r="B156" s="7" t="s">
        <v>2603</v>
      </c>
      <c r="C156" s="8">
        <v>2009406521</v>
      </c>
      <c r="D156" s="6" t="s">
        <v>4043</v>
      </c>
      <c r="E156" s="6">
        <v>46</v>
      </c>
      <c r="F156" s="2">
        <v>11</v>
      </c>
    </row>
    <row r="157" spans="1:6" x14ac:dyDescent="0.25">
      <c r="A157" s="6" t="s">
        <v>1862</v>
      </c>
      <c r="B157" s="7" t="s">
        <v>1863</v>
      </c>
      <c r="C157" s="8">
        <v>2009406521</v>
      </c>
      <c r="D157" s="6" t="s">
        <v>4043</v>
      </c>
      <c r="E157" s="6">
        <v>21</v>
      </c>
      <c r="F157" s="2">
        <v>34</v>
      </c>
    </row>
    <row r="158" spans="1:6" x14ac:dyDescent="0.25">
      <c r="A158" s="6" t="s">
        <v>3146</v>
      </c>
      <c r="B158" s="7" t="s">
        <v>3147</v>
      </c>
      <c r="C158" s="8">
        <v>2009406521</v>
      </c>
      <c r="D158" s="6" t="s">
        <v>4043</v>
      </c>
      <c r="E158" s="6">
        <v>24</v>
      </c>
      <c r="F158" s="2">
        <v>27</v>
      </c>
    </row>
    <row r="159" spans="1:6" x14ac:dyDescent="0.25">
      <c r="A159" s="6" t="s">
        <v>1536</v>
      </c>
      <c r="B159" s="7" t="s">
        <v>1537</v>
      </c>
      <c r="C159" s="8">
        <v>2009406521</v>
      </c>
      <c r="D159" s="6" t="s">
        <v>4043</v>
      </c>
      <c r="E159" s="6">
        <v>67</v>
      </c>
      <c r="F159" s="2">
        <v>13</v>
      </c>
    </row>
    <row r="160" spans="1:6" x14ac:dyDescent="0.25">
      <c r="A160" s="6" t="s">
        <v>2367</v>
      </c>
      <c r="B160" s="7" t="s">
        <v>2368</v>
      </c>
      <c r="C160" s="8">
        <v>2009406521</v>
      </c>
      <c r="D160" s="6" t="s">
        <v>4043</v>
      </c>
      <c r="E160" s="6">
        <v>35</v>
      </c>
      <c r="F160" s="2">
        <v>23</v>
      </c>
    </row>
    <row r="161" spans="1:6" x14ac:dyDescent="0.25">
      <c r="A161" s="6" t="s">
        <v>2700</v>
      </c>
      <c r="B161" s="7" t="s">
        <v>4044</v>
      </c>
      <c r="C161" s="8">
        <v>2009406521</v>
      </c>
      <c r="D161" s="6" t="s">
        <v>4043</v>
      </c>
      <c r="E161" s="6">
        <v>61</v>
      </c>
      <c r="F161" s="2">
        <v>9</v>
      </c>
    </row>
    <row r="162" spans="1:6" x14ac:dyDescent="0.25">
      <c r="A162" s="6" t="s">
        <v>3149</v>
      </c>
      <c r="B162" s="7" t="s">
        <v>3150</v>
      </c>
      <c r="C162" s="8">
        <v>2009406521</v>
      </c>
      <c r="D162" s="6" t="s">
        <v>4043</v>
      </c>
      <c r="E162" s="6">
        <v>58</v>
      </c>
      <c r="F162" s="2">
        <v>7</v>
      </c>
    </row>
    <row r="163" spans="1:6" x14ac:dyDescent="0.25">
      <c r="A163" s="6" t="s">
        <v>742</v>
      </c>
      <c r="B163" s="7" t="s">
        <v>743</v>
      </c>
      <c r="C163" s="8">
        <v>2009406521</v>
      </c>
      <c r="D163" s="6" t="s">
        <v>4043</v>
      </c>
      <c r="E163" s="6">
        <v>27</v>
      </c>
      <c r="F163" s="2">
        <v>24</v>
      </c>
    </row>
    <row r="164" spans="1:6" x14ac:dyDescent="0.25">
      <c r="A164" s="6" t="s">
        <v>1524</v>
      </c>
      <c r="B164" s="7" t="s">
        <v>1525</v>
      </c>
      <c r="C164" s="8">
        <v>2009406521</v>
      </c>
      <c r="D164" s="6" t="s">
        <v>4043</v>
      </c>
      <c r="E164" s="6">
        <v>26</v>
      </c>
      <c r="F164" s="2">
        <v>24</v>
      </c>
    </row>
    <row r="165" spans="1:6" x14ac:dyDescent="0.25">
      <c r="A165" s="2" t="s">
        <v>688</v>
      </c>
      <c r="B165" s="7" t="s">
        <v>4045</v>
      </c>
      <c r="C165" s="8">
        <v>2009406521</v>
      </c>
      <c r="D165" s="6" t="s">
        <v>4043</v>
      </c>
      <c r="E165" s="6">
        <v>62</v>
      </c>
      <c r="F165" s="2">
        <v>8</v>
      </c>
    </row>
    <row r="166" spans="1:6" x14ac:dyDescent="0.25">
      <c r="A166" s="6" t="s">
        <v>1171</v>
      </c>
      <c r="B166" s="7" t="s">
        <v>1172</v>
      </c>
      <c r="C166" s="8">
        <v>2009406521</v>
      </c>
      <c r="D166" s="6" t="s">
        <v>4043</v>
      </c>
      <c r="E166" s="6">
        <v>51</v>
      </c>
      <c r="F166" s="2">
        <v>11</v>
      </c>
    </row>
    <row r="167" spans="1:6" x14ac:dyDescent="0.25">
      <c r="A167" s="6" t="s">
        <v>364</v>
      </c>
      <c r="B167" s="7" t="s">
        <v>4046</v>
      </c>
      <c r="C167" s="8">
        <v>2009406521</v>
      </c>
      <c r="D167" s="6" t="s">
        <v>4043</v>
      </c>
      <c r="E167" s="6">
        <v>29</v>
      </c>
      <c r="F167" s="2">
        <v>22</v>
      </c>
    </row>
    <row r="168" spans="1:6" x14ac:dyDescent="0.25">
      <c r="A168" s="6" t="s">
        <v>2803</v>
      </c>
      <c r="B168" s="7" t="s">
        <v>2804</v>
      </c>
      <c r="C168" s="8">
        <v>2009406521</v>
      </c>
      <c r="D168" s="6" t="s">
        <v>4043</v>
      </c>
      <c r="E168" s="6">
        <v>29</v>
      </c>
      <c r="F168" s="2">
        <v>30</v>
      </c>
    </row>
    <row r="169" spans="1:6" x14ac:dyDescent="0.25">
      <c r="A169" s="6" t="s">
        <v>2356</v>
      </c>
      <c r="B169" s="7" t="s">
        <v>2357</v>
      </c>
      <c r="C169" s="8">
        <v>2009406521</v>
      </c>
      <c r="D169" s="6" t="s">
        <v>4043</v>
      </c>
      <c r="E169" s="6">
        <v>54</v>
      </c>
      <c r="F169" s="2">
        <v>6</v>
      </c>
    </row>
    <row r="170" spans="1:6" x14ac:dyDescent="0.25">
      <c r="A170" s="6" t="s">
        <v>1309</v>
      </c>
      <c r="B170" s="7" t="s">
        <v>4047</v>
      </c>
      <c r="C170" s="8">
        <v>2009406521</v>
      </c>
      <c r="D170" s="6" t="s">
        <v>4043</v>
      </c>
      <c r="E170" s="6">
        <v>20</v>
      </c>
      <c r="F170" s="2">
        <v>31</v>
      </c>
    </row>
    <row r="171" spans="1:6" x14ac:dyDescent="0.25">
      <c r="A171" s="6" t="s">
        <v>301</v>
      </c>
      <c r="B171" s="7" t="s">
        <v>302</v>
      </c>
      <c r="C171" s="8">
        <v>2009406521</v>
      </c>
      <c r="D171" s="6" t="s">
        <v>4043</v>
      </c>
      <c r="E171" s="6">
        <v>31</v>
      </c>
      <c r="F171" s="2">
        <v>28</v>
      </c>
    </row>
    <row r="172" spans="1:6" x14ac:dyDescent="0.25">
      <c r="A172" s="6" t="s">
        <v>2011</v>
      </c>
      <c r="B172" s="7" t="s">
        <v>2012</v>
      </c>
      <c r="C172" s="8">
        <v>2009406521</v>
      </c>
      <c r="D172" s="6" t="s">
        <v>4043</v>
      </c>
      <c r="E172" s="6">
        <v>59</v>
      </c>
      <c r="F172" s="2">
        <v>5</v>
      </c>
    </row>
    <row r="173" spans="1:6" x14ac:dyDescent="0.25">
      <c r="A173" s="6" t="s">
        <v>2718</v>
      </c>
      <c r="B173" s="7" t="s">
        <v>2719</v>
      </c>
      <c r="C173" s="8">
        <v>2009406521</v>
      </c>
      <c r="D173" s="6" t="s">
        <v>4043</v>
      </c>
      <c r="E173" s="6">
        <v>22</v>
      </c>
      <c r="F173" s="2">
        <v>29</v>
      </c>
    </row>
    <row r="174" spans="1:6" x14ac:dyDescent="0.25">
      <c r="A174" s="6" t="s">
        <v>1758</v>
      </c>
      <c r="B174" s="7" t="s">
        <v>1759</v>
      </c>
      <c r="C174" s="8">
        <v>2009406521</v>
      </c>
      <c r="D174" s="6" t="s">
        <v>4043</v>
      </c>
      <c r="E174" s="6">
        <v>40</v>
      </c>
      <c r="F174" s="2">
        <v>19</v>
      </c>
    </row>
    <row r="175" spans="1:6" x14ac:dyDescent="0.25">
      <c r="A175" s="6" t="s">
        <v>577</v>
      </c>
      <c r="B175" s="7" t="s">
        <v>4048</v>
      </c>
      <c r="C175" s="8">
        <v>2009406521</v>
      </c>
      <c r="D175" s="6" t="s">
        <v>4043</v>
      </c>
      <c r="E175" s="6">
        <v>54</v>
      </c>
      <c r="F175" s="2">
        <v>9</v>
      </c>
    </row>
    <row r="176" spans="1:6" x14ac:dyDescent="0.25">
      <c r="A176" s="6" t="s">
        <v>828</v>
      </c>
      <c r="B176" s="7" t="s">
        <v>829</v>
      </c>
      <c r="C176" s="8">
        <v>2009406521</v>
      </c>
      <c r="D176" s="6" t="s">
        <v>4043</v>
      </c>
      <c r="E176" s="6">
        <v>61</v>
      </c>
      <c r="F176" s="2">
        <v>7</v>
      </c>
    </row>
    <row r="177" spans="1:6" x14ac:dyDescent="0.25">
      <c r="A177" s="6" t="s">
        <v>1312</v>
      </c>
      <c r="B177" s="7" t="s">
        <v>1313</v>
      </c>
      <c r="C177" s="8">
        <v>2009406521</v>
      </c>
      <c r="D177" s="6" t="s">
        <v>4043</v>
      </c>
      <c r="E177" s="6">
        <v>61</v>
      </c>
      <c r="F177" s="2">
        <v>7</v>
      </c>
    </row>
    <row r="178" spans="1:6" x14ac:dyDescent="0.25">
      <c r="A178" s="6" t="s">
        <v>1577</v>
      </c>
      <c r="B178" s="7" t="s">
        <v>1578</v>
      </c>
      <c r="C178" s="8">
        <v>2009406521</v>
      </c>
      <c r="D178" s="6" t="s">
        <v>4043</v>
      </c>
      <c r="E178" s="6">
        <v>20</v>
      </c>
      <c r="F178" s="2">
        <v>35</v>
      </c>
    </row>
    <row r="179" spans="1:6" x14ac:dyDescent="0.25">
      <c r="A179" s="6" t="s">
        <v>2252</v>
      </c>
      <c r="B179" s="7" t="s">
        <v>2253</v>
      </c>
      <c r="C179" s="8">
        <v>2009406521</v>
      </c>
      <c r="D179" s="6" t="s">
        <v>4043</v>
      </c>
      <c r="E179" s="6">
        <v>19</v>
      </c>
      <c r="F179" s="2">
        <v>32</v>
      </c>
    </row>
    <row r="180" spans="1:6" x14ac:dyDescent="0.25">
      <c r="A180" s="6" t="s">
        <v>320</v>
      </c>
      <c r="B180" s="7" t="s">
        <v>321</v>
      </c>
      <c r="C180" s="8">
        <v>2009406521</v>
      </c>
      <c r="D180" s="6" t="s">
        <v>4043</v>
      </c>
      <c r="E180" s="6">
        <v>28</v>
      </c>
      <c r="F180" s="2">
        <v>23</v>
      </c>
    </row>
    <row r="181" spans="1:6" x14ac:dyDescent="0.25">
      <c r="A181" s="6" t="s">
        <v>158</v>
      </c>
      <c r="B181" s="7" t="s">
        <v>4049</v>
      </c>
      <c r="C181" s="8">
        <v>2009406521</v>
      </c>
      <c r="D181" s="6" t="s">
        <v>4043</v>
      </c>
      <c r="E181" s="6">
        <v>28</v>
      </c>
      <c r="F181" s="2">
        <v>23</v>
      </c>
    </row>
    <row r="182" spans="1:6" x14ac:dyDescent="0.25">
      <c r="A182" s="6" t="s">
        <v>3357</v>
      </c>
      <c r="B182" s="7" t="s">
        <v>3358</v>
      </c>
      <c r="C182" s="8">
        <v>2009406521</v>
      </c>
      <c r="D182" s="6" t="s">
        <v>4043</v>
      </c>
      <c r="E182" s="6">
        <v>65</v>
      </c>
      <c r="F182" s="2">
        <v>10</v>
      </c>
    </row>
    <row r="183" spans="1:6" x14ac:dyDescent="0.25">
      <c r="A183" s="6" t="s">
        <v>1020</v>
      </c>
      <c r="B183" s="7" t="s">
        <v>1021</v>
      </c>
      <c r="C183" s="8">
        <v>2009406521</v>
      </c>
      <c r="D183" s="6" t="s">
        <v>4043</v>
      </c>
      <c r="E183" s="6">
        <v>27</v>
      </c>
      <c r="F183" s="2">
        <v>24</v>
      </c>
    </row>
    <row r="184" spans="1:6" x14ac:dyDescent="0.25">
      <c r="A184" s="6" t="s">
        <v>1936</v>
      </c>
      <c r="B184" s="7" t="s">
        <v>4050</v>
      </c>
      <c r="C184" s="8">
        <v>2009406521</v>
      </c>
      <c r="D184" s="6" t="s">
        <v>4043</v>
      </c>
      <c r="E184" s="6">
        <v>30</v>
      </c>
      <c r="F184" s="2">
        <v>23</v>
      </c>
    </row>
    <row r="185" spans="1:6" x14ac:dyDescent="0.25">
      <c r="A185" s="6" t="s">
        <v>1285</v>
      </c>
      <c r="B185" s="7" t="s">
        <v>1286</v>
      </c>
      <c r="C185" s="8">
        <v>2009406521</v>
      </c>
      <c r="D185" s="6" t="s">
        <v>4043</v>
      </c>
      <c r="E185" s="6">
        <v>24</v>
      </c>
      <c r="F185" s="2">
        <v>28</v>
      </c>
    </row>
    <row r="186" spans="1:6" x14ac:dyDescent="0.25">
      <c r="A186" s="6" t="s">
        <v>3129</v>
      </c>
      <c r="B186" s="7" t="s">
        <v>3130</v>
      </c>
      <c r="C186" s="8">
        <v>2009406521</v>
      </c>
      <c r="D186" s="6" t="s">
        <v>4043</v>
      </c>
      <c r="E186" s="6">
        <v>21</v>
      </c>
      <c r="F186" s="2">
        <v>31</v>
      </c>
    </row>
    <row r="187" spans="1:6" x14ac:dyDescent="0.25">
      <c r="A187" s="6" t="s">
        <v>803</v>
      </c>
      <c r="B187" s="7" t="s">
        <v>804</v>
      </c>
      <c r="C187" s="8">
        <v>2009406521</v>
      </c>
      <c r="D187" s="6" t="s">
        <v>4043</v>
      </c>
      <c r="E187" s="6">
        <v>78</v>
      </c>
      <c r="F187" s="2">
        <v>9</v>
      </c>
    </row>
    <row r="188" spans="1:6" x14ac:dyDescent="0.25">
      <c r="A188" s="6" t="s">
        <v>2466</v>
      </c>
      <c r="B188" s="7" t="s">
        <v>4051</v>
      </c>
      <c r="C188" s="8">
        <v>2009406521</v>
      </c>
      <c r="D188" s="6" t="s">
        <v>4043</v>
      </c>
      <c r="E188" s="6">
        <v>60</v>
      </c>
      <c r="F188" s="2">
        <v>9</v>
      </c>
    </row>
    <row r="189" spans="1:6" x14ac:dyDescent="0.25">
      <c r="A189" s="6" t="s">
        <v>476</v>
      </c>
      <c r="B189" s="7" t="s">
        <v>477</v>
      </c>
      <c r="C189" s="8">
        <v>2009406521</v>
      </c>
      <c r="D189" s="6" t="s">
        <v>4043</v>
      </c>
      <c r="E189" s="6">
        <v>45</v>
      </c>
      <c r="F189" s="2">
        <v>7</v>
      </c>
    </row>
    <row r="190" spans="1:6" x14ac:dyDescent="0.25">
      <c r="A190" s="6" t="s">
        <v>1659</v>
      </c>
      <c r="B190" s="7" t="s">
        <v>1660</v>
      </c>
      <c r="C190" s="8">
        <v>2009406521</v>
      </c>
      <c r="D190" s="6" t="s">
        <v>4043</v>
      </c>
      <c r="E190" s="6">
        <v>32</v>
      </c>
      <c r="F190" s="2">
        <v>19</v>
      </c>
    </row>
    <row r="191" spans="1:6" x14ac:dyDescent="0.25">
      <c r="A191" s="6" t="s">
        <v>217</v>
      </c>
      <c r="B191" s="7" t="s">
        <v>218</v>
      </c>
      <c r="C191" s="8">
        <v>2009406521</v>
      </c>
      <c r="D191" s="6" t="s">
        <v>4043</v>
      </c>
      <c r="E191" s="6">
        <v>20</v>
      </c>
      <c r="F191" s="2">
        <v>32</v>
      </c>
    </row>
    <row r="192" spans="1:6" x14ac:dyDescent="0.25">
      <c r="A192" s="6" t="s">
        <v>1507</v>
      </c>
      <c r="B192" s="7" t="s">
        <v>1508</v>
      </c>
      <c r="C192" s="8">
        <v>2009406521</v>
      </c>
      <c r="D192" s="6" t="s">
        <v>4043</v>
      </c>
      <c r="E192" s="6">
        <v>25</v>
      </c>
      <c r="F192" s="2">
        <v>29</v>
      </c>
    </row>
    <row r="193" spans="1:6" x14ac:dyDescent="0.25">
      <c r="A193" s="6" t="s">
        <v>87</v>
      </c>
      <c r="B193" s="7" t="s">
        <v>88</v>
      </c>
      <c r="C193" s="8">
        <v>2009406521</v>
      </c>
      <c r="D193" s="6" t="s">
        <v>4043</v>
      </c>
      <c r="E193" s="6">
        <v>18</v>
      </c>
      <c r="F193" s="2">
        <v>33</v>
      </c>
    </row>
    <row r="194" spans="1:6" x14ac:dyDescent="0.25">
      <c r="A194" s="6" t="s">
        <v>1701</v>
      </c>
      <c r="B194" s="7" t="s">
        <v>1702</v>
      </c>
      <c r="C194" s="8">
        <v>2009406521</v>
      </c>
      <c r="D194" s="6" t="s">
        <v>4043</v>
      </c>
      <c r="E194" s="6">
        <v>46</v>
      </c>
      <c r="F194" s="2">
        <v>6</v>
      </c>
    </row>
    <row r="195" spans="1:6" x14ac:dyDescent="0.25">
      <c r="A195" s="6" t="s">
        <v>2902</v>
      </c>
      <c r="B195" s="7" t="s">
        <v>2903</v>
      </c>
      <c r="C195" s="8">
        <v>2009406521</v>
      </c>
      <c r="D195" s="6" t="s">
        <v>4043</v>
      </c>
      <c r="E195" s="6">
        <v>54</v>
      </c>
      <c r="F195" s="2">
        <v>9</v>
      </c>
    </row>
    <row r="196" spans="1:6" x14ac:dyDescent="0.25">
      <c r="A196" s="6" t="s">
        <v>1327</v>
      </c>
      <c r="B196" s="7" t="s">
        <v>4052</v>
      </c>
      <c r="C196" s="8">
        <v>2009406521</v>
      </c>
      <c r="D196" s="6" t="s">
        <v>4043</v>
      </c>
      <c r="E196" s="6">
        <v>26</v>
      </c>
      <c r="F196" s="2">
        <v>20</v>
      </c>
    </row>
    <row r="197" spans="1:6" x14ac:dyDescent="0.25">
      <c r="A197" s="6" t="s">
        <v>1150</v>
      </c>
      <c r="B197" s="7" t="s">
        <v>1151</v>
      </c>
      <c r="C197" s="8">
        <v>2009406521</v>
      </c>
      <c r="D197" s="6" t="s">
        <v>4043</v>
      </c>
      <c r="E197" s="6">
        <v>47</v>
      </c>
      <c r="F197" s="2">
        <v>9</v>
      </c>
    </row>
    <row r="198" spans="1:6" x14ac:dyDescent="0.25">
      <c r="A198" s="6" t="s">
        <v>1977</v>
      </c>
      <c r="B198" s="7" t="s">
        <v>1978</v>
      </c>
      <c r="C198" s="8">
        <v>2009406521</v>
      </c>
      <c r="D198" s="6" t="s">
        <v>4043</v>
      </c>
      <c r="E198" s="6">
        <v>27</v>
      </c>
      <c r="F198" s="2">
        <v>25</v>
      </c>
    </row>
    <row r="199" spans="1:6" x14ac:dyDescent="0.25">
      <c r="A199" s="6" t="s">
        <v>1806</v>
      </c>
      <c r="B199" s="7" t="s">
        <v>1807</v>
      </c>
      <c r="C199" s="8">
        <v>2009406521</v>
      </c>
      <c r="D199" s="6" t="s">
        <v>4043</v>
      </c>
      <c r="E199" s="6">
        <v>34</v>
      </c>
      <c r="F199" s="2">
        <v>18</v>
      </c>
    </row>
    <row r="200" spans="1:6" x14ac:dyDescent="0.25">
      <c r="A200" s="6" t="s">
        <v>1267</v>
      </c>
      <c r="B200" s="7" t="s">
        <v>1268</v>
      </c>
      <c r="C200" s="8">
        <v>2009406521</v>
      </c>
      <c r="D200" s="6" t="s">
        <v>4043</v>
      </c>
      <c r="E200" s="6">
        <v>48</v>
      </c>
      <c r="F200" s="2">
        <v>11</v>
      </c>
    </row>
    <row r="201" spans="1:6" x14ac:dyDescent="0.25">
      <c r="A201" s="6" t="s">
        <v>405</v>
      </c>
      <c r="B201" s="7" t="s">
        <v>406</v>
      </c>
      <c r="C201" s="8">
        <v>2013085113</v>
      </c>
      <c r="D201" s="6" t="s">
        <v>4053</v>
      </c>
      <c r="E201" s="6">
        <v>20</v>
      </c>
      <c r="F201" s="2">
        <v>20</v>
      </c>
    </row>
    <row r="202" spans="1:6" x14ac:dyDescent="0.25">
      <c r="A202" s="6" t="s">
        <v>2428</v>
      </c>
      <c r="B202" s="7" t="s">
        <v>4054</v>
      </c>
      <c r="C202" s="8">
        <v>2013085113</v>
      </c>
      <c r="D202" s="6" t="s">
        <v>4053</v>
      </c>
      <c r="E202" s="6">
        <v>16</v>
      </c>
      <c r="F202" s="2">
        <v>14</v>
      </c>
    </row>
    <row r="203" spans="1:6" x14ac:dyDescent="0.25">
      <c r="A203" s="6" t="s">
        <v>2164</v>
      </c>
      <c r="B203" s="7" t="s">
        <v>2165</v>
      </c>
      <c r="C203" s="8">
        <v>2013085113</v>
      </c>
      <c r="D203" s="6" t="s">
        <v>4053</v>
      </c>
      <c r="E203" s="6">
        <v>20</v>
      </c>
      <c r="F203" s="2">
        <v>9</v>
      </c>
    </row>
    <row r="204" spans="1:6" x14ac:dyDescent="0.25">
      <c r="A204" s="6" t="s">
        <v>655</v>
      </c>
      <c r="B204" s="7" t="s">
        <v>656</v>
      </c>
      <c r="C204" s="8">
        <v>2013085113</v>
      </c>
      <c r="D204" s="6" t="s">
        <v>4053</v>
      </c>
      <c r="E204" s="6">
        <v>15</v>
      </c>
      <c r="F204" s="2">
        <v>17</v>
      </c>
    </row>
    <row r="205" spans="1:6" x14ac:dyDescent="0.25">
      <c r="A205" s="6" t="s">
        <v>838</v>
      </c>
      <c r="B205" s="7" t="s">
        <v>839</v>
      </c>
      <c r="C205" s="8">
        <v>2013085113</v>
      </c>
      <c r="D205" s="6" t="s">
        <v>4053</v>
      </c>
      <c r="E205" s="6">
        <v>22</v>
      </c>
      <c r="F205" s="2">
        <v>9</v>
      </c>
    </row>
    <row r="206" spans="1:6" x14ac:dyDescent="0.25">
      <c r="A206" s="6" t="s">
        <v>2726</v>
      </c>
      <c r="B206" s="7" t="s">
        <v>2727</v>
      </c>
      <c r="C206" s="8">
        <v>2013085113</v>
      </c>
      <c r="D206" s="6" t="s">
        <v>4053</v>
      </c>
      <c r="E206" s="6">
        <v>15</v>
      </c>
      <c r="F206" s="2">
        <v>15</v>
      </c>
    </row>
    <row r="207" spans="1:6" x14ac:dyDescent="0.25">
      <c r="A207" s="6" t="s">
        <v>3333</v>
      </c>
      <c r="B207" s="7" t="s">
        <v>3334</v>
      </c>
      <c r="C207" s="8">
        <v>2013085113</v>
      </c>
      <c r="D207" s="6" t="s">
        <v>4053</v>
      </c>
      <c r="E207" s="6">
        <v>21</v>
      </c>
      <c r="F207" s="2">
        <v>17</v>
      </c>
    </row>
    <row r="208" spans="1:6" x14ac:dyDescent="0.25">
      <c r="A208" s="6" t="s">
        <v>380</v>
      </c>
      <c r="B208" s="7" t="s">
        <v>381</v>
      </c>
      <c r="C208" s="8">
        <v>2013085113</v>
      </c>
      <c r="D208" s="6" t="s">
        <v>4053</v>
      </c>
      <c r="E208" s="6">
        <v>22</v>
      </c>
      <c r="F208" s="2">
        <v>8</v>
      </c>
    </row>
    <row r="209" spans="1:6" x14ac:dyDescent="0.25">
      <c r="A209" s="6" t="s">
        <v>134</v>
      </c>
      <c r="B209" s="7" t="s">
        <v>135</v>
      </c>
      <c r="C209" s="8">
        <v>2013085113</v>
      </c>
      <c r="D209" s="6" t="s">
        <v>4053</v>
      </c>
      <c r="E209" s="6">
        <v>33</v>
      </c>
      <c r="F209" s="2">
        <v>13</v>
      </c>
    </row>
    <row r="210" spans="1:6" x14ac:dyDescent="0.25">
      <c r="A210" s="6" t="s">
        <v>3292</v>
      </c>
      <c r="B210" s="7" t="s">
        <v>3293</v>
      </c>
      <c r="C210" s="8">
        <v>2013085113</v>
      </c>
      <c r="D210" s="6" t="s">
        <v>4053</v>
      </c>
      <c r="E210" s="6">
        <v>27</v>
      </c>
      <c r="F210" s="2">
        <v>11</v>
      </c>
    </row>
    <row r="211" spans="1:6" x14ac:dyDescent="0.25">
      <c r="A211" s="2" t="s">
        <v>549</v>
      </c>
      <c r="B211" s="2" t="s">
        <v>550</v>
      </c>
      <c r="C211" s="8">
        <v>2013085113</v>
      </c>
      <c r="D211" s="6" t="s">
        <v>4053</v>
      </c>
      <c r="E211" s="6">
        <v>23</v>
      </c>
      <c r="F211" s="2">
        <v>10</v>
      </c>
    </row>
    <row r="212" spans="1:6" x14ac:dyDescent="0.25">
      <c r="A212" s="6" t="s">
        <v>2150</v>
      </c>
      <c r="B212" s="7" t="s">
        <v>2151</v>
      </c>
      <c r="C212" s="8">
        <v>2013085113</v>
      </c>
      <c r="D212" s="6" t="s">
        <v>4053</v>
      </c>
      <c r="E212" s="6">
        <v>20</v>
      </c>
      <c r="F212" s="2">
        <v>13</v>
      </c>
    </row>
    <row r="213" spans="1:6" x14ac:dyDescent="0.25">
      <c r="A213" s="6" t="s">
        <v>810</v>
      </c>
      <c r="B213" s="7" t="s">
        <v>811</v>
      </c>
      <c r="C213" s="8">
        <v>2013085113</v>
      </c>
      <c r="D213" s="6" t="s">
        <v>4053</v>
      </c>
      <c r="E213" s="6">
        <v>23</v>
      </c>
      <c r="F213" s="2">
        <v>8</v>
      </c>
    </row>
    <row r="214" spans="1:6" x14ac:dyDescent="0.25">
      <c r="A214" s="6" t="s">
        <v>3396</v>
      </c>
      <c r="B214" s="7" t="s">
        <v>3397</v>
      </c>
      <c r="C214" s="8">
        <v>2013085113</v>
      </c>
      <c r="D214" s="6" t="s">
        <v>4053</v>
      </c>
      <c r="E214" s="6">
        <v>16</v>
      </c>
      <c r="F214" s="2">
        <v>14</v>
      </c>
    </row>
    <row r="215" spans="1:6" x14ac:dyDescent="0.25">
      <c r="A215" s="6" t="s">
        <v>1270</v>
      </c>
      <c r="B215" s="7" t="s">
        <v>1271</v>
      </c>
      <c r="C215" s="8">
        <v>2013085113</v>
      </c>
      <c r="D215" s="6" t="s">
        <v>4053</v>
      </c>
      <c r="E215" s="6">
        <v>20</v>
      </c>
      <c r="F215" s="2">
        <v>11</v>
      </c>
    </row>
    <row r="216" spans="1:6" x14ac:dyDescent="0.25">
      <c r="A216" s="6" t="s">
        <v>2154</v>
      </c>
      <c r="B216" s="7" t="s">
        <v>2155</v>
      </c>
      <c r="C216" s="8">
        <v>2013085113</v>
      </c>
      <c r="D216" s="6" t="s">
        <v>4053</v>
      </c>
      <c r="E216" s="6">
        <v>18</v>
      </c>
      <c r="F216" s="2">
        <v>13</v>
      </c>
    </row>
    <row r="217" spans="1:6" x14ac:dyDescent="0.25">
      <c r="A217" s="6" t="s">
        <v>140</v>
      </c>
      <c r="B217" s="7" t="s">
        <v>4055</v>
      </c>
      <c r="C217" s="8">
        <v>2013085113</v>
      </c>
      <c r="D217" s="6" t="s">
        <v>4053</v>
      </c>
      <c r="E217" s="6">
        <v>20</v>
      </c>
      <c r="F217" s="2">
        <v>12</v>
      </c>
    </row>
    <row r="218" spans="1:6" x14ac:dyDescent="0.25">
      <c r="A218" s="6" t="s">
        <v>3011</v>
      </c>
      <c r="B218" s="7" t="s">
        <v>3012</v>
      </c>
      <c r="C218" s="8">
        <v>2013085113</v>
      </c>
      <c r="D218" s="6" t="s">
        <v>4053</v>
      </c>
      <c r="E218" s="6">
        <v>16</v>
      </c>
      <c r="F218" s="2">
        <v>15</v>
      </c>
    </row>
    <row r="219" spans="1:6" x14ac:dyDescent="0.25">
      <c r="A219" s="6" t="s">
        <v>441</v>
      </c>
      <c r="B219" s="7" t="s">
        <v>442</v>
      </c>
      <c r="C219" s="8">
        <v>2013085113</v>
      </c>
      <c r="D219" s="6" t="s">
        <v>4053</v>
      </c>
      <c r="E219" s="6">
        <v>18</v>
      </c>
      <c r="F219" s="2">
        <v>12</v>
      </c>
    </row>
    <row r="220" spans="1:6" x14ac:dyDescent="0.25">
      <c r="A220" s="6" t="s">
        <v>3177</v>
      </c>
      <c r="B220" s="7" t="s">
        <v>3178</v>
      </c>
      <c r="C220" s="8">
        <v>2013085113</v>
      </c>
      <c r="D220" s="6" t="s">
        <v>4053</v>
      </c>
      <c r="E220" s="6">
        <v>20</v>
      </c>
      <c r="F220" s="2">
        <v>15</v>
      </c>
    </row>
    <row r="221" spans="1:6" x14ac:dyDescent="0.25">
      <c r="A221" s="6" t="s">
        <v>163</v>
      </c>
      <c r="B221" s="7" t="s">
        <v>164</v>
      </c>
      <c r="C221" s="8">
        <v>2013085113</v>
      </c>
      <c r="D221" s="6" t="s">
        <v>4053</v>
      </c>
      <c r="E221" s="6">
        <v>23</v>
      </c>
      <c r="F221" s="2">
        <v>9</v>
      </c>
    </row>
    <row r="222" spans="1:6" x14ac:dyDescent="0.25">
      <c r="A222" s="6" t="s">
        <v>2923</v>
      </c>
      <c r="B222" s="7" t="s">
        <v>2924</v>
      </c>
      <c r="C222" s="8">
        <v>2013085113</v>
      </c>
      <c r="D222" s="6" t="s">
        <v>4053</v>
      </c>
      <c r="E222" s="6">
        <v>25</v>
      </c>
      <c r="F222" s="2">
        <v>8</v>
      </c>
    </row>
    <row r="223" spans="1:6" x14ac:dyDescent="0.25">
      <c r="A223" s="6" t="s">
        <v>2615</v>
      </c>
      <c r="B223" s="7" t="s">
        <v>2616</v>
      </c>
      <c r="C223" s="8">
        <v>2013085113</v>
      </c>
      <c r="D223" s="6" t="s">
        <v>4053</v>
      </c>
      <c r="E223" s="6">
        <v>22</v>
      </c>
      <c r="F223" s="2">
        <v>12</v>
      </c>
    </row>
    <row r="224" spans="1:6" x14ac:dyDescent="0.25">
      <c r="A224" s="6" t="s">
        <v>1147</v>
      </c>
      <c r="B224" s="7" t="s">
        <v>1148</v>
      </c>
      <c r="C224" s="8">
        <v>2013085113</v>
      </c>
      <c r="D224" s="6" t="s">
        <v>4053</v>
      </c>
      <c r="E224" s="6">
        <v>32</v>
      </c>
      <c r="F224" s="2">
        <v>16</v>
      </c>
    </row>
    <row r="225" spans="1:6" x14ac:dyDescent="0.25">
      <c r="A225" s="6" t="s">
        <v>3591</v>
      </c>
      <c r="B225" s="7" t="s">
        <v>3592</v>
      </c>
      <c r="C225" s="8">
        <v>2013085113</v>
      </c>
      <c r="D225" s="6" t="s">
        <v>4053</v>
      </c>
      <c r="E225" s="6">
        <v>20</v>
      </c>
      <c r="F225" s="2">
        <v>15</v>
      </c>
    </row>
    <row r="226" spans="1:6" x14ac:dyDescent="0.25">
      <c r="A226" s="6" t="s">
        <v>3289</v>
      </c>
      <c r="B226" s="7" t="s">
        <v>4056</v>
      </c>
      <c r="C226" s="8">
        <v>2013085113</v>
      </c>
      <c r="D226" s="6" t="s">
        <v>4053</v>
      </c>
      <c r="E226" s="6">
        <v>23</v>
      </c>
      <c r="F226" s="2">
        <v>13</v>
      </c>
    </row>
    <row r="227" spans="1:6" x14ac:dyDescent="0.25">
      <c r="A227" s="6" t="s">
        <v>1886</v>
      </c>
      <c r="B227" s="7" t="s">
        <v>1887</v>
      </c>
      <c r="C227" s="8">
        <v>2013085113</v>
      </c>
      <c r="D227" s="6" t="s">
        <v>4053</v>
      </c>
      <c r="E227" s="6">
        <v>24</v>
      </c>
      <c r="F227" s="2">
        <v>5</v>
      </c>
    </row>
    <row r="228" spans="1:6" x14ac:dyDescent="0.25">
      <c r="A228" s="6" t="s">
        <v>457</v>
      </c>
      <c r="B228" s="7" t="s">
        <v>458</v>
      </c>
      <c r="C228" s="8">
        <v>2013085113</v>
      </c>
      <c r="D228" s="6" t="s">
        <v>4053</v>
      </c>
      <c r="E228" s="6">
        <v>21</v>
      </c>
      <c r="F228" s="2">
        <v>10</v>
      </c>
    </row>
    <row r="229" spans="1:6" x14ac:dyDescent="0.25">
      <c r="A229" s="6" t="s">
        <v>1596</v>
      </c>
      <c r="B229" s="7" t="s">
        <v>1597</v>
      </c>
      <c r="C229" s="8">
        <v>2013085113</v>
      </c>
      <c r="D229" s="6" t="s">
        <v>4053</v>
      </c>
      <c r="E229" s="6">
        <v>20</v>
      </c>
      <c r="F229" s="2">
        <v>15</v>
      </c>
    </row>
    <row r="230" spans="1:6" x14ac:dyDescent="0.25">
      <c r="A230" s="6" t="s">
        <v>582</v>
      </c>
      <c r="B230" s="7" t="s">
        <v>583</v>
      </c>
      <c r="C230" s="8">
        <v>2013085113</v>
      </c>
      <c r="D230" s="6" t="s">
        <v>4053</v>
      </c>
      <c r="E230" s="6">
        <v>21</v>
      </c>
      <c r="F230" s="2">
        <v>6</v>
      </c>
    </row>
    <row r="231" spans="1:6" x14ac:dyDescent="0.25">
      <c r="A231" s="6" t="s">
        <v>1218</v>
      </c>
      <c r="B231" s="7" t="s">
        <v>1219</v>
      </c>
      <c r="C231" s="8">
        <v>2013085113</v>
      </c>
      <c r="D231" s="6" t="s">
        <v>4053</v>
      </c>
      <c r="E231" s="6">
        <v>25</v>
      </c>
      <c r="F231" s="2">
        <v>12</v>
      </c>
    </row>
    <row r="232" spans="1:6" x14ac:dyDescent="0.25">
      <c r="A232" s="6" t="s">
        <v>3427</v>
      </c>
      <c r="B232" s="7" t="s">
        <v>3428</v>
      </c>
      <c r="C232" s="8">
        <v>2013085113</v>
      </c>
      <c r="D232" s="6" t="s">
        <v>4053</v>
      </c>
      <c r="E232" s="6">
        <v>20</v>
      </c>
      <c r="F232" s="2">
        <v>13</v>
      </c>
    </row>
    <row r="233" spans="1:6" x14ac:dyDescent="0.25">
      <c r="A233" s="6" t="s">
        <v>2445</v>
      </c>
      <c r="B233" s="7" t="s">
        <v>4057</v>
      </c>
      <c r="C233" s="8">
        <v>2013085113</v>
      </c>
      <c r="D233" s="6" t="s">
        <v>4053</v>
      </c>
      <c r="E233" s="6">
        <v>27</v>
      </c>
      <c r="F233" s="2">
        <v>9</v>
      </c>
    </row>
    <row r="234" spans="1:6" x14ac:dyDescent="0.25">
      <c r="A234" s="6" t="s">
        <v>2835</v>
      </c>
      <c r="B234" s="7" t="s">
        <v>4058</v>
      </c>
      <c r="C234" s="8">
        <v>2013085113</v>
      </c>
      <c r="D234" s="6" t="s">
        <v>4053</v>
      </c>
      <c r="E234" s="6">
        <v>22</v>
      </c>
      <c r="F234" s="2">
        <v>6</v>
      </c>
    </row>
    <row r="235" spans="1:6" x14ac:dyDescent="0.25">
      <c r="A235" s="6" t="s">
        <v>1787</v>
      </c>
      <c r="B235" s="7" t="s">
        <v>1788</v>
      </c>
      <c r="C235" s="8">
        <v>2013085113</v>
      </c>
      <c r="D235" s="6" t="s">
        <v>4053</v>
      </c>
      <c r="E235" s="6">
        <v>21</v>
      </c>
      <c r="F235" s="2">
        <v>10</v>
      </c>
    </row>
    <row r="236" spans="1:6" x14ac:dyDescent="0.25">
      <c r="A236" s="6" t="s">
        <v>2543</v>
      </c>
      <c r="B236" s="7" t="s">
        <v>2544</v>
      </c>
      <c r="C236" s="8">
        <v>2013085113</v>
      </c>
      <c r="D236" s="6" t="s">
        <v>4053</v>
      </c>
      <c r="E236" s="6">
        <v>20</v>
      </c>
      <c r="F236" s="2">
        <v>12</v>
      </c>
    </row>
    <row r="237" spans="1:6" x14ac:dyDescent="0.25">
      <c r="A237" s="6" t="s">
        <v>47</v>
      </c>
      <c r="B237" s="7" t="s">
        <v>4059</v>
      </c>
      <c r="C237" s="8">
        <v>2013085113</v>
      </c>
      <c r="D237" s="6" t="s">
        <v>4053</v>
      </c>
      <c r="E237" s="6">
        <v>20</v>
      </c>
      <c r="F237" s="2">
        <v>16</v>
      </c>
    </row>
    <row r="238" spans="1:6" x14ac:dyDescent="0.25">
      <c r="A238" s="6" t="s">
        <v>664</v>
      </c>
      <c r="B238" s="7" t="s">
        <v>665</v>
      </c>
      <c r="C238" s="8">
        <v>2013085113</v>
      </c>
      <c r="D238" s="6" t="s">
        <v>4053</v>
      </c>
      <c r="E238" s="6">
        <v>21</v>
      </c>
      <c r="F238" s="2">
        <v>14</v>
      </c>
    </row>
    <row r="239" spans="1:6" x14ac:dyDescent="0.25">
      <c r="A239" s="6" t="s">
        <v>2090</v>
      </c>
      <c r="B239" s="7" t="s">
        <v>1460</v>
      </c>
      <c r="C239" s="8">
        <v>2013085113</v>
      </c>
      <c r="D239" s="6" t="s">
        <v>4053</v>
      </c>
      <c r="E239" s="6">
        <v>21</v>
      </c>
      <c r="F239" s="2">
        <v>11</v>
      </c>
    </row>
    <row r="240" spans="1:6" x14ac:dyDescent="0.25">
      <c r="A240" s="6" t="s">
        <v>2407</v>
      </c>
      <c r="B240" s="7" t="s">
        <v>4060</v>
      </c>
      <c r="C240" s="8">
        <v>2013085113</v>
      </c>
      <c r="D240" s="6" t="s">
        <v>4053</v>
      </c>
      <c r="E240" s="6">
        <v>19</v>
      </c>
      <c r="F240" s="2">
        <v>12</v>
      </c>
    </row>
    <row r="241" spans="1:6" x14ac:dyDescent="0.25">
      <c r="A241" s="6" t="s">
        <v>1955</v>
      </c>
      <c r="B241" s="7" t="s">
        <v>1956</v>
      </c>
      <c r="C241" s="8">
        <v>2013085113</v>
      </c>
      <c r="D241" s="6" t="s">
        <v>4053</v>
      </c>
      <c r="E241" s="6">
        <v>24</v>
      </c>
      <c r="F241" s="2">
        <v>14</v>
      </c>
    </row>
    <row r="242" spans="1:6" x14ac:dyDescent="0.25">
      <c r="A242" s="6" t="s">
        <v>2948</v>
      </c>
      <c r="B242" s="7" t="s">
        <v>2949</v>
      </c>
      <c r="C242" s="8">
        <v>2013085113</v>
      </c>
      <c r="D242" s="6" t="s">
        <v>4053</v>
      </c>
      <c r="E242" s="6">
        <v>22</v>
      </c>
      <c r="F242" s="2">
        <v>10</v>
      </c>
    </row>
    <row r="243" spans="1:6" x14ac:dyDescent="0.25">
      <c r="A243" s="6" t="s">
        <v>1488</v>
      </c>
      <c r="B243" s="7" t="s">
        <v>1489</v>
      </c>
      <c r="C243" s="8">
        <v>2013085113</v>
      </c>
      <c r="D243" s="6" t="s">
        <v>4053</v>
      </c>
      <c r="E243" s="6">
        <v>25</v>
      </c>
      <c r="F243" s="2">
        <v>11</v>
      </c>
    </row>
    <row r="244" spans="1:6" x14ac:dyDescent="0.25">
      <c r="A244" s="6" t="s">
        <v>649</v>
      </c>
      <c r="B244" s="7" t="s">
        <v>650</v>
      </c>
      <c r="C244" s="8">
        <v>2013085113</v>
      </c>
      <c r="D244" s="6" t="s">
        <v>4053</v>
      </c>
      <c r="E244" s="6">
        <v>28</v>
      </c>
      <c r="F244" s="2">
        <v>8</v>
      </c>
    </row>
    <row r="245" spans="1:6" x14ac:dyDescent="0.25">
      <c r="A245" s="6" t="s">
        <v>796</v>
      </c>
      <c r="B245" s="7" t="s">
        <v>797</v>
      </c>
      <c r="C245" s="8">
        <v>2013085113</v>
      </c>
      <c r="D245" s="6" t="s">
        <v>4053</v>
      </c>
      <c r="E245" s="6">
        <v>20</v>
      </c>
      <c r="F245" s="2">
        <v>13</v>
      </c>
    </row>
    <row r="246" spans="1:6" x14ac:dyDescent="0.25">
      <c r="A246" s="6" t="s">
        <v>704</v>
      </c>
      <c r="B246" s="7" t="s">
        <v>705</v>
      </c>
      <c r="C246" s="8">
        <v>2013085113</v>
      </c>
      <c r="D246" s="6" t="s">
        <v>4053</v>
      </c>
      <c r="E246" s="6">
        <v>25</v>
      </c>
      <c r="F246" s="2">
        <v>7</v>
      </c>
    </row>
    <row r="247" spans="1:6" x14ac:dyDescent="0.25">
      <c r="A247" s="6" t="s">
        <v>2898</v>
      </c>
      <c r="B247" s="7" t="s">
        <v>2899</v>
      </c>
      <c r="C247" s="8">
        <v>2013085113</v>
      </c>
      <c r="D247" s="6" t="s">
        <v>4053</v>
      </c>
      <c r="E247" s="6">
        <v>19</v>
      </c>
      <c r="F247" s="2">
        <v>12</v>
      </c>
    </row>
    <row r="248" spans="1:6" x14ac:dyDescent="0.25">
      <c r="A248" s="6" t="s">
        <v>2022</v>
      </c>
      <c r="B248" s="7" t="s">
        <v>2023</v>
      </c>
      <c r="C248" s="8">
        <v>2013085113</v>
      </c>
      <c r="D248" s="6" t="s">
        <v>4053</v>
      </c>
      <c r="E248" s="6">
        <v>21</v>
      </c>
      <c r="F248" s="2">
        <v>11</v>
      </c>
    </row>
    <row r="249" spans="1:6" x14ac:dyDescent="0.25">
      <c r="A249" s="6" t="s">
        <v>1869</v>
      </c>
      <c r="B249" s="7" t="s">
        <v>1870</v>
      </c>
      <c r="C249" s="8">
        <v>2013085113</v>
      </c>
      <c r="D249" s="6" t="s">
        <v>4053</v>
      </c>
      <c r="E249" s="6">
        <v>32</v>
      </c>
      <c r="F249" s="2">
        <v>17</v>
      </c>
    </row>
    <row r="250" spans="1:6" x14ac:dyDescent="0.25">
      <c r="A250" s="6" t="s">
        <v>450</v>
      </c>
      <c r="B250" s="7" t="s">
        <v>451</v>
      </c>
      <c r="C250" s="8">
        <v>2013085113</v>
      </c>
      <c r="D250" s="6" t="s">
        <v>4053</v>
      </c>
      <c r="E250" s="6">
        <v>20</v>
      </c>
      <c r="F250" s="2">
        <v>12</v>
      </c>
    </row>
    <row r="251" spans="1:6" x14ac:dyDescent="0.25">
      <c r="A251" s="6" t="s">
        <v>563</v>
      </c>
      <c r="B251" s="7" t="s">
        <v>4061</v>
      </c>
      <c r="C251" s="8">
        <v>2013085113</v>
      </c>
      <c r="D251" s="6" t="s">
        <v>4053</v>
      </c>
      <c r="E251" s="6">
        <v>23</v>
      </c>
      <c r="F251" s="2">
        <v>7</v>
      </c>
    </row>
    <row r="252" spans="1:6" x14ac:dyDescent="0.25">
      <c r="A252" s="6" t="s">
        <v>1691</v>
      </c>
      <c r="B252" s="7" t="s">
        <v>1692</v>
      </c>
      <c r="C252" s="8">
        <v>2013085113</v>
      </c>
      <c r="D252" s="6" t="s">
        <v>4053</v>
      </c>
      <c r="E252" s="6">
        <v>15</v>
      </c>
      <c r="F252" s="2">
        <v>15</v>
      </c>
    </row>
    <row r="253" spans="1:6" x14ac:dyDescent="0.25">
      <c r="A253" s="6" t="s">
        <v>2559</v>
      </c>
      <c r="B253" s="7" t="s">
        <v>4062</v>
      </c>
      <c r="C253" s="8">
        <v>2013085113</v>
      </c>
      <c r="D253" s="6" t="s">
        <v>4053</v>
      </c>
      <c r="E253" s="6">
        <v>32</v>
      </c>
      <c r="F253" s="2">
        <v>12</v>
      </c>
    </row>
    <row r="254" spans="1:6" x14ac:dyDescent="0.25">
      <c r="A254" s="6" t="s">
        <v>3374</v>
      </c>
      <c r="B254" s="7" t="s">
        <v>3375</v>
      </c>
      <c r="C254" s="8">
        <v>2015094672</v>
      </c>
      <c r="D254" s="6" t="s">
        <v>4063</v>
      </c>
      <c r="E254" s="6">
        <v>20</v>
      </c>
      <c r="F254" s="2">
        <v>12</v>
      </c>
    </row>
    <row r="255" spans="1:6" x14ac:dyDescent="0.25">
      <c r="A255" s="6" t="s">
        <v>1077</v>
      </c>
      <c r="B255" s="7" t="s">
        <v>1078</v>
      </c>
      <c r="C255" s="8">
        <v>2015094672</v>
      </c>
      <c r="D255" s="6" t="s">
        <v>4063</v>
      </c>
      <c r="E255" s="6">
        <v>15</v>
      </c>
      <c r="F255" s="2">
        <v>9</v>
      </c>
    </row>
    <row r="256" spans="1:6" x14ac:dyDescent="0.25">
      <c r="A256" s="6" t="s">
        <v>1882</v>
      </c>
      <c r="B256" s="7" t="s">
        <v>1883</v>
      </c>
      <c r="C256" s="8">
        <v>2015094672</v>
      </c>
      <c r="D256" s="6" t="s">
        <v>4063</v>
      </c>
      <c r="E256" s="6">
        <v>17</v>
      </c>
      <c r="F256" s="2">
        <v>11</v>
      </c>
    </row>
    <row r="257" spans="1:6" x14ac:dyDescent="0.25">
      <c r="A257" s="9" t="s">
        <v>3216</v>
      </c>
      <c r="B257" s="7" t="s">
        <v>3217</v>
      </c>
      <c r="C257" s="8">
        <v>2015094672</v>
      </c>
      <c r="D257" s="6" t="s">
        <v>4063</v>
      </c>
      <c r="E257" s="6">
        <v>15</v>
      </c>
      <c r="F257" s="2">
        <v>11</v>
      </c>
    </row>
    <row r="258" spans="1:6" x14ac:dyDescent="0.25">
      <c r="A258" s="6" t="s">
        <v>3212</v>
      </c>
      <c r="B258" s="7" t="s">
        <v>3213</v>
      </c>
      <c r="C258" s="8">
        <v>2015094672</v>
      </c>
      <c r="D258" s="6" t="s">
        <v>4063</v>
      </c>
      <c r="E258" s="6">
        <v>15</v>
      </c>
      <c r="F258" s="2">
        <v>15</v>
      </c>
    </row>
    <row r="259" spans="1:6" x14ac:dyDescent="0.25">
      <c r="A259" s="6" t="s">
        <v>2067</v>
      </c>
      <c r="B259" s="7" t="s">
        <v>2068</v>
      </c>
      <c r="C259" s="8">
        <v>2015094672</v>
      </c>
      <c r="D259" s="6" t="s">
        <v>4063</v>
      </c>
      <c r="E259" s="6">
        <v>13</v>
      </c>
      <c r="F259" s="2">
        <v>10</v>
      </c>
    </row>
    <row r="260" spans="1:6" x14ac:dyDescent="0.25">
      <c r="A260" s="6" t="s">
        <v>535</v>
      </c>
      <c r="B260" s="7" t="s">
        <v>4064</v>
      </c>
      <c r="C260" s="8">
        <v>2015094672</v>
      </c>
      <c r="D260" s="6" t="s">
        <v>4063</v>
      </c>
      <c r="E260" s="6">
        <v>13</v>
      </c>
      <c r="F260" s="2">
        <v>16</v>
      </c>
    </row>
    <row r="261" spans="1:6" x14ac:dyDescent="0.25">
      <c r="A261" s="6" t="s">
        <v>961</v>
      </c>
      <c r="B261" s="7" t="s">
        <v>962</v>
      </c>
      <c r="C261" s="8">
        <v>2015094672</v>
      </c>
      <c r="D261" s="6" t="s">
        <v>4063</v>
      </c>
      <c r="E261" s="6">
        <v>10</v>
      </c>
      <c r="F261" s="2">
        <v>8</v>
      </c>
    </row>
    <row r="262" spans="1:6" x14ac:dyDescent="0.25">
      <c r="A262" s="9" t="s">
        <v>2118</v>
      </c>
      <c r="B262" s="7" t="s">
        <v>2119</v>
      </c>
      <c r="C262" s="8">
        <v>2015094672</v>
      </c>
      <c r="D262" s="6" t="s">
        <v>4063</v>
      </c>
      <c r="E262" s="6">
        <v>18</v>
      </c>
      <c r="F262" s="2">
        <v>14</v>
      </c>
    </row>
    <row r="263" spans="1:6" x14ac:dyDescent="0.25">
      <c r="A263" s="6" t="s">
        <v>3744</v>
      </c>
      <c r="B263" s="7" t="s">
        <v>3745</v>
      </c>
      <c r="C263" s="8">
        <v>2015094672</v>
      </c>
      <c r="D263" s="6" t="s">
        <v>4063</v>
      </c>
      <c r="E263" s="6">
        <v>15</v>
      </c>
      <c r="F263" s="2">
        <v>14</v>
      </c>
    </row>
    <row r="264" spans="1:6" x14ac:dyDescent="0.25">
      <c r="A264" s="9" t="s">
        <v>2831</v>
      </c>
      <c r="B264" s="7" t="s">
        <v>2832</v>
      </c>
      <c r="C264" s="8">
        <v>2015094672</v>
      </c>
      <c r="D264" s="6" t="s">
        <v>4063</v>
      </c>
      <c r="E264" s="6">
        <v>9</v>
      </c>
      <c r="F264" s="2">
        <v>12</v>
      </c>
    </row>
    <row r="265" spans="1:6" x14ac:dyDescent="0.25">
      <c r="A265" s="6" t="s">
        <v>1997</v>
      </c>
      <c r="B265" s="7" t="s">
        <v>4065</v>
      </c>
      <c r="C265" s="8">
        <v>2015094672</v>
      </c>
      <c r="D265" s="6" t="s">
        <v>4063</v>
      </c>
      <c r="E265" s="6">
        <v>24</v>
      </c>
      <c r="F265" s="2">
        <v>26</v>
      </c>
    </row>
    <row r="266" spans="1:6" x14ac:dyDescent="0.25">
      <c r="A266" s="9" t="s">
        <v>3537</v>
      </c>
      <c r="B266" s="7" t="s">
        <v>3538</v>
      </c>
      <c r="C266" s="8">
        <v>2015094672</v>
      </c>
      <c r="D266" s="6" t="s">
        <v>4063</v>
      </c>
      <c r="E266" s="6">
        <v>14</v>
      </c>
      <c r="F266" s="2">
        <v>11</v>
      </c>
    </row>
    <row r="267" spans="1:6" x14ac:dyDescent="0.25">
      <c r="A267" s="9" t="s">
        <v>2824</v>
      </c>
      <c r="B267" s="7" t="s">
        <v>2825</v>
      </c>
      <c r="C267" s="8">
        <v>2015094672</v>
      </c>
      <c r="D267" s="6" t="s">
        <v>4063</v>
      </c>
      <c r="E267" s="6">
        <v>12</v>
      </c>
      <c r="F267" s="2">
        <v>12</v>
      </c>
    </row>
    <row r="268" spans="1:6" x14ac:dyDescent="0.25">
      <c r="A268" s="9" t="s">
        <v>1688</v>
      </c>
      <c r="B268" s="7" t="s">
        <v>4066</v>
      </c>
      <c r="C268" s="8">
        <v>2015094672</v>
      </c>
      <c r="D268" s="6" t="s">
        <v>4063</v>
      </c>
      <c r="E268" s="6">
        <v>20</v>
      </c>
      <c r="F268" s="2">
        <v>22</v>
      </c>
    </row>
    <row r="269" spans="1:6" x14ac:dyDescent="0.25">
      <c r="A269" s="9" t="s">
        <v>3027</v>
      </c>
      <c r="B269" s="7" t="s">
        <v>4067</v>
      </c>
      <c r="C269" s="8">
        <v>2015094672</v>
      </c>
      <c r="D269" s="6" t="s">
        <v>4063</v>
      </c>
      <c r="E269" s="6">
        <v>11</v>
      </c>
      <c r="F269" s="2">
        <v>12</v>
      </c>
    </row>
    <row r="270" spans="1:6" x14ac:dyDescent="0.25">
      <c r="A270" s="10" t="s">
        <v>2523</v>
      </c>
      <c r="B270" s="7" t="s">
        <v>2524</v>
      </c>
      <c r="C270" s="8">
        <v>2015094672</v>
      </c>
      <c r="D270" s="6" t="s">
        <v>4063</v>
      </c>
      <c r="E270" s="6">
        <v>20</v>
      </c>
      <c r="F270" s="2">
        <v>11</v>
      </c>
    </row>
    <row r="271" spans="1:6" x14ac:dyDescent="0.25">
      <c r="A271" s="6" t="s">
        <v>3251</v>
      </c>
      <c r="B271" s="7" t="s">
        <v>3252</v>
      </c>
      <c r="C271" s="8">
        <v>2015094672</v>
      </c>
      <c r="D271" s="6" t="s">
        <v>4063</v>
      </c>
      <c r="E271" s="6">
        <v>10</v>
      </c>
      <c r="F271" s="2">
        <v>7</v>
      </c>
    </row>
    <row r="272" spans="1:6" x14ac:dyDescent="0.25">
      <c r="A272" s="6" t="s">
        <v>314</v>
      </c>
      <c r="B272" s="7" t="s">
        <v>315</v>
      </c>
      <c r="C272" s="8">
        <v>2015094672</v>
      </c>
      <c r="D272" s="6" t="s">
        <v>4063</v>
      </c>
      <c r="E272" s="6">
        <v>14</v>
      </c>
      <c r="F272" s="2">
        <v>14</v>
      </c>
    </row>
    <row r="273" spans="1:6" x14ac:dyDescent="0.25">
      <c r="A273" s="6" t="s">
        <v>2642</v>
      </c>
      <c r="B273" s="7" t="s">
        <v>2643</v>
      </c>
      <c r="C273" s="8">
        <v>2015094672</v>
      </c>
      <c r="D273" s="6" t="s">
        <v>4063</v>
      </c>
      <c r="E273" s="6">
        <v>18</v>
      </c>
      <c r="F273" s="2">
        <v>10</v>
      </c>
    </row>
    <row r="274" spans="1:6" x14ac:dyDescent="0.25">
      <c r="A274" s="6" t="s">
        <v>2827</v>
      </c>
      <c r="B274" s="7" t="s">
        <v>1998</v>
      </c>
      <c r="C274" s="8">
        <v>2015094672</v>
      </c>
      <c r="D274" s="6" t="s">
        <v>4063</v>
      </c>
      <c r="E274" s="6">
        <v>16</v>
      </c>
      <c r="F274" s="2">
        <v>11</v>
      </c>
    </row>
    <row r="275" spans="1:6" x14ac:dyDescent="0.25">
      <c r="A275" s="9" t="s">
        <v>1846</v>
      </c>
      <c r="B275" s="7" t="s">
        <v>1847</v>
      </c>
      <c r="C275" s="8">
        <v>2015094672</v>
      </c>
      <c r="D275" s="11" t="s">
        <v>4063</v>
      </c>
      <c r="E275" s="6">
        <v>22</v>
      </c>
      <c r="F275" s="2">
        <v>19</v>
      </c>
    </row>
    <row r="276" spans="1:6" x14ac:dyDescent="0.25">
      <c r="A276" s="6" t="s">
        <v>1333</v>
      </c>
      <c r="B276" s="7" t="s">
        <v>4068</v>
      </c>
      <c r="C276" s="8">
        <v>2015094672</v>
      </c>
      <c r="D276" s="6" t="s">
        <v>4063</v>
      </c>
      <c r="E276" s="6">
        <v>16</v>
      </c>
      <c r="F276" s="2">
        <v>11</v>
      </c>
    </row>
    <row r="277" spans="1:6" x14ac:dyDescent="0.25">
      <c r="A277" s="6" t="s">
        <v>211</v>
      </c>
      <c r="B277" s="7" t="s">
        <v>212</v>
      </c>
      <c r="C277" s="8">
        <v>2015094672</v>
      </c>
      <c r="D277" s="6" t="s">
        <v>4063</v>
      </c>
      <c r="E277" s="6">
        <v>16</v>
      </c>
      <c r="F277" s="2">
        <v>13</v>
      </c>
    </row>
    <row r="278" spans="1:6" x14ac:dyDescent="0.25">
      <c r="A278" s="6" t="s">
        <v>1436</v>
      </c>
      <c r="B278" s="7" t="s">
        <v>1437</v>
      </c>
      <c r="C278" s="8">
        <v>2015094672</v>
      </c>
      <c r="D278" s="6" t="s">
        <v>4063</v>
      </c>
      <c r="E278" s="6">
        <v>10</v>
      </c>
      <c r="F278" s="2">
        <v>8</v>
      </c>
    </row>
    <row r="279" spans="1:6" x14ac:dyDescent="0.25">
      <c r="A279" s="6" t="s">
        <v>2209</v>
      </c>
      <c r="B279" s="7" t="s">
        <v>2210</v>
      </c>
      <c r="C279" s="8">
        <v>2015094672</v>
      </c>
      <c r="D279" s="6" t="s">
        <v>4063</v>
      </c>
      <c r="E279" s="6">
        <v>11</v>
      </c>
      <c r="F279" s="2">
        <v>8</v>
      </c>
    </row>
    <row r="280" spans="1:6" x14ac:dyDescent="0.25">
      <c r="A280" s="6" t="s">
        <v>2397</v>
      </c>
      <c r="B280" s="7" t="s">
        <v>2398</v>
      </c>
      <c r="C280" s="8">
        <v>2015094672</v>
      </c>
      <c r="D280" s="6" t="s">
        <v>4063</v>
      </c>
      <c r="E280" s="6">
        <v>12</v>
      </c>
      <c r="F280" s="2">
        <v>11</v>
      </c>
    </row>
    <row r="281" spans="1:6" x14ac:dyDescent="0.25">
      <c r="A281" s="9" t="s">
        <v>461</v>
      </c>
      <c r="B281" s="7" t="s">
        <v>462</v>
      </c>
      <c r="C281" s="8">
        <v>2015094672</v>
      </c>
      <c r="D281" s="11" t="s">
        <v>4063</v>
      </c>
      <c r="E281" s="6">
        <v>20</v>
      </c>
      <c r="F281" s="2">
        <v>19</v>
      </c>
    </row>
    <row r="282" spans="1:6" x14ac:dyDescent="0.25">
      <c r="A282" s="9" t="s">
        <v>758</v>
      </c>
      <c r="B282" s="7" t="s">
        <v>759</v>
      </c>
      <c r="C282" s="8">
        <v>2015094672</v>
      </c>
      <c r="D282" s="6" t="s">
        <v>4063</v>
      </c>
      <c r="E282" s="6">
        <v>20</v>
      </c>
      <c r="F282" s="2">
        <v>15</v>
      </c>
    </row>
    <row r="283" spans="1:6" x14ac:dyDescent="0.25">
      <c r="A283" s="9" t="s">
        <v>1612</v>
      </c>
      <c r="B283" s="7" t="s">
        <v>4069</v>
      </c>
      <c r="C283" s="8">
        <v>2015094672</v>
      </c>
      <c r="D283" s="6" t="s">
        <v>4063</v>
      </c>
      <c r="E283" s="6">
        <v>20</v>
      </c>
      <c r="F283" s="2">
        <v>12</v>
      </c>
    </row>
    <row r="284" spans="1:6" x14ac:dyDescent="0.25">
      <c r="A284" s="9" t="s">
        <v>2027</v>
      </c>
      <c r="B284" s="7" t="s">
        <v>2028</v>
      </c>
      <c r="C284" s="8">
        <v>2015094672</v>
      </c>
      <c r="D284" s="6" t="s">
        <v>4063</v>
      </c>
      <c r="E284" s="6">
        <v>17</v>
      </c>
      <c r="F284" s="2">
        <v>13</v>
      </c>
    </row>
    <row r="285" spans="1:6" x14ac:dyDescent="0.25">
      <c r="A285" s="9" t="s">
        <v>3611</v>
      </c>
      <c r="B285" s="7" t="s">
        <v>3612</v>
      </c>
      <c r="C285" s="8">
        <v>2015094672</v>
      </c>
      <c r="D285" s="11" t="s">
        <v>4063</v>
      </c>
      <c r="E285" s="6">
        <v>20</v>
      </c>
      <c r="F285" s="2">
        <v>19</v>
      </c>
    </row>
    <row r="286" spans="1:6" x14ac:dyDescent="0.25">
      <c r="A286" s="9" t="s">
        <v>678</v>
      </c>
      <c r="B286" s="7" t="s">
        <v>679</v>
      </c>
      <c r="C286" s="8">
        <v>2015094672</v>
      </c>
      <c r="D286" s="6" t="s">
        <v>4063</v>
      </c>
      <c r="E286" s="6">
        <v>20</v>
      </c>
      <c r="F286" s="2">
        <v>13</v>
      </c>
    </row>
    <row r="287" spans="1:6" x14ac:dyDescent="0.25">
      <c r="A287" s="9" t="s">
        <v>3159</v>
      </c>
      <c r="B287" s="7" t="s">
        <v>4070</v>
      </c>
      <c r="C287" s="8">
        <v>2015094672</v>
      </c>
      <c r="D287" s="6" t="s">
        <v>4063</v>
      </c>
      <c r="E287" s="6">
        <v>23</v>
      </c>
      <c r="F287" s="2">
        <v>18</v>
      </c>
    </row>
    <row r="288" spans="1:6" x14ac:dyDescent="0.25">
      <c r="A288" s="6" t="s">
        <v>2470</v>
      </c>
      <c r="B288" s="7" t="s">
        <v>2471</v>
      </c>
      <c r="C288" s="8">
        <v>2015094672</v>
      </c>
      <c r="D288" s="6" t="s">
        <v>4063</v>
      </c>
      <c r="E288" s="6">
        <v>17</v>
      </c>
      <c r="F288" s="2">
        <v>10</v>
      </c>
    </row>
    <row r="289" spans="1:6" x14ac:dyDescent="0.25">
      <c r="A289" s="9" t="s">
        <v>2499</v>
      </c>
      <c r="B289" s="7" t="s">
        <v>2500</v>
      </c>
      <c r="C289" s="8">
        <v>2015094672</v>
      </c>
      <c r="D289" s="6" t="s">
        <v>4063</v>
      </c>
      <c r="E289" s="6">
        <v>18</v>
      </c>
      <c r="F289" s="2">
        <v>12</v>
      </c>
    </row>
    <row r="290" spans="1:6" x14ac:dyDescent="0.25">
      <c r="A290" s="9" t="s">
        <v>1024</v>
      </c>
      <c r="B290" s="7" t="s">
        <v>1025</v>
      </c>
      <c r="C290" s="8">
        <v>2015094672</v>
      </c>
      <c r="D290" s="6" t="s">
        <v>4063</v>
      </c>
      <c r="E290" s="6">
        <v>13</v>
      </c>
      <c r="F290" s="2">
        <v>7</v>
      </c>
    </row>
    <row r="291" spans="1:6" x14ac:dyDescent="0.25">
      <c r="A291" s="6" t="s">
        <v>692</v>
      </c>
      <c r="B291" s="7" t="s">
        <v>693</v>
      </c>
      <c r="C291" s="8">
        <v>2015094672</v>
      </c>
      <c r="D291" s="6" t="s">
        <v>4063</v>
      </c>
      <c r="E291" s="6">
        <v>15</v>
      </c>
      <c r="F291" s="2">
        <v>12</v>
      </c>
    </row>
    <row r="292" spans="1:6" x14ac:dyDescent="0.25">
      <c r="A292" s="6" t="s">
        <v>1527</v>
      </c>
      <c r="B292" s="7" t="s">
        <v>1528</v>
      </c>
      <c r="C292" s="8">
        <v>2015094672</v>
      </c>
      <c r="D292" s="6" t="s">
        <v>4063</v>
      </c>
      <c r="E292" s="6">
        <v>18</v>
      </c>
      <c r="F292" s="2">
        <v>11</v>
      </c>
    </row>
    <row r="293" spans="1:6" x14ac:dyDescent="0.25">
      <c r="A293" s="6" t="s">
        <v>3351</v>
      </c>
      <c r="B293" s="7" t="s">
        <v>3352</v>
      </c>
      <c r="C293" s="8">
        <v>2015094672</v>
      </c>
      <c r="D293" s="6" t="s">
        <v>4063</v>
      </c>
      <c r="E293" s="6">
        <v>17</v>
      </c>
      <c r="F293" s="2">
        <v>13</v>
      </c>
    </row>
    <row r="294" spans="1:6" x14ac:dyDescent="0.25">
      <c r="A294" s="6" t="s">
        <v>131</v>
      </c>
      <c r="B294" s="7" t="s">
        <v>4071</v>
      </c>
      <c r="C294" s="8">
        <v>2015094672</v>
      </c>
      <c r="D294" s="6" t="s">
        <v>4063</v>
      </c>
      <c r="E294" s="6">
        <v>17</v>
      </c>
      <c r="F294" s="2">
        <v>9</v>
      </c>
    </row>
    <row r="295" spans="1:6" x14ac:dyDescent="0.25">
      <c r="A295" s="6" t="s">
        <v>329</v>
      </c>
      <c r="B295" s="7" t="s">
        <v>330</v>
      </c>
      <c r="C295" s="8">
        <v>2015094672</v>
      </c>
      <c r="D295" s="6" t="s">
        <v>4063</v>
      </c>
      <c r="E295" s="6">
        <v>9</v>
      </c>
      <c r="F295" s="2">
        <v>8</v>
      </c>
    </row>
    <row r="296" spans="1:6" x14ac:dyDescent="0.25">
      <c r="A296" s="6" t="s">
        <v>1433</v>
      </c>
      <c r="B296" s="7" t="s">
        <v>1434</v>
      </c>
      <c r="C296" s="8">
        <v>2015094672</v>
      </c>
      <c r="D296" s="6" t="s">
        <v>4063</v>
      </c>
      <c r="E296" s="6">
        <v>13</v>
      </c>
      <c r="F296" s="2">
        <v>12</v>
      </c>
    </row>
    <row r="297" spans="1:6" x14ac:dyDescent="0.25">
      <c r="A297" s="6" t="s">
        <v>2712</v>
      </c>
      <c r="B297" s="7" t="s">
        <v>4072</v>
      </c>
      <c r="C297" s="8">
        <v>2015094672</v>
      </c>
      <c r="D297" s="6" t="s">
        <v>4063</v>
      </c>
      <c r="E297" s="6">
        <v>30</v>
      </c>
      <c r="F297" s="2">
        <v>8</v>
      </c>
    </row>
    <row r="298" spans="1:6" x14ac:dyDescent="0.25">
      <c r="A298" s="6" t="s">
        <v>1273</v>
      </c>
      <c r="B298" s="7" t="s">
        <v>4073</v>
      </c>
      <c r="C298" s="8">
        <v>2015094672</v>
      </c>
      <c r="D298" s="6" t="s">
        <v>4063</v>
      </c>
      <c r="E298" s="6">
        <v>15</v>
      </c>
      <c r="F298" s="2">
        <v>16</v>
      </c>
    </row>
    <row r="299" spans="1:6" x14ac:dyDescent="0.25">
      <c r="A299" s="6" t="s">
        <v>1755</v>
      </c>
      <c r="B299" s="7" t="s">
        <v>1756</v>
      </c>
      <c r="C299" s="8">
        <v>2015094672</v>
      </c>
      <c r="D299" s="6" t="s">
        <v>4063</v>
      </c>
      <c r="E299" s="6">
        <v>16</v>
      </c>
      <c r="F299" s="2">
        <v>14</v>
      </c>
    </row>
    <row r="300" spans="1:6" x14ac:dyDescent="0.25">
      <c r="A300" s="6" t="s">
        <v>100</v>
      </c>
      <c r="B300" s="7" t="s">
        <v>101</v>
      </c>
      <c r="C300" s="8">
        <v>2015094672</v>
      </c>
      <c r="D300" s="6" t="s">
        <v>4063</v>
      </c>
      <c r="E300" s="6">
        <v>25</v>
      </c>
      <c r="F300" s="2">
        <v>16</v>
      </c>
    </row>
    <row r="301" spans="1:6" x14ac:dyDescent="0.25">
      <c r="A301" s="9" t="s">
        <v>3271</v>
      </c>
      <c r="B301" s="7" t="s">
        <v>3272</v>
      </c>
      <c r="C301" s="8">
        <v>2015094672</v>
      </c>
      <c r="D301" s="6" t="s">
        <v>4063</v>
      </c>
      <c r="E301" s="6">
        <v>16</v>
      </c>
      <c r="F301" s="2">
        <v>19</v>
      </c>
    </row>
    <row r="302" spans="1:6" x14ac:dyDescent="0.25">
      <c r="A302" s="6" t="s">
        <v>2939</v>
      </c>
      <c r="B302" s="7" t="s">
        <v>2940</v>
      </c>
      <c r="C302" s="8">
        <v>2015094672</v>
      </c>
      <c r="D302" s="6" t="s">
        <v>4063</v>
      </c>
      <c r="E302" s="6">
        <v>25</v>
      </c>
      <c r="F302" s="2">
        <v>16</v>
      </c>
    </row>
    <row r="303" spans="1:6" x14ac:dyDescent="0.25">
      <c r="A303" s="6" t="s">
        <v>53</v>
      </c>
      <c r="B303" s="7" t="s">
        <v>54</v>
      </c>
      <c r="C303" s="8">
        <v>2015094672</v>
      </c>
      <c r="D303" s="6" t="s">
        <v>4063</v>
      </c>
      <c r="E303" s="6">
        <v>19</v>
      </c>
      <c r="F303" s="2">
        <v>12</v>
      </c>
    </row>
    <row r="304" spans="1:6" x14ac:dyDescent="0.25">
      <c r="A304" s="6" t="s">
        <v>2629</v>
      </c>
      <c r="B304" s="7" t="s">
        <v>2630</v>
      </c>
      <c r="C304" s="8">
        <v>2015094672</v>
      </c>
      <c r="D304" s="6" t="s">
        <v>4063</v>
      </c>
      <c r="E304" s="6">
        <v>11</v>
      </c>
      <c r="F304" s="2">
        <v>11</v>
      </c>
    </row>
    <row r="305" spans="1:6" x14ac:dyDescent="0.25">
      <c r="A305" s="6" t="s">
        <v>3646</v>
      </c>
      <c r="B305" s="7" t="s">
        <v>3647</v>
      </c>
      <c r="C305" s="8">
        <v>2015094672</v>
      </c>
      <c r="D305" s="6" t="s">
        <v>4063</v>
      </c>
      <c r="E305" s="6">
        <v>14</v>
      </c>
      <c r="F305" s="2">
        <v>15</v>
      </c>
    </row>
    <row r="306" spans="1:6" x14ac:dyDescent="0.25">
      <c r="A306" s="6" t="s">
        <v>1930</v>
      </c>
      <c r="B306" s="7" t="s">
        <v>1931</v>
      </c>
      <c r="C306" s="8">
        <v>2015358743</v>
      </c>
      <c r="D306" s="6" t="s">
        <v>4074</v>
      </c>
      <c r="E306" s="6">
        <v>106</v>
      </c>
      <c r="F306" s="2">
        <v>20</v>
      </c>
    </row>
    <row r="307" spans="1:6" x14ac:dyDescent="0.25">
      <c r="A307" s="6" t="s">
        <v>1355</v>
      </c>
      <c r="B307" s="7" t="s">
        <v>1356</v>
      </c>
      <c r="C307" s="8">
        <v>2015358743</v>
      </c>
      <c r="D307" s="6" t="s">
        <v>4074</v>
      </c>
      <c r="E307" s="6">
        <v>180</v>
      </c>
      <c r="F307" s="2">
        <v>134</v>
      </c>
    </row>
    <row r="308" spans="1:6" x14ac:dyDescent="0.25">
      <c r="A308" s="6" t="s">
        <v>831</v>
      </c>
      <c r="B308" s="7" t="s">
        <v>832</v>
      </c>
      <c r="C308" s="8">
        <v>2015358743</v>
      </c>
      <c r="D308" s="6" t="s">
        <v>4074</v>
      </c>
      <c r="E308" s="6">
        <v>78</v>
      </c>
      <c r="F308" s="2">
        <v>19</v>
      </c>
    </row>
    <row r="309" spans="1:6" x14ac:dyDescent="0.25">
      <c r="A309" s="6" t="s">
        <v>515</v>
      </c>
      <c r="B309" s="7" t="s">
        <v>516</v>
      </c>
      <c r="C309" s="8">
        <v>2015358743</v>
      </c>
      <c r="D309" s="6" t="s">
        <v>4074</v>
      </c>
      <c r="E309" s="6">
        <v>103</v>
      </c>
      <c r="F309" s="2">
        <v>25</v>
      </c>
    </row>
    <row r="310" spans="1:6" x14ac:dyDescent="0.25">
      <c r="A310" s="6" t="s">
        <v>224</v>
      </c>
      <c r="B310" s="7" t="s">
        <v>4075</v>
      </c>
      <c r="C310" s="8">
        <v>2015358743</v>
      </c>
      <c r="D310" s="6" t="s">
        <v>4074</v>
      </c>
      <c r="E310" s="6">
        <v>73</v>
      </c>
      <c r="F310" s="2">
        <v>28</v>
      </c>
    </row>
    <row r="311" spans="1:6" x14ac:dyDescent="0.25">
      <c r="A311" s="6" t="s">
        <v>1482</v>
      </c>
      <c r="B311" s="7" t="s">
        <v>1483</v>
      </c>
      <c r="C311" s="8">
        <v>2015358743</v>
      </c>
      <c r="D311" s="6" t="s">
        <v>4074</v>
      </c>
      <c r="E311" s="6">
        <v>72</v>
      </c>
      <c r="F311" s="2">
        <v>14</v>
      </c>
    </row>
    <row r="312" spans="1:6" x14ac:dyDescent="0.25">
      <c r="A312" s="6" t="s">
        <v>1681</v>
      </c>
      <c r="B312" s="7" t="s">
        <v>1682</v>
      </c>
      <c r="C312" s="8">
        <v>2015358743</v>
      </c>
      <c r="D312" s="6" t="s">
        <v>4074</v>
      </c>
      <c r="E312" s="6">
        <v>101</v>
      </c>
      <c r="F312" s="2">
        <v>27</v>
      </c>
    </row>
    <row r="313" spans="1:6" x14ac:dyDescent="0.25">
      <c r="A313" s="6" t="s">
        <v>845</v>
      </c>
      <c r="B313" s="7" t="s">
        <v>846</v>
      </c>
      <c r="C313" s="8">
        <v>2015358743</v>
      </c>
      <c r="D313" s="6" t="s">
        <v>4074</v>
      </c>
      <c r="E313" s="6">
        <v>68</v>
      </c>
      <c r="F313" s="2">
        <v>22</v>
      </c>
    </row>
    <row r="314" spans="1:6" x14ac:dyDescent="0.25">
      <c r="A314" s="6" t="s">
        <v>240</v>
      </c>
      <c r="B314" s="7" t="s">
        <v>4076</v>
      </c>
      <c r="C314" s="8">
        <v>2015358743</v>
      </c>
      <c r="D314" s="6" t="s">
        <v>4074</v>
      </c>
      <c r="E314" s="6">
        <v>70</v>
      </c>
      <c r="F314" s="2">
        <v>25</v>
      </c>
    </row>
    <row r="315" spans="1:6" x14ac:dyDescent="0.25">
      <c r="A315" s="6" t="s">
        <v>917</v>
      </c>
      <c r="B315" s="7" t="s">
        <v>918</v>
      </c>
      <c r="C315" s="8">
        <v>2015358743</v>
      </c>
      <c r="D315" s="6" t="s">
        <v>4074</v>
      </c>
      <c r="E315" s="6">
        <v>74</v>
      </c>
      <c r="F315" s="2">
        <v>27</v>
      </c>
    </row>
    <row r="316" spans="1:6" x14ac:dyDescent="0.25">
      <c r="A316" s="6" t="s">
        <v>1449</v>
      </c>
      <c r="B316" s="7" t="s">
        <v>4077</v>
      </c>
      <c r="C316" s="8">
        <v>2015358743</v>
      </c>
      <c r="D316" s="6" t="s">
        <v>4074</v>
      </c>
      <c r="E316" s="6">
        <v>72</v>
      </c>
      <c r="F316" s="2">
        <v>26</v>
      </c>
    </row>
    <row r="317" spans="1:6" x14ac:dyDescent="0.25">
      <c r="A317" s="6" t="s">
        <v>1336</v>
      </c>
      <c r="B317" s="7" t="s">
        <v>1337</v>
      </c>
      <c r="C317" s="8">
        <v>2015358743</v>
      </c>
      <c r="D317" s="6" t="s">
        <v>4074</v>
      </c>
      <c r="E317" s="6">
        <v>110</v>
      </c>
      <c r="F317" s="2">
        <v>65</v>
      </c>
    </row>
    <row r="318" spans="1:6" x14ac:dyDescent="0.25">
      <c r="A318" s="6" t="s">
        <v>2169</v>
      </c>
      <c r="B318" s="7" t="s">
        <v>2170</v>
      </c>
      <c r="C318" s="8">
        <v>2015358743</v>
      </c>
      <c r="D318" s="6" t="s">
        <v>4074</v>
      </c>
      <c r="E318" s="6">
        <v>100</v>
      </c>
      <c r="F318" s="2">
        <v>28</v>
      </c>
    </row>
    <row r="319" spans="1:6" x14ac:dyDescent="0.25">
      <c r="A319" s="6" t="s">
        <v>908</v>
      </c>
      <c r="B319" s="7" t="s">
        <v>909</v>
      </c>
      <c r="C319" s="8">
        <v>2015358743</v>
      </c>
      <c r="D319" s="6" t="s">
        <v>4074</v>
      </c>
      <c r="E319" s="6">
        <v>129</v>
      </c>
      <c r="F319" s="2">
        <v>83</v>
      </c>
    </row>
    <row r="320" spans="1:6" x14ac:dyDescent="0.25">
      <c r="A320" s="6" t="s">
        <v>228</v>
      </c>
      <c r="B320" s="7" t="s">
        <v>229</v>
      </c>
      <c r="C320" s="8">
        <v>2015358743</v>
      </c>
      <c r="D320" s="6" t="s">
        <v>4074</v>
      </c>
      <c r="E320" s="6">
        <v>76</v>
      </c>
      <c r="F320" s="2">
        <v>17</v>
      </c>
    </row>
    <row r="321" spans="1:6" x14ac:dyDescent="0.25">
      <c r="A321" s="6" t="s">
        <v>1349</v>
      </c>
      <c r="B321" s="7" t="s">
        <v>1350</v>
      </c>
      <c r="C321" s="8">
        <v>2015358743</v>
      </c>
      <c r="D321" s="6" t="s">
        <v>4074</v>
      </c>
      <c r="E321" s="6">
        <v>106</v>
      </c>
      <c r="F321" s="2">
        <v>23</v>
      </c>
    </row>
    <row r="322" spans="1:6" x14ac:dyDescent="0.25">
      <c r="A322" s="6" t="s">
        <v>201</v>
      </c>
      <c r="B322" s="7" t="s">
        <v>4078</v>
      </c>
      <c r="C322" s="8">
        <v>2015358743</v>
      </c>
      <c r="D322" s="6" t="s">
        <v>4074</v>
      </c>
      <c r="E322" s="6">
        <v>68</v>
      </c>
      <c r="F322" s="2">
        <v>24</v>
      </c>
    </row>
    <row r="323" spans="1:6" x14ac:dyDescent="0.25">
      <c r="A323" s="6" t="s">
        <v>1237</v>
      </c>
      <c r="B323" s="7" t="s">
        <v>1238</v>
      </c>
      <c r="C323" s="8">
        <v>2015358743</v>
      </c>
      <c r="D323" s="6" t="s">
        <v>4074</v>
      </c>
      <c r="E323" s="6">
        <v>94</v>
      </c>
      <c r="F323" s="2">
        <v>24</v>
      </c>
    </row>
    <row r="324" spans="1:6" x14ac:dyDescent="0.25">
      <c r="A324" s="6" t="s">
        <v>1685</v>
      </c>
      <c r="B324" s="7" t="s">
        <v>1686</v>
      </c>
      <c r="C324" s="8">
        <v>2015358743</v>
      </c>
      <c r="D324" s="6" t="s">
        <v>4074</v>
      </c>
      <c r="E324" s="6">
        <v>52</v>
      </c>
      <c r="F324" s="2">
        <v>10</v>
      </c>
    </row>
    <row r="325" spans="1:6" x14ac:dyDescent="0.25">
      <c r="A325" s="6" t="s">
        <v>1820</v>
      </c>
      <c r="B325" s="7" t="s">
        <v>3960</v>
      </c>
      <c r="C325" s="8">
        <v>2015358743</v>
      </c>
      <c r="D325" s="6" t="s">
        <v>4074</v>
      </c>
      <c r="E325" s="6">
        <v>77</v>
      </c>
      <c r="F325" s="2">
        <v>27</v>
      </c>
    </row>
    <row r="326" spans="1:6" x14ac:dyDescent="0.25">
      <c r="A326" s="6" t="s">
        <v>1116</v>
      </c>
      <c r="B326" s="7" t="s">
        <v>1117</v>
      </c>
      <c r="C326" s="8">
        <v>2015358743</v>
      </c>
      <c r="D326" s="6" t="s">
        <v>4074</v>
      </c>
      <c r="E326" s="6">
        <v>108</v>
      </c>
      <c r="F326" s="2">
        <v>21</v>
      </c>
    </row>
    <row r="327" spans="1:6" x14ac:dyDescent="0.25">
      <c r="A327" s="6" t="s">
        <v>1294</v>
      </c>
      <c r="B327" s="7" t="s">
        <v>1295</v>
      </c>
      <c r="C327" s="8">
        <v>2015358743</v>
      </c>
      <c r="D327" s="6" t="s">
        <v>4074</v>
      </c>
      <c r="E327" s="6">
        <v>205</v>
      </c>
      <c r="F327" s="2">
        <v>156</v>
      </c>
    </row>
    <row r="328" spans="1:6" x14ac:dyDescent="0.25">
      <c r="A328" s="6" t="s">
        <v>783</v>
      </c>
      <c r="B328" s="7" t="s">
        <v>784</v>
      </c>
      <c r="C328" s="8">
        <v>2015358743</v>
      </c>
      <c r="D328" s="6" t="s">
        <v>4074</v>
      </c>
      <c r="E328" s="6">
        <v>90</v>
      </c>
      <c r="F328" s="2">
        <v>19</v>
      </c>
    </row>
    <row r="329" spans="1:6" x14ac:dyDescent="0.25">
      <c r="A329" s="6" t="s">
        <v>2437</v>
      </c>
      <c r="B329" s="7" t="s">
        <v>2438</v>
      </c>
      <c r="C329" s="8">
        <v>2015358743</v>
      </c>
      <c r="D329" s="6" t="s">
        <v>4074</v>
      </c>
      <c r="E329" s="6">
        <v>97</v>
      </c>
      <c r="F329" s="2">
        <v>38</v>
      </c>
    </row>
    <row r="330" spans="1:6" x14ac:dyDescent="0.25">
      <c r="A330" s="6" t="s">
        <v>95</v>
      </c>
      <c r="B330" s="7" t="s">
        <v>96</v>
      </c>
      <c r="C330" s="8">
        <v>2015358743</v>
      </c>
      <c r="D330" s="6" t="s">
        <v>4074</v>
      </c>
      <c r="E330" s="6">
        <v>98</v>
      </c>
      <c r="F330" s="2">
        <v>38</v>
      </c>
    </row>
    <row r="331" spans="1:6" x14ac:dyDescent="0.25">
      <c r="A331" s="6" t="s">
        <v>383</v>
      </c>
      <c r="B331" s="7" t="s">
        <v>384</v>
      </c>
      <c r="C331" s="8">
        <v>2015358743</v>
      </c>
      <c r="D331" s="6" t="s">
        <v>4074</v>
      </c>
      <c r="E331" s="6">
        <v>64</v>
      </c>
      <c r="F331" s="2">
        <v>5</v>
      </c>
    </row>
    <row r="332" spans="1:6" x14ac:dyDescent="0.25">
      <c r="A332" s="6" t="s">
        <v>1626</v>
      </c>
      <c r="B332" s="7" t="s">
        <v>1627</v>
      </c>
      <c r="C332" s="8">
        <v>2015358743</v>
      </c>
      <c r="D332" s="6" t="s">
        <v>4074</v>
      </c>
      <c r="E332" s="6">
        <v>61</v>
      </c>
      <c r="F332" s="2">
        <v>5</v>
      </c>
    </row>
    <row r="333" spans="1:6" x14ac:dyDescent="0.25">
      <c r="A333" s="6" t="s">
        <v>1068</v>
      </c>
      <c r="B333" s="7" t="s">
        <v>4079</v>
      </c>
      <c r="C333" s="8">
        <v>2015358743</v>
      </c>
      <c r="D333" s="6" t="s">
        <v>4074</v>
      </c>
      <c r="E333" s="6">
        <v>77</v>
      </c>
      <c r="F333" s="2">
        <v>35</v>
      </c>
    </row>
    <row r="334" spans="1:6" x14ac:dyDescent="0.25">
      <c r="A334" s="6" t="s">
        <v>1452</v>
      </c>
      <c r="B334" s="7" t="s">
        <v>1453</v>
      </c>
      <c r="C334" s="8">
        <v>2015358743</v>
      </c>
      <c r="D334" s="6" t="s">
        <v>4074</v>
      </c>
      <c r="E334" s="6">
        <v>99</v>
      </c>
      <c r="F334" s="2">
        <v>25</v>
      </c>
    </row>
    <row r="335" spans="1:6" x14ac:dyDescent="0.25">
      <c r="A335" s="6" t="s">
        <v>2890</v>
      </c>
      <c r="B335" s="7" t="s">
        <v>2891</v>
      </c>
      <c r="C335" s="8">
        <v>2015358743</v>
      </c>
      <c r="D335" s="6" t="s">
        <v>4074</v>
      </c>
      <c r="E335" s="6">
        <v>99</v>
      </c>
      <c r="F335" s="2">
        <v>49</v>
      </c>
    </row>
    <row r="336" spans="1:6" x14ac:dyDescent="0.25">
      <c r="A336" s="6" t="s">
        <v>1156</v>
      </c>
      <c r="B336" s="7" t="s">
        <v>4080</v>
      </c>
      <c r="C336" s="8">
        <v>2015358743</v>
      </c>
      <c r="D336" s="6" t="s">
        <v>4074</v>
      </c>
      <c r="E336" s="6">
        <v>115</v>
      </c>
      <c r="F336" s="2">
        <v>65</v>
      </c>
    </row>
    <row r="337" spans="1:6" x14ac:dyDescent="0.25">
      <c r="A337" s="6" t="s">
        <v>1162</v>
      </c>
      <c r="B337" s="7" t="s">
        <v>1163</v>
      </c>
      <c r="C337" s="8">
        <v>2015358743</v>
      </c>
      <c r="D337" s="6" t="s">
        <v>4074</v>
      </c>
      <c r="E337" s="6">
        <v>80</v>
      </c>
      <c r="F337" s="2">
        <v>36</v>
      </c>
    </row>
    <row r="338" spans="1:6" x14ac:dyDescent="0.25">
      <c r="A338" s="6" t="s">
        <v>1062</v>
      </c>
      <c r="B338" s="7" t="s">
        <v>1063</v>
      </c>
      <c r="C338" s="8">
        <v>2015358743</v>
      </c>
      <c r="D338" s="6" t="s">
        <v>4074</v>
      </c>
      <c r="E338" s="6">
        <v>109</v>
      </c>
      <c r="F338" s="2">
        <v>22</v>
      </c>
    </row>
    <row r="339" spans="1:6" x14ac:dyDescent="0.25">
      <c r="A339" s="6" t="s">
        <v>624</v>
      </c>
      <c r="B339" s="7" t="s">
        <v>625</v>
      </c>
      <c r="C339" s="8">
        <v>2015358743</v>
      </c>
      <c r="D339" s="6" t="s">
        <v>4074</v>
      </c>
      <c r="E339" s="6">
        <v>88</v>
      </c>
      <c r="F339" s="2">
        <v>35</v>
      </c>
    </row>
    <row r="340" spans="1:6" x14ac:dyDescent="0.25">
      <c r="A340" s="6" t="s">
        <v>2675</v>
      </c>
      <c r="B340" s="7" t="s">
        <v>4081</v>
      </c>
      <c r="C340" s="8">
        <v>2015358743</v>
      </c>
      <c r="D340" s="6" t="s">
        <v>4074</v>
      </c>
      <c r="E340" s="6">
        <v>179</v>
      </c>
      <c r="F340" s="2">
        <v>129</v>
      </c>
    </row>
    <row r="341" spans="1:6" x14ac:dyDescent="0.25">
      <c r="A341" s="6" t="s">
        <v>435</v>
      </c>
      <c r="B341" s="7" t="s">
        <v>436</v>
      </c>
      <c r="C341" s="8">
        <v>2015358743</v>
      </c>
      <c r="D341" s="6" t="s">
        <v>4074</v>
      </c>
      <c r="E341" s="6">
        <v>70</v>
      </c>
      <c r="F341" s="2">
        <v>25</v>
      </c>
    </row>
    <row r="342" spans="1:6" x14ac:dyDescent="0.25">
      <c r="A342" s="6" t="s">
        <v>1183</v>
      </c>
      <c r="B342" s="7" t="s">
        <v>1184</v>
      </c>
      <c r="C342" s="8">
        <v>2015358743</v>
      </c>
      <c r="D342" s="6" t="s">
        <v>4074</v>
      </c>
      <c r="E342" s="6">
        <v>52</v>
      </c>
      <c r="F342" s="2">
        <v>6</v>
      </c>
    </row>
    <row r="343" spans="1:6" x14ac:dyDescent="0.25">
      <c r="A343" s="6" t="s">
        <v>822</v>
      </c>
      <c r="B343" s="7" t="s">
        <v>823</v>
      </c>
      <c r="C343" s="8">
        <v>2015358743</v>
      </c>
      <c r="D343" s="6" t="s">
        <v>4074</v>
      </c>
      <c r="E343" s="6">
        <v>50</v>
      </c>
      <c r="F343" s="2">
        <v>9</v>
      </c>
    </row>
    <row r="344" spans="1:6" x14ac:dyDescent="0.25">
      <c r="A344" s="6" t="s">
        <v>438</v>
      </c>
      <c r="B344" s="7" t="s">
        <v>439</v>
      </c>
      <c r="C344" s="8">
        <v>2015358743</v>
      </c>
      <c r="D344" s="6" t="s">
        <v>4074</v>
      </c>
      <c r="E344" s="6">
        <v>86</v>
      </c>
      <c r="F344" s="2">
        <v>36</v>
      </c>
    </row>
    <row r="345" spans="1:6" x14ac:dyDescent="0.25">
      <c r="A345" s="6" t="s">
        <v>305</v>
      </c>
      <c r="B345" s="7" t="s">
        <v>306</v>
      </c>
      <c r="C345" s="8">
        <v>2015358743</v>
      </c>
      <c r="D345" s="6" t="s">
        <v>4074</v>
      </c>
      <c r="E345" s="6">
        <v>94</v>
      </c>
      <c r="F345" s="2">
        <v>21</v>
      </c>
    </row>
    <row r="346" spans="1:6" x14ac:dyDescent="0.25">
      <c r="A346" s="6" t="s">
        <v>214</v>
      </c>
      <c r="B346" s="7" t="s">
        <v>4082</v>
      </c>
      <c r="C346" s="8">
        <v>2015121867</v>
      </c>
      <c r="D346" s="6" t="s">
        <v>4083</v>
      </c>
      <c r="E346" s="6">
        <v>84</v>
      </c>
      <c r="F346" s="2">
        <v>11</v>
      </c>
    </row>
    <row r="347" spans="1:6" x14ac:dyDescent="0.25">
      <c r="A347" s="6" t="s">
        <v>1606</v>
      </c>
      <c r="B347" s="7" t="s">
        <v>1607</v>
      </c>
      <c r="C347" s="8">
        <v>2015121867</v>
      </c>
      <c r="D347" s="6" t="s">
        <v>4083</v>
      </c>
      <c r="E347" s="6">
        <v>63</v>
      </c>
      <c r="F347" s="2">
        <v>23</v>
      </c>
    </row>
    <row r="348" spans="1:6" x14ac:dyDescent="0.25">
      <c r="A348" s="6" t="s">
        <v>506</v>
      </c>
      <c r="B348" s="7" t="s">
        <v>507</v>
      </c>
      <c r="C348" s="8">
        <v>2015121867</v>
      </c>
      <c r="D348" s="6" t="s">
        <v>4083</v>
      </c>
      <c r="E348" s="6">
        <v>70</v>
      </c>
      <c r="F348" s="2">
        <v>37</v>
      </c>
    </row>
    <row r="349" spans="1:6" x14ac:dyDescent="0.25">
      <c r="A349" s="6" t="s">
        <v>774</v>
      </c>
      <c r="B349" s="7" t="s">
        <v>775</v>
      </c>
      <c r="C349" s="8">
        <v>2015121867</v>
      </c>
      <c r="D349" s="6" t="s">
        <v>4083</v>
      </c>
      <c r="E349" s="6">
        <v>60</v>
      </c>
      <c r="F349" s="2">
        <v>30</v>
      </c>
    </row>
    <row r="350" spans="1:6" x14ac:dyDescent="0.25">
      <c r="A350" s="6" t="s">
        <v>292</v>
      </c>
      <c r="B350" s="7" t="s">
        <v>293</v>
      </c>
      <c r="C350" s="8">
        <v>2015121867</v>
      </c>
      <c r="D350" s="6" t="s">
        <v>4083</v>
      </c>
      <c r="E350" s="6">
        <v>71</v>
      </c>
      <c r="F350" s="2">
        <v>22</v>
      </c>
    </row>
    <row r="351" spans="1:6" x14ac:dyDescent="0.25">
      <c r="A351" s="6" t="s">
        <v>3268</v>
      </c>
      <c r="B351" s="7" t="s">
        <v>3269</v>
      </c>
      <c r="C351" s="8">
        <v>2015121867</v>
      </c>
      <c r="D351" s="6" t="s">
        <v>4083</v>
      </c>
      <c r="E351" s="6">
        <v>81</v>
      </c>
      <c r="F351" s="2">
        <v>48</v>
      </c>
    </row>
    <row r="352" spans="1:6" x14ac:dyDescent="0.25">
      <c r="A352" s="6" t="s">
        <v>3887</v>
      </c>
      <c r="B352" s="7" t="s">
        <v>3888</v>
      </c>
      <c r="C352" s="8">
        <v>2015121867</v>
      </c>
      <c r="D352" s="6" t="s">
        <v>4083</v>
      </c>
      <c r="E352" s="6">
        <v>64</v>
      </c>
      <c r="F352" s="2">
        <v>22</v>
      </c>
    </row>
    <row r="353" spans="1:6" x14ac:dyDescent="0.25">
      <c r="A353" s="6" t="s">
        <v>866</v>
      </c>
      <c r="B353" s="7" t="s">
        <v>867</v>
      </c>
      <c r="C353" s="8">
        <v>2015121867</v>
      </c>
      <c r="D353" s="6" t="s">
        <v>4083</v>
      </c>
      <c r="E353" s="6">
        <v>74</v>
      </c>
      <c r="F353" s="2">
        <v>41</v>
      </c>
    </row>
    <row r="354" spans="1:6" x14ac:dyDescent="0.25">
      <c r="A354" s="6" t="s">
        <v>3208</v>
      </c>
      <c r="B354" s="7" t="s">
        <v>3209</v>
      </c>
      <c r="C354" s="8">
        <v>2015121867</v>
      </c>
      <c r="D354" s="6" t="s">
        <v>4083</v>
      </c>
      <c r="E354" s="6">
        <v>68</v>
      </c>
      <c r="F354" s="2">
        <v>19</v>
      </c>
    </row>
    <row r="355" spans="1:6" x14ac:dyDescent="0.25">
      <c r="A355" s="6" t="s">
        <v>974</v>
      </c>
      <c r="B355" s="7" t="s">
        <v>4084</v>
      </c>
      <c r="C355" s="8">
        <v>2015121867</v>
      </c>
      <c r="D355" s="6" t="s">
        <v>4083</v>
      </c>
      <c r="E355" s="6">
        <v>69</v>
      </c>
      <c r="F355" s="2">
        <v>36</v>
      </c>
    </row>
    <row r="356" spans="1:6" x14ac:dyDescent="0.25">
      <c r="A356" s="6" t="s">
        <v>2942</v>
      </c>
      <c r="B356" s="7" t="s">
        <v>2943</v>
      </c>
      <c r="C356" s="8">
        <v>2015121867</v>
      </c>
      <c r="D356" s="6" t="s">
        <v>4083</v>
      </c>
      <c r="E356" s="6">
        <v>71</v>
      </c>
      <c r="F356" s="2">
        <v>25</v>
      </c>
    </row>
    <row r="357" spans="1:6" x14ac:dyDescent="0.25">
      <c r="A357" s="6" t="s">
        <v>108</v>
      </c>
      <c r="B357" s="7" t="s">
        <v>109</v>
      </c>
      <c r="C357" s="8">
        <v>2015121867</v>
      </c>
      <c r="D357" s="6" t="s">
        <v>4083</v>
      </c>
      <c r="E357" s="6">
        <v>71</v>
      </c>
      <c r="F357" s="2">
        <v>30</v>
      </c>
    </row>
    <row r="358" spans="1:6" x14ac:dyDescent="0.25">
      <c r="A358" s="6" t="s">
        <v>1739</v>
      </c>
      <c r="B358" s="7" t="s">
        <v>1740</v>
      </c>
      <c r="C358" s="8">
        <v>2015121867</v>
      </c>
      <c r="D358" s="6" t="s">
        <v>4083</v>
      </c>
      <c r="E358" s="6">
        <v>65</v>
      </c>
      <c r="F358" s="2">
        <v>17</v>
      </c>
    </row>
    <row r="359" spans="1:6" x14ac:dyDescent="0.25">
      <c r="A359" s="6" t="s">
        <v>3389</v>
      </c>
      <c r="B359" s="7" t="s">
        <v>3390</v>
      </c>
      <c r="C359" s="8">
        <v>2015121867</v>
      </c>
      <c r="D359" s="6" t="s">
        <v>4083</v>
      </c>
      <c r="E359" s="6">
        <v>80</v>
      </c>
      <c r="F359" s="2">
        <v>10</v>
      </c>
    </row>
    <row r="360" spans="1:6" x14ac:dyDescent="0.25">
      <c r="A360" s="6" t="s">
        <v>3043</v>
      </c>
      <c r="B360" s="7" t="s">
        <v>4085</v>
      </c>
      <c r="C360" s="8">
        <v>2015121867</v>
      </c>
      <c r="D360" s="6" t="s">
        <v>4083</v>
      </c>
      <c r="E360" s="6">
        <v>80</v>
      </c>
      <c r="F360" s="2">
        <v>24</v>
      </c>
    </row>
    <row r="361" spans="1:6" x14ac:dyDescent="0.25">
      <c r="A361" s="6" t="s">
        <v>771</v>
      </c>
      <c r="B361" s="7" t="s">
        <v>772</v>
      </c>
      <c r="C361" s="8">
        <v>2015121867</v>
      </c>
      <c r="D361" s="6" t="s">
        <v>4083</v>
      </c>
      <c r="E361" s="6">
        <v>81</v>
      </c>
      <c r="F361" s="2">
        <v>6</v>
      </c>
    </row>
    <row r="362" spans="1:6" x14ac:dyDescent="0.25">
      <c r="A362" s="6" t="s">
        <v>2736</v>
      </c>
      <c r="B362" s="7" t="s">
        <v>2737</v>
      </c>
      <c r="C362" s="8">
        <v>2015121867</v>
      </c>
      <c r="D362" s="6" t="s">
        <v>4083</v>
      </c>
      <c r="E362" s="6">
        <v>69</v>
      </c>
      <c r="F362" s="2">
        <v>13</v>
      </c>
    </row>
    <row r="363" spans="1:6" x14ac:dyDescent="0.25">
      <c r="A363" s="6" t="s">
        <v>502</v>
      </c>
      <c r="B363" s="7" t="s">
        <v>4086</v>
      </c>
      <c r="C363" s="8">
        <v>2015121867</v>
      </c>
      <c r="D363" s="6" t="s">
        <v>4083</v>
      </c>
      <c r="E363" s="6">
        <v>66</v>
      </c>
      <c r="F363" s="2">
        <v>33</v>
      </c>
    </row>
    <row r="364" spans="1:6" x14ac:dyDescent="0.25">
      <c r="A364" s="6" t="s">
        <v>948</v>
      </c>
      <c r="B364" s="7" t="s">
        <v>949</v>
      </c>
      <c r="C364" s="8">
        <v>2015121867</v>
      </c>
      <c r="D364" s="6" t="s">
        <v>4083</v>
      </c>
      <c r="E364" s="6">
        <v>79</v>
      </c>
      <c r="F364" s="2">
        <v>25</v>
      </c>
    </row>
    <row r="365" spans="1:6" x14ac:dyDescent="0.25">
      <c r="A365" s="6" t="s">
        <v>2157</v>
      </c>
      <c r="B365" s="7" t="s">
        <v>2158</v>
      </c>
      <c r="C365" s="8">
        <v>2015121867</v>
      </c>
      <c r="D365" s="6" t="s">
        <v>4083</v>
      </c>
      <c r="E365" s="6">
        <v>65</v>
      </c>
      <c r="F365" s="2">
        <v>34</v>
      </c>
    </row>
    <row r="366" spans="1:6" x14ac:dyDescent="0.25">
      <c r="A366" s="6" t="s">
        <v>2121</v>
      </c>
      <c r="B366" s="7" t="s">
        <v>4087</v>
      </c>
      <c r="C366" s="8">
        <v>2015121867</v>
      </c>
      <c r="D366" s="6" t="s">
        <v>4083</v>
      </c>
      <c r="E366" s="6">
        <v>78</v>
      </c>
      <c r="F366" s="2">
        <v>27</v>
      </c>
    </row>
    <row r="367" spans="1:6" x14ac:dyDescent="0.25">
      <c r="A367" s="6" t="s">
        <v>2810</v>
      </c>
      <c r="B367" s="7" t="s">
        <v>2811</v>
      </c>
      <c r="C367" s="8">
        <v>2015121867</v>
      </c>
      <c r="D367" s="6" t="s">
        <v>4083</v>
      </c>
      <c r="E367" s="6">
        <v>73</v>
      </c>
      <c r="F367" s="2">
        <v>40</v>
      </c>
    </row>
    <row r="368" spans="1:6" x14ac:dyDescent="0.25">
      <c r="A368" s="6" t="s">
        <v>1415</v>
      </c>
      <c r="B368" s="7" t="s">
        <v>1416</v>
      </c>
      <c r="C368" s="8">
        <v>2015121867</v>
      </c>
      <c r="D368" s="6" t="s">
        <v>4083</v>
      </c>
      <c r="E368" s="6">
        <v>82</v>
      </c>
      <c r="F368" s="2">
        <v>6</v>
      </c>
    </row>
    <row r="369" spans="1:6" x14ac:dyDescent="0.25">
      <c r="A369" s="6" t="s">
        <v>2484</v>
      </c>
      <c r="B369" s="7" t="s">
        <v>2485</v>
      </c>
      <c r="C369" s="8">
        <v>2015121867</v>
      </c>
      <c r="D369" s="6" t="s">
        <v>4083</v>
      </c>
      <c r="E369" s="6">
        <v>84</v>
      </c>
      <c r="F369" s="2">
        <v>5</v>
      </c>
    </row>
    <row r="370" spans="1:6" x14ac:dyDescent="0.25">
      <c r="A370" s="6" t="s">
        <v>1017</v>
      </c>
      <c r="B370" s="7" t="s">
        <v>4088</v>
      </c>
      <c r="C370" s="8">
        <v>2015121867</v>
      </c>
      <c r="D370" s="6" t="s">
        <v>4083</v>
      </c>
      <c r="E370" s="6">
        <v>72</v>
      </c>
      <c r="F370" s="2">
        <v>31</v>
      </c>
    </row>
    <row r="371" spans="1:6" x14ac:dyDescent="0.25">
      <c r="A371" s="6" t="s">
        <v>486</v>
      </c>
      <c r="B371" s="7" t="s">
        <v>487</v>
      </c>
      <c r="C371" s="8">
        <v>2015121867</v>
      </c>
      <c r="D371" s="6" t="s">
        <v>4083</v>
      </c>
      <c r="E371" s="6">
        <v>82</v>
      </c>
      <c r="F371" s="2">
        <v>10</v>
      </c>
    </row>
    <row r="372" spans="1:6" x14ac:dyDescent="0.25">
      <c r="A372" s="6" t="s">
        <v>154</v>
      </c>
      <c r="B372" s="7" t="s">
        <v>155</v>
      </c>
      <c r="C372" s="8">
        <v>2015121867</v>
      </c>
      <c r="D372" s="6" t="s">
        <v>4083</v>
      </c>
      <c r="E372" s="6">
        <v>51</v>
      </c>
      <c r="F372" s="2">
        <v>26</v>
      </c>
    </row>
    <row r="373" spans="1:6" x14ac:dyDescent="0.25">
      <c r="A373" s="6" t="s">
        <v>3195</v>
      </c>
      <c r="B373" s="7" t="s">
        <v>3196</v>
      </c>
      <c r="C373" s="8">
        <v>2015121867</v>
      </c>
      <c r="D373" s="6" t="s">
        <v>4083</v>
      </c>
      <c r="E373" s="6">
        <v>55</v>
      </c>
      <c r="F373" s="2">
        <v>27</v>
      </c>
    </row>
    <row r="374" spans="1:6" x14ac:dyDescent="0.25">
      <c r="A374" s="6" t="s">
        <v>1197</v>
      </c>
      <c r="B374" s="7" t="s">
        <v>1198</v>
      </c>
      <c r="C374" s="8">
        <v>2015121867</v>
      </c>
      <c r="D374" s="6" t="s">
        <v>4083</v>
      </c>
      <c r="E374" s="6">
        <v>72</v>
      </c>
      <c r="F374" s="2">
        <v>31</v>
      </c>
    </row>
    <row r="375" spans="1:6" x14ac:dyDescent="0.25">
      <c r="A375" s="6" t="s">
        <v>1859</v>
      </c>
      <c r="B375" s="7" t="s">
        <v>1860</v>
      </c>
      <c r="C375" s="8">
        <v>2015121867</v>
      </c>
      <c r="D375" s="6" t="s">
        <v>4083</v>
      </c>
      <c r="E375" s="6">
        <v>57</v>
      </c>
      <c r="F375" s="2">
        <v>27</v>
      </c>
    </row>
    <row r="376" spans="1:6" x14ac:dyDescent="0.25">
      <c r="A376" s="6" t="s">
        <v>2131</v>
      </c>
      <c r="B376" s="7" t="s">
        <v>2132</v>
      </c>
      <c r="C376" s="8">
        <v>2015121867</v>
      </c>
      <c r="D376" s="6" t="s">
        <v>4083</v>
      </c>
      <c r="E376" s="6">
        <v>65</v>
      </c>
      <c r="F376" s="2">
        <v>22</v>
      </c>
    </row>
    <row r="377" spans="1:6" x14ac:dyDescent="0.25">
      <c r="A377" s="6" t="s">
        <v>780</v>
      </c>
      <c r="B377" s="7" t="s">
        <v>781</v>
      </c>
      <c r="C377" s="8">
        <v>2015121867</v>
      </c>
      <c r="D377" s="6" t="s">
        <v>4083</v>
      </c>
      <c r="E377" s="6">
        <v>63</v>
      </c>
      <c r="F377" s="2">
        <v>53</v>
      </c>
    </row>
    <row r="378" spans="1:6" x14ac:dyDescent="0.25">
      <c r="A378" s="6" t="s">
        <v>2807</v>
      </c>
      <c r="B378" s="7" t="s">
        <v>2808</v>
      </c>
      <c r="C378" s="8">
        <v>2015121867</v>
      </c>
      <c r="D378" s="6" t="s">
        <v>4083</v>
      </c>
      <c r="E378" s="6">
        <v>56</v>
      </c>
      <c r="F378" s="2">
        <v>27</v>
      </c>
    </row>
    <row r="379" spans="1:6" x14ac:dyDescent="0.25">
      <c r="A379" s="6" t="s">
        <v>1227</v>
      </c>
      <c r="B379" s="7" t="s">
        <v>1228</v>
      </c>
      <c r="C379" s="8">
        <v>2015121867</v>
      </c>
      <c r="D379" s="6" t="s">
        <v>4083</v>
      </c>
      <c r="E379" s="6">
        <v>80</v>
      </c>
      <c r="F379" s="2">
        <v>26</v>
      </c>
    </row>
    <row r="380" spans="1:6" x14ac:dyDescent="0.25">
      <c r="A380" s="6" t="s">
        <v>790</v>
      </c>
      <c r="B380" s="7" t="s">
        <v>791</v>
      </c>
      <c r="C380" s="8">
        <v>2015121867</v>
      </c>
      <c r="D380" s="6" t="s">
        <v>4083</v>
      </c>
      <c r="E380" s="6">
        <v>89</v>
      </c>
      <c r="F380" s="2">
        <v>11</v>
      </c>
    </row>
    <row r="381" spans="1:6" x14ac:dyDescent="0.25">
      <c r="A381" s="6" t="s">
        <v>2624</v>
      </c>
      <c r="B381" s="7" t="s">
        <v>1725</v>
      </c>
      <c r="C381" s="8">
        <v>2015121867</v>
      </c>
      <c r="D381" s="6" t="s">
        <v>4083</v>
      </c>
      <c r="E381" s="6">
        <v>64</v>
      </c>
      <c r="F381" s="2">
        <v>24</v>
      </c>
    </row>
    <row r="382" spans="1:6" x14ac:dyDescent="0.25">
      <c r="A382" s="6" t="s">
        <v>1008</v>
      </c>
      <c r="B382" s="7" t="s">
        <v>4089</v>
      </c>
      <c r="C382" s="8">
        <v>2015121867</v>
      </c>
      <c r="D382" s="6" t="s">
        <v>4083</v>
      </c>
      <c r="E382" s="6">
        <v>65</v>
      </c>
      <c r="F382" s="2">
        <v>22</v>
      </c>
    </row>
    <row r="383" spans="1:6" x14ac:dyDescent="0.25">
      <c r="A383" s="6" t="s">
        <v>2256</v>
      </c>
      <c r="B383" s="7" t="s">
        <v>2257</v>
      </c>
      <c r="C383" s="8">
        <v>2015121867</v>
      </c>
      <c r="D383" s="6" t="s">
        <v>4083</v>
      </c>
      <c r="E383" s="6">
        <v>57</v>
      </c>
      <c r="F383" s="2">
        <v>26</v>
      </c>
    </row>
    <row r="384" spans="1:6" x14ac:dyDescent="0.25">
      <c r="A384" s="6" t="s">
        <v>1342</v>
      </c>
      <c r="B384" s="7" t="s">
        <v>1343</v>
      </c>
      <c r="C384" s="8">
        <v>2015121867</v>
      </c>
      <c r="D384" s="6" t="s">
        <v>4083</v>
      </c>
      <c r="E384" s="6">
        <v>74</v>
      </c>
      <c r="F384" s="2">
        <v>29</v>
      </c>
    </row>
    <row r="385" spans="1:6" x14ac:dyDescent="0.25">
      <c r="A385" s="6" t="s">
        <v>2927</v>
      </c>
      <c r="B385" s="7" t="s">
        <v>2928</v>
      </c>
      <c r="C385" s="8">
        <v>2015121867</v>
      </c>
      <c r="D385" s="6" t="s">
        <v>4083</v>
      </c>
      <c r="E385" s="6">
        <v>65</v>
      </c>
      <c r="F385" s="2">
        <v>33</v>
      </c>
    </row>
    <row r="386" spans="1:6" x14ac:dyDescent="0.25">
      <c r="A386" s="6" t="s">
        <v>2247</v>
      </c>
      <c r="B386" s="7" t="s">
        <v>4090</v>
      </c>
      <c r="C386" s="8">
        <v>2015121867</v>
      </c>
      <c r="D386" s="6" t="s">
        <v>4083</v>
      </c>
      <c r="E386" s="6">
        <v>81</v>
      </c>
      <c r="F386" s="2">
        <v>11</v>
      </c>
    </row>
    <row r="387" spans="1:6" x14ac:dyDescent="0.25">
      <c r="A387" s="6" t="s">
        <v>2510</v>
      </c>
      <c r="B387" s="7" t="s">
        <v>2511</v>
      </c>
      <c r="C387" s="8">
        <v>2015121867</v>
      </c>
      <c r="D387" s="6" t="s">
        <v>4083</v>
      </c>
      <c r="E387" s="6">
        <v>84</v>
      </c>
      <c r="F387" s="2">
        <v>11</v>
      </c>
    </row>
    <row r="388" spans="1:6" x14ac:dyDescent="0.25">
      <c r="A388" s="6" t="s">
        <v>589</v>
      </c>
      <c r="B388" s="7" t="s">
        <v>4091</v>
      </c>
      <c r="C388" s="8">
        <v>2015121867</v>
      </c>
      <c r="D388" s="6" t="s">
        <v>4083</v>
      </c>
      <c r="E388" s="6">
        <v>81</v>
      </c>
      <c r="F388" s="2">
        <v>9</v>
      </c>
    </row>
    <row r="389" spans="1:6" x14ac:dyDescent="0.25">
      <c r="A389" s="6" t="s">
        <v>2766</v>
      </c>
      <c r="B389" s="7" t="s">
        <v>2767</v>
      </c>
      <c r="C389" s="8">
        <v>2015121867</v>
      </c>
      <c r="D389" s="6" t="s">
        <v>4083</v>
      </c>
      <c r="E389" s="6">
        <v>79</v>
      </c>
      <c r="F389" s="2">
        <v>9</v>
      </c>
    </row>
    <row r="390" spans="1:6" x14ac:dyDescent="0.25">
      <c r="A390" s="6" t="s">
        <v>2761</v>
      </c>
      <c r="B390" s="7" t="s">
        <v>1887</v>
      </c>
      <c r="C390" s="8">
        <v>2015121867</v>
      </c>
      <c r="D390" s="6" t="s">
        <v>4083</v>
      </c>
      <c r="E390" s="6">
        <v>56</v>
      </c>
      <c r="F390" s="2">
        <v>27</v>
      </c>
    </row>
    <row r="391" spans="1:6" x14ac:dyDescent="0.25">
      <c r="A391" s="6" t="s">
        <v>3414</v>
      </c>
      <c r="B391" s="7" t="s">
        <v>3415</v>
      </c>
      <c r="C391" s="8">
        <v>2015121867</v>
      </c>
      <c r="D391" s="6" t="s">
        <v>4083</v>
      </c>
      <c r="E391" s="6">
        <v>79</v>
      </c>
      <c r="F391" s="2">
        <v>25</v>
      </c>
    </row>
    <row r="392" spans="1:6" x14ac:dyDescent="0.25">
      <c r="A392" s="6" t="s">
        <v>2723</v>
      </c>
      <c r="B392" s="7" t="s">
        <v>4092</v>
      </c>
      <c r="C392" s="8">
        <v>2015121867</v>
      </c>
      <c r="D392" s="6" t="s">
        <v>4083</v>
      </c>
      <c r="E392" s="6">
        <v>62</v>
      </c>
      <c r="F392" s="2">
        <v>33</v>
      </c>
    </row>
    <row r="393" spans="1:6" x14ac:dyDescent="0.25">
      <c r="A393" s="6" t="s">
        <v>2529</v>
      </c>
      <c r="B393" s="7" t="s">
        <v>2530</v>
      </c>
      <c r="C393" s="8">
        <v>2015025741</v>
      </c>
      <c r="D393" s="6" t="s">
        <v>4093</v>
      </c>
      <c r="E393" s="6">
        <v>72</v>
      </c>
      <c r="F393" s="2">
        <v>50</v>
      </c>
    </row>
    <row r="394" spans="1:6" x14ac:dyDescent="0.25">
      <c r="A394" s="6" t="s">
        <v>1609</v>
      </c>
      <c r="B394" s="7" t="s">
        <v>1610</v>
      </c>
      <c r="C394" s="8">
        <v>2015025741</v>
      </c>
      <c r="D394" s="6" t="s">
        <v>4093</v>
      </c>
      <c r="E394" s="6">
        <v>47</v>
      </c>
      <c r="F394" s="2">
        <v>47</v>
      </c>
    </row>
    <row r="395" spans="1:6" x14ac:dyDescent="0.25">
      <c r="A395" s="6" t="s">
        <v>1362</v>
      </c>
      <c r="B395" s="7" t="s">
        <v>1363</v>
      </c>
      <c r="C395" s="8">
        <v>2015025741</v>
      </c>
      <c r="D395" s="6" t="s">
        <v>4093</v>
      </c>
      <c r="E395" s="6">
        <v>65</v>
      </c>
      <c r="F395" s="2">
        <v>60</v>
      </c>
    </row>
    <row r="396" spans="1:6" x14ac:dyDescent="0.25">
      <c r="A396" s="6" t="s">
        <v>930</v>
      </c>
      <c r="B396" s="7" t="s">
        <v>931</v>
      </c>
      <c r="C396" s="8">
        <v>2015025741</v>
      </c>
      <c r="D396" s="6" t="s">
        <v>4093</v>
      </c>
      <c r="E396" s="6">
        <v>59</v>
      </c>
      <c r="F396" s="2">
        <v>44</v>
      </c>
    </row>
    <row r="397" spans="1:6" x14ac:dyDescent="0.25">
      <c r="A397" s="6" t="s">
        <v>571</v>
      </c>
      <c r="B397" s="7" t="s">
        <v>572</v>
      </c>
      <c r="C397" s="8">
        <v>2015025741</v>
      </c>
      <c r="D397" s="6" t="s">
        <v>4093</v>
      </c>
      <c r="E397" s="6">
        <v>79</v>
      </c>
      <c r="F397" s="2">
        <v>58</v>
      </c>
    </row>
    <row r="398" spans="1:6" x14ac:dyDescent="0.25">
      <c r="A398" s="6" t="s">
        <v>2003</v>
      </c>
      <c r="B398" s="7" t="s">
        <v>2004</v>
      </c>
      <c r="C398" s="8">
        <v>2015025741</v>
      </c>
      <c r="D398" s="6" t="s">
        <v>4093</v>
      </c>
      <c r="E398" s="6">
        <v>78</v>
      </c>
      <c r="F398" s="2">
        <v>71</v>
      </c>
    </row>
    <row r="399" spans="1:6" x14ac:dyDescent="0.25">
      <c r="A399" s="6" t="s">
        <v>1494</v>
      </c>
      <c r="B399" s="7" t="s">
        <v>1495</v>
      </c>
      <c r="C399" s="8">
        <v>2015025741</v>
      </c>
      <c r="D399" s="6" t="s">
        <v>4093</v>
      </c>
      <c r="E399" s="6">
        <v>72</v>
      </c>
      <c r="F399" s="2">
        <v>57</v>
      </c>
    </row>
    <row r="400" spans="1:6" x14ac:dyDescent="0.25">
      <c r="A400" s="6" t="s">
        <v>2216</v>
      </c>
      <c r="B400" s="7" t="s">
        <v>2217</v>
      </c>
      <c r="C400" s="8">
        <v>2015025741</v>
      </c>
      <c r="D400" s="6" t="s">
        <v>4093</v>
      </c>
      <c r="E400" s="6">
        <v>45</v>
      </c>
      <c r="F400" s="2">
        <v>39</v>
      </c>
    </row>
    <row r="401" spans="1:6" x14ac:dyDescent="0.25">
      <c r="A401" s="6" t="s">
        <v>3278</v>
      </c>
      <c r="B401" s="7" t="s">
        <v>3279</v>
      </c>
      <c r="C401" s="8">
        <v>2015025741</v>
      </c>
      <c r="D401" s="6" t="s">
        <v>4093</v>
      </c>
      <c r="E401" s="6">
        <v>52</v>
      </c>
      <c r="F401" s="2">
        <v>44</v>
      </c>
    </row>
    <row r="402" spans="1:6" x14ac:dyDescent="0.25">
      <c r="A402" s="6" t="s">
        <v>1439</v>
      </c>
      <c r="B402" s="7" t="s">
        <v>1440</v>
      </c>
      <c r="C402" s="8">
        <v>2015025741</v>
      </c>
      <c r="D402" s="6" t="s">
        <v>4093</v>
      </c>
      <c r="E402" s="6">
        <v>53</v>
      </c>
      <c r="F402" s="2">
        <v>47</v>
      </c>
    </row>
    <row r="403" spans="1:6" x14ac:dyDescent="0.25">
      <c r="A403" s="6" t="s">
        <v>3067</v>
      </c>
      <c r="B403" s="7" t="s">
        <v>3068</v>
      </c>
      <c r="C403" s="8">
        <v>2015025741</v>
      </c>
      <c r="D403" s="6" t="s">
        <v>4093</v>
      </c>
      <c r="E403" s="6">
        <v>63</v>
      </c>
      <c r="F403" s="2">
        <v>47</v>
      </c>
    </row>
    <row r="404" spans="1:6" x14ac:dyDescent="0.25">
      <c r="A404" s="6" t="s">
        <v>1470</v>
      </c>
      <c r="B404" s="7" t="s">
        <v>1471</v>
      </c>
      <c r="C404" s="8">
        <v>2015025741</v>
      </c>
      <c r="D404" s="6" t="s">
        <v>4093</v>
      </c>
      <c r="E404" s="6">
        <v>43</v>
      </c>
      <c r="F404" s="2">
        <v>50</v>
      </c>
    </row>
    <row r="405" spans="1:6" x14ac:dyDescent="0.25">
      <c r="A405" s="6" t="s">
        <v>3523</v>
      </c>
      <c r="B405" s="7" t="s">
        <v>3524</v>
      </c>
      <c r="C405" s="8">
        <v>2015025741</v>
      </c>
      <c r="D405" s="6" t="s">
        <v>4093</v>
      </c>
      <c r="E405" s="6">
        <v>66</v>
      </c>
      <c r="F405" s="2">
        <v>51</v>
      </c>
    </row>
    <row r="406" spans="1:6" x14ac:dyDescent="0.25">
      <c r="A406" s="6" t="s">
        <v>2533</v>
      </c>
      <c r="B406" s="7" t="s">
        <v>2534</v>
      </c>
      <c r="C406" s="8">
        <v>2015025741</v>
      </c>
      <c r="D406" s="6" t="s">
        <v>4093</v>
      </c>
      <c r="E406" s="6">
        <v>70</v>
      </c>
      <c r="F406" s="2">
        <v>63</v>
      </c>
    </row>
    <row r="407" spans="1:6" x14ac:dyDescent="0.25">
      <c r="A407" s="6" t="s">
        <v>745</v>
      </c>
      <c r="B407" s="7" t="s">
        <v>746</v>
      </c>
      <c r="C407" s="8">
        <v>2015025741</v>
      </c>
      <c r="D407" s="6" t="s">
        <v>4093</v>
      </c>
      <c r="E407" s="6">
        <v>61</v>
      </c>
      <c r="F407" s="2">
        <v>67</v>
      </c>
    </row>
    <row r="408" spans="1:6" x14ac:dyDescent="0.25">
      <c r="A408" s="6" t="s">
        <v>1330</v>
      </c>
      <c r="B408" s="7" t="s">
        <v>1331</v>
      </c>
      <c r="C408" s="8">
        <v>2015025741</v>
      </c>
      <c r="D408" s="6" t="s">
        <v>4093</v>
      </c>
      <c r="E408" s="6">
        <v>54</v>
      </c>
      <c r="F408" s="2">
        <v>39</v>
      </c>
    </row>
    <row r="409" spans="1:6" x14ac:dyDescent="0.25">
      <c r="A409" s="6" t="s">
        <v>3114</v>
      </c>
      <c r="B409" s="7" t="s">
        <v>3115</v>
      </c>
      <c r="C409" s="8">
        <v>2015025741</v>
      </c>
      <c r="D409" s="6" t="s">
        <v>4093</v>
      </c>
      <c r="E409" s="6">
        <v>54</v>
      </c>
      <c r="F409" s="2">
        <v>42</v>
      </c>
    </row>
    <row r="410" spans="1:6" x14ac:dyDescent="0.25">
      <c r="A410" s="6" t="s">
        <v>3404</v>
      </c>
      <c r="B410" s="7" t="s">
        <v>1253</v>
      </c>
      <c r="C410" s="8">
        <v>2015025741</v>
      </c>
      <c r="D410" s="6" t="s">
        <v>4093</v>
      </c>
      <c r="E410" s="6">
        <v>53</v>
      </c>
      <c r="F410" s="2">
        <v>43</v>
      </c>
    </row>
    <row r="411" spans="1:6" x14ac:dyDescent="0.25">
      <c r="A411" s="6" t="s">
        <v>2969</v>
      </c>
      <c r="B411" s="7" t="s">
        <v>2970</v>
      </c>
      <c r="C411" s="8">
        <v>2015025741</v>
      </c>
      <c r="D411" s="6" t="s">
        <v>4093</v>
      </c>
      <c r="E411" s="6">
        <v>69</v>
      </c>
      <c r="F411" s="2">
        <v>28</v>
      </c>
    </row>
    <row r="412" spans="1:6" x14ac:dyDescent="0.25">
      <c r="A412" s="6" t="s">
        <v>521</v>
      </c>
      <c r="B412" s="7" t="s">
        <v>522</v>
      </c>
      <c r="C412" s="8">
        <v>2015025741</v>
      </c>
      <c r="D412" s="6" t="s">
        <v>4093</v>
      </c>
      <c r="E412" s="6">
        <v>49</v>
      </c>
      <c r="F412" s="2">
        <v>43</v>
      </c>
    </row>
    <row r="413" spans="1:6" x14ac:dyDescent="0.25">
      <c r="A413" s="6" t="s">
        <v>1915</v>
      </c>
      <c r="B413" s="7" t="s">
        <v>1916</v>
      </c>
      <c r="C413" s="8">
        <v>2015025741</v>
      </c>
      <c r="D413" s="6" t="s">
        <v>4093</v>
      </c>
      <c r="E413" s="6">
        <v>73</v>
      </c>
      <c r="F413" s="2">
        <v>27</v>
      </c>
    </row>
    <row r="414" spans="1:6" x14ac:dyDescent="0.25">
      <c r="A414" s="6" t="s">
        <v>1901</v>
      </c>
      <c r="B414" s="7" t="s">
        <v>1902</v>
      </c>
      <c r="C414" s="8">
        <v>2015025741</v>
      </c>
      <c r="D414" s="6" t="s">
        <v>4093</v>
      </c>
      <c r="E414" s="6">
        <v>71</v>
      </c>
      <c r="F414" s="2">
        <v>28</v>
      </c>
    </row>
    <row r="415" spans="1:6" x14ac:dyDescent="0.25">
      <c r="A415" s="6" t="s">
        <v>2263</v>
      </c>
      <c r="B415" s="7" t="s">
        <v>2264</v>
      </c>
      <c r="C415" s="8">
        <v>2015025741</v>
      </c>
      <c r="D415" s="6" t="s">
        <v>4093</v>
      </c>
      <c r="E415" s="6">
        <v>61</v>
      </c>
      <c r="F415" s="2">
        <v>37</v>
      </c>
    </row>
    <row r="416" spans="1:6" x14ac:dyDescent="0.25">
      <c r="A416" s="6" t="s">
        <v>1209</v>
      </c>
      <c r="B416" s="7" t="s">
        <v>1210</v>
      </c>
      <c r="C416" s="8">
        <v>2015025741</v>
      </c>
      <c r="D416" s="6" t="s">
        <v>4093</v>
      </c>
      <c r="E416" s="6">
        <v>54</v>
      </c>
      <c r="F416" s="2">
        <v>48</v>
      </c>
    </row>
    <row r="417" spans="1:6" x14ac:dyDescent="0.25">
      <c r="A417" s="6" t="s">
        <v>3561</v>
      </c>
      <c r="B417" s="7" t="s">
        <v>3562</v>
      </c>
      <c r="C417" s="8">
        <v>2015025741</v>
      </c>
      <c r="D417" s="6" t="s">
        <v>4093</v>
      </c>
      <c r="E417" s="6">
        <v>71</v>
      </c>
      <c r="F417" s="2">
        <v>27</v>
      </c>
    </row>
    <row r="418" spans="1:6" x14ac:dyDescent="0.25">
      <c r="A418" s="6" t="s">
        <v>1467</v>
      </c>
      <c r="B418" s="7" t="s">
        <v>1468</v>
      </c>
      <c r="C418" s="8">
        <v>2015025741</v>
      </c>
      <c r="D418" s="6" t="s">
        <v>4093</v>
      </c>
      <c r="E418" s="6">
        <v>66</v>
      </c>
      <c r="F418" s="2">
        <v>30</v>
      </c>
    </row>
    <row r="419" spans="1:6" x14ac:dyDescent="0.25">
      <c r="A419" s="6" t="s">
        <v>1730</v>
      </c>
      <c r="B419" s="7" t="s">
        <v>1731</v>
      </c>
      <c r="C419" s="8">
        <v>2015025741</v>
      </c>
      <c r="D419" s="6" t="s">
        <v>4093</v>
      </c>
      <c r="E419" s="6">
        <v>74</v>
      </c>
      <c r="F419" s="2">
        <v>25</v>
      </c>
    </row>
    <row r="420" spans="1:6" x14ac:dyDescent="0.25">
      <c r="A420" s="6" t="s">
        <v>2139</v>
      </c>
      <c r="B420" s="7" t="s">
        <v>2140</v>
      </c>
      <c r="C420" s="8">
        <v>2015025741</v>
      </c>
      <c r="D420" s="6" t="s">
        <v>4093</v>
      </c>
      <c r="E420" s="6">
        <v>68</v>
      </c>
      <c r="F420" s="2">
        <v>28</v>
      </c>
    </row>
    <row r="421" spans="1:6" x14ac:dyDescent="0.25">
      <c r="A421" s="6" t="s">
        <v>2654</v>
      </c>
      <c r="B421" s="7" t="s">
        <v>2655</v>
      </c>
      <c r="C421" s="8">
        <v>2015025741</v>
      </c>
      <c r="D421" s="6" t="s">
        <v>4093</v>
      </c>
      <c r="E421" s="6">
        <v>59</v>
      </c>
      <c r="F421" s="2">
        <v>38</v>
      </c>
    </row>
    <row r="422" spans="1:6" x14ac:dyDescent="0.25">
      <c r="A422" s="6" t="s">
        <v>3629</v>
      </c>
      <c r="B422" s="7" t="s">
        <v>3630</v>
      </c>
      <c r="C422" s="8">
        <v>2015025741</v>
      </c>
      <c r="D422" s="6" t="s">
        <v>4093</v>
      </c>
      <c r="E422" s="6">
        <v>46</v>
      </c>
      <c r="F422" s="2">
        <v>51</v>
      </c>
    </row>
    <row r="423" spans="1:6" x14ac:dyDescent="0.25">
      <c r="A423" s="6" t="s">
        <v>2895</v>
      </c>
      <c r="B423" s="7" t="s">
        <v>2896</v>
      </c>
      <c r="C423" s="8">
        <v>2015025741</v>
      </c>
      <c r="D423" s="6" t="s">
        <v>4093</v>
      </c>
      <c r="E423" s="6">
        <v>70</v>
      </c>
      <c r="F423" s="2">
        <v>28</v>
      </c>
    </row>
    <row r="424" spans="1:6" x14ac:dyDescent="0.25">
      <c r="A424" s="6" t="s">
        <v>2360</v>
      </c>
      <c r="B424" s="7" t="s">
        <v>2361</v>
      </c>
      <c r="C424" s="8">
        <v>2015025741</v>
      </c>
      <c r="D424" s="6" t="s">
        <v>4093</v>
      </c>
      <c r="E424" s="6">
        <v>68</v>
      </c>
      <c r="F424" s="2">
        <v>30</v>
      </c>
    </row>
    <row r="425" spans="1:6" x14ac:dyDescent="0.25">
      <c r="A425" s="6" t="s">
        <v>3845</v>
      </c>
      <c r="B425" s="7" t="s">
        <v>3846</v>
      </c>
      <c r="C425" s="8">
        <v>2015025741</v>
      </c>
      <c r="D425" s="6" t="s">
        <v>4093</v>
      </c>
      <c r="E425" s="6">
        <v>74</v>
      </c>
      <c r="F425" s="2">
        <v>25</v>
      </c>
    </row>
    <row r="426" spans="1:6" x14ac:dyDescent="0.25">
      <c r="A426" s="6" t="s">
        <v>1165</v>
      </c>
      <c r="B426" s="7" t="s">
        <v>1166</v>
      </c>
      <c r="C426" s="8">
        <v>2015025741</v>
      </c>
      <c r="D426" s="6" t="s">
        <v>4093</v>
      </c>
      <c r="E426" s="6">
        <v>54</v>
      </c>
      <c r="F426" s="2">
        <v>39</v>
      </c>
    </row>
    <row r="427" spans="1:6" x14ac:dyDescent="0.25">
      <c r="A427" s="6" t="s">
        <v>1875</v>
      </c>
      <c r="B427" s="7" t="s">
        <v>1876</v>
      </c>
      <c r="C427" s="8">
        <v>2015025741</v>
      </c>
      <c r="D427" s="6" t="s">
        <v>4093</v>
      </c>
      <c r="E427" s="6">
        <v>45</v>
      </c>
      <c r="F427" s="2">
        <v>48</v>
      </c>
    </row>
    <row r="428" spans="1:6" x14ac:dyDescent="0.25">
      <c r="A428" s="6" t="s">
        <v>2851</v>
      </c>
      <c r="B428" s="7" t="s">
        <v>2852</v>
      </c>
      <c r="C428" s="8">
        <v>2015025741</v>
      </c>
      <c r="D428" s="6" t="s">
        <v>4093</v>
      </c>
      <c r="E428" s="6">
        <v>58</v>
      </c>
      <c r="F428" s="2">
        <v>48</v>
      </c>
    </row>
    <row r="429" spans="1:6" x14ac:dyDescent="0.25">
      <c r="A429" s="6" t="s">
        <v>3378</v>
      </c>
      <c r="B429" s="7" t="s">
        <v>3379</v>
      </c>
      <c r="C429" s="8">
        <v>2015025741</v>
      </c>
      <c r="D429" s="6" t="s">
        <v>4093</v>
      </c>
      <c r="E429" s="6">
        <v>65</v>
      </c>
      <c r="F429" s="2">
        <v>33</v>
      </c>
    </row>
    <row r="430" spans="1:6" x14ac:dyDescent="0.25">
      <c r="A430" s="6" t="s">
        <v>2565</v>
      </c>
      <c r="B430" s="7" t="s">
        <v>2566</v>
      </c>
      <c r="C430" s="8">
        <v>2015025741</v>
      </c>
      <c r="D430" s="6" t="s">
        <v>4093</v>
      </c>
      <c r="E430" s="6">
        <v>79</v>
      </c>
      <c r="F430" s="2">
        <v>23</v>
      </c>
    </row>
    <row r="431" spans="1:6" x14ac:dyDescent="0.25">
      <c r="A431" s="6" t="s">
        <v>1252</v>
      </c>
      <c r="B431" s="7" t="s">
        <v>4094</v>
      </c>
      <c r="C431" s="8">
        <v>2015025741</v>
      </c>
      <c r="D431" s="6" t="s">
        <v>4093</v>
      </c>
      <c r="E431" s="6">
        <v>55</v>
      </c>
      <c r="F431" s="2">
        <v>41</v>
      </c>
    </row>
    <row r="432" spans="1:6" x14ac:dyDescent="0.25">
      <c r="A432" s="6" t="s">
        <v>2410</v>
      </c>
      <c r="B432" s="12" t="s">
        <v>2411</v>
      </c>
      <c r="C432" s="8">
        <v>2015025741</v>
      </c>
      <c r="D432" s="6" t="s">
        <v>4093</v>
      </c>
      <c r="E432" s="12">
        <v>63</v>
      </c>
      <c r="F432" s="2">
        <v>32</v>
      </c>
    </row>
    <row r="433" spans="1:6" x14ac:dyDescent="0.25">
      <c r="A433" s="6" t="s">
        <v>2481</v>
      </c>
      <c r="B433" s="7" t="s">
        <v>2482</v>
      </c>
      <c r="C433" s="8">
        <v>2015025741</v>
      </c>
      <c r="D433" s="6" t="s">
        <v>4093</v>
      </c>
      <c r="E433" s="6">
        <v>66</v>
      </c>
      <c r="F433" s="2">
        <v>71</v>
      </c>
    </row>
    <row r="434" spans="1:6" x14ac:dyDescent="0.25">
      <c r="A434" s="6" t="s">
        <v>819</v>
      </c>
      <c r="B434" s="7" t="s">
        <v>820</v>
      </c>
      <c r="C434" s="8">
        <v>2015025741</v>
      </c>
      <c r="D434" s="6" t="s">
        <v>4093</v>
      </c>
      <c r="E434" s="6">
        <v>57</v>
      </c>
      <c r="F434" s="2">
        <v>44</v>
      </c>
    </row>
    <row r="435" spans="1:6" x14ac:dyDescent="0.25">
      <c r="A435" s="6" t="s">
        <v>2160</v>
      </c>
      <c r="B435" s="7" t="s">
        <v>2161</v>
      </c>
      <c r="C435" s="8">
        <v>2015025741</v>
      </c>
      <c r="D435" s="6" t="s">
        <v>4093</v>
      </c>
      <c r="E435" s="6">
        <v>64</v>
      </c>
      <c r="F435" s="2">
        <v>49</v>
      </c>
    </row>
    <row r="436" spans="1:6" x14ac:dyDescent="0.25">
      <c r="A436" s="6" t="s">
        <v>3974</v>
      </c>
      <c r="B436" s="7" t="s">
        <v>3975</v>
      </c>
      <c r="C436" s="8">
        <v>2015025741</v>
      </c>
      <c r="D436" s="6" t="s">
        <v>4093</v>
      </c>
      <c r="E436" s="6">
        <v>64</v>
      </c>
      <c r="F436" s="2">
        <v>56</v>
      </c>
    </row>
    <row r="437" spans="1:6" x14ac:dyDescent="0.25">
      <c r="A437" s="6" t="s">
        <v>914</v>
      </c>
      <c r="B437" s="7" t="s">
        <v>915</v>
      </c>
      <c r="C437" s="8">
        <v>2015025741</v>
      </c>
      <c r="D437" s="6" t="s">
        <v>4093</v>
      </c>
      <c r="E437" s="6">
        <v>58</v>
      </c>
      <c r="F437" s="2">
        <v>38</v>
      </c>
    </row>
    <row r="438" spans="1:6" x14ac:dyDescent="0.25">
      <c r="A438" s="6" t="s">
        <v>1830</v>
      </c>
      <c r="B438" s="7" t="s">
        <v>1831</v>
      </c>
      <c r="C438" s="8">
        <v>2015025741</v>
      </c>
      <c r="D438" s="6" t="s">
        <v>4093</v>
      </c>
      <c r="E438" s="6">
        <v>70</v>
      </c>
      <c r="F438" s="2">
        <v>29</v>
      </c>
    </row>
    <row r="439" spans="1:6" x14ac:dyDescent="0.25">
      <c r="A439" s="6" t="s">
        <v>3687</v>
      </c>
      <c r="B439" s="7" t="s">
        <v>3688</v>
      </c>
      <c r="C439" s="8">
        <v>2015443252</v>
      </c>
      <c r="D439" s="6" t="s">
        <v>4095</v>
      </c>
      <c r="E439" s="6">
        <v>41</v>
      </c>
      <c r="F439" s="2">
        <v>34</v>
      </c>
    </row>
    <row r="440" spans="1:6" x14ac:dyDescent="0.25">
      <c r="A440" s="6" t="s">
        <v>611</v>
      </c>
      <c r="B440" s="7" t="s">
        <v>612</v>
      </c>
      <c r="C440" s="8">
        <v>2015443252</v>
      </c>
      <c r="D440" s="6" t="s">
        <v>4095</v>
      </c>
      <c r="E440" s="6">
        <v>30</v>
      </c>
      <c r="F440" s="2">
        <v>27</v>
      </c>
    </row>
    <row r="441" spans="1:6" x14ac:dyDescent="0.25">
      <c r="A441" s="6" t="s">
        <v>454</v>
      </c>
      <c r="B441" s="7" t="s">
        <v>455</v>
      </c>
      <c r="C441" s="8">
        <v>2015443252</v>
      </c>
      <c r="D441" s="6" t="s">
        <v>4095</v>
      </c>
      <c r="E441" s="6">
        <v>26</v>
      </c>
      <c r="F441" s="2">
        <v>13</v>
      </c>
    </row>
    <row r="442" spans="1:6" x14ac:dyDescent="0.25">
      <c r="A442" s="6" t="s">
        <v>3238</v>
      </c>
      <c r="B442" s="7" t="s">
        <v>3239</v>
      </c>
      <c r="C442" s="8">
        <v>2015443252</v>
      </c>
      <c r="D442" s="6" t="s">
        <v>4095</v>
      </c>
      <c r="E442" s="6">
        <v>33</v>
      </c>
      <c r="F442" s="2">
        <v>25</v>
      </c>
    </row>
    <row r="443" spans="1:6" x14ac:dyDescent="0.25">
      <c r="A443" s="6" t="s">
        <v>1766</v>
      </c>
      <c r="B443" s="7" t="s">
        <v>4096</v>
      </c>
      <c r="C443" s="8">
        <v>2015443252</v>
      </c>
      <c r="D443" s="6" t="s">
        <v>4095</v>
      </c>
      <c r="E443" s="6">
        <v>38</v>
      </c>
      <c r="F443" s="2">
        <v>26</v>
      </c>
    </row>
    <row r="444" spans="1:6" x14ac:dyDescent="0.25">
      <c r="A444" s="6" t="s">
        <v>2127</v>
      </c>
      <c r="B444" s="7" t="s">
        <v>2128</v>
      </c>
      <c r="C444" s="8">
        <v>2015443252</v>
      </c>
      <c r="D444" s="6" t="s">
        <v>4095</v>
      </c>
      <c r="E444" s="6">
        <v>41</v>
      </c>
      <c r="F444" s="2">
        <v>30</v>
      </c>
    </row>
    <row r="445" spans="1:6" x14ac:dyDescent="0.25">
      <c r="A445" s="6" t="s">
        <v>1566</v>
      </c>
      <c r="B445" s="7" t="s">
        <v>1567</v>
      </c>
      <c r="C445" s="8">
        <v>2015443252</v>
      </c>
      <c r="D445" s="6" t="s">
        <v>4095</v>
      </c>
      <c r="E445" s="6">
        <v>46</v>
      </c>
      <c r="F445" s="2">
        <v>33</v>
      </c>
    </row>
    <row r="446" spans="1:6" x14ac:dyDescent="0.25">
      <c r="A446" s="6" t="s">
        <v>2857</v>
      </c>
      <c r="B446" s="7" t="s">
        <v>2858</v>
      </c>
      <c r="C446" s="8">
        <v>2015443252</v>
      </c>
      <c r="D446" s="6" t="s">
        <v>4095</v>
      </c>
      <c r="E446" s="6">
        <v>31</v>
      </c>
      <c r="F446" s="2">
        <v>24</v>
      </c>
    </row>
    <row r="447" spans="1:6" x14ac:dyDescent="0.25">
      <c r="A447" s="6" t="s">
        <v>2684</v>
      </c>
      <c r="B447" s="7" t="s">
        <v>2685</v>
      </c>
      <c r="C447" s="8">
        <v>2015443252</v>
      </c>
      <c r="D447" s="6" t="s">
        <v>4095</v>
      </c>
      <c r="E447" s="6">
        <v>30</v>
      </c>
      <c r="F447" s="2">
        <v>14</v>
      </c>
    </row>
    <row r="448" spans="1:6" x14ac:dyDescent="0.25">
      <c r="A448" s="6" t="s">
        <v>2974</v>
      </c>
      <c r="B448" s="7" t="s">
        <v>2975</v>
      </c>
      <c r="C448" s="8">
        <v>2015443252</v>
      </c>
      <c r="D448" s="6" t="s">
        <v>4095</v>
      </c>
      <c r="E448" s="6">
        <v>29</v>
      </c>
      <c r="F448" s="2">
        <v>13</v>
      </c>
    </row>
    <row r="449" spans="1:6" x14ac:dyDescent="0.25">
      <c r="A449" s="9" t="s">
        <v>221</v>
      </c>
      <c r="B449" s="7" t="s">
        <v>4097</v>
      </c>
      <c r="C449" s="8">
        <v>2015443252</v>
      </c>
      <c r="D449" s="6" t="s">
        <v>4095</v>
      </c>
      <c r="E449" s="6">
        <v>24</v>
      </c>
      <c r="F449" s="2">
        <v>7</v>
      </c>
    </row>
    <row r="450" spans="1:6" x14ac:dyDescent="0.25">
      <c r="A450" s="9" t="s">
        <v>813</v>
      </c>
      <c r="B450" s="7" t="s">
        <v>814</v>
      </c>
      <c r="C450" s="8">
        <v>2015443252</v>
      </c>
      <c r="D450" s="6" t="s">
        <v>4095</v>
      </c>
      <c r="E450" s="6">
        <v>23</v>
      </c>
      <c r="F450" s="2">
        <v>11</v>
      </c>
    </row>
    <row r="451" spans="1:6" x14ac:dyDescent="0.25">
      <c r="A451" s="2" t="s">
        <v>3443</v>
      </c>
      <c r="B451" s="2" t="s">
        <v>4098</v>
      </c>
      <c r="C451" s="8">
        <v>2015443252</v>
      </c>
      <c r="D451" s="6" t="s">
        <v>4095</v>
      </c>
      <c r="E451" s="6">
        <v>33</v>
      </c>
      <c r="F451" s="2">
        <v>24</v>
      </c>
    </row>
    <row r="452" spans="1:6" x14ac:dyDescent="0.25">
      <c r="A452" s="6" t="s">
        <v>2745</v>
      </c>
      <c r="B452" s="7" t="s">
        <v>2746</v>
      </c>
      <c r="C452" s="8">
        <v>2015443252</v>
      </c>
      <c r="D452" s="6" t="s">
        <v>4095</v>
      </c>
      <c r="E452" s="6">
        <v>30</v>
      </c>
      <c r="F452" s="2">
        <v>14</v>
      </c>
    </row>
    <row r="453" spans="1:6" x14ac:dyDescent="0.25">
      <c r="A453" s="6" t="s">
        <v>992</v>
      </c>
      <c r="B453" s="7" t="s">
        <v>993</v>
      </c>
      <c r="C453" s="8">
        <v>2015443252</v>
      </c>
      <c r="D453" s="6" t="s">
        <v>4095</v>
      </c>
      <c r="E453" s="6">
        <v>22</v>
      </c>
      <c r="F453" s="2">
        <v>10</v>
      </c>
    </row>
    <row r="454" spans="1:6" x14ac:dyDescent="0.25">
      <c r="A454" s="6" t="s">
        <v>2111</v>
      </c>
      <c r="B454" s="7" t="s">
        <v>2112</v>
      </c>
      <c r="C454" s="8">
        <v>2015443252</v>
      </c>
      <c r="D454" s="6" t="s">
        <v>4095</v>
      </c>
      <c r="E454" s="6">
        <v>37</v>
      </c>
      <c r="F454" s="2">
        <v>25</v>
      </c>
    </row>
    <row r="455" spans="1:6" x14ac:dyDescent="0.25">
      <c r="A455" s="9" t="s">
        <v>2861</v>
      </c>
      <c r="B455" s="7" t="s">
        <v>2862</v>
      </c>
      <c r="C455" s="8">
        <v>2015443252</v>
      </c>
      <c r="D455" s="6" t="s">
        <v>4095</v>
      </c>
      <c r="E455" s="6">
        <v>28</v>
      </c>
      <c r="F455" s="2">
        <v>15</v>
      </c>
    </row>
    <row r="456" spans="1:6" x14ac:dyDescent="0.25">
      <c r="A456" s="6" t="s">
        <v>2035</v>
      </c>
      <c r="B456" s="7" t="s">
        <v>2036</v>
      </c>
      <c r="C456" s="8">
        <v>2015443252</v>
      </c>
      <c r="D456" s="6" t="s">
        <v>4095</v>
      </c>
      <c r="E456" s="6">
        <v>30</v>
      </c>
      <c r="F456" s="2">
        <v>13</v>
      </c>
    </row>
    <row r="457" spans="1:6" x14ac:dyDescent="0.25">
      <c r="A457" s="6" t="s">
        <v>3101</v>
      </c>
      <c r="B457" s="7" t="s">
        <v>3102</v>
      </c>
      <c r="C457" s="8">
        <v>2015443252</v>
      </c>
      <c r="D457" s="6" t="s">
        <v>4095</v>
      </c>
      <c r="E457" s="6">
        <v>31</v>
      </c>
      <c r="F457" s="2">
        <v>18</v>
      </c>
    </row>
    <row r="458" spans="1:6" x14ac:dyDescent="0.25">
      <c r="A458" s="6" t="s">
        <v>1098</v>
      </c>
      <c r="B458" s="7" t="s">
        <v>1099</v>
      </c>
      <c r="C458" s="8">
        <v>2015443252</v>
      </c>
      <c r="D458" s="6" t="s">
        <v>4095</v>
      </c>
      <c r="E458" s="6">
        <v>37</v>
      </c>
      <c r="F458" s="2">
        <v>23</v>
      </c>
    </row>
    <row r="459" spans="1:6" x14ac:dyDescent="0.25">
      <c r="A459" s="9" t="s">
        <v>387</v>
      </c>
      <c r="B459" s="7" t="s">
        <v>4099</v>
      </c>
      <c r="C459" s="8">
        <v>2015443252</v>
      </c>
      <c r="D459" s="6" t="s">
        <v>4095</v>
      </c>
      <c r="E459" s="6">
        <v>19</v>
      </c>
      <c r="F459" s="2">
        <v>7</v>
      </c>
    </row>
    <row r="460" spans="1:6" x14ac:dyDescent="0.25">
      <c r="A460" s="6" t="s">
        <v>2945</v>
      </c>
      <c r="B460" s="7" t="s">
        <v>2946</v>
      </c>
      <c r="C460" s="8">
        <v>2015443252</v>
      </c>
      <c r="D460" s="6" t="s">
        <v>4095</v>
      </c>
      <c r="E460" s="6">
        <v>29</v>
      </c>
      <c r="F460" s="2">
        <v>13</v>
      </c>
    </row>
    <row r="461" spans="1:6" x14ac:dyDescent="0.25">
      <c r="A461" s="6" t="s">
        <v>430</v>
      </c>
      <c r="B461" s="7" t="s">
        <v>431</v>
      </c>
      <c r="C461" s="8">
        <v>2015443252</v>
      </c>
      <c r="D461" s="6" t="s">
        <v>4095</v>
      </c>
      <c r="E461" s="6">
        <v>23</v>
      </c>
      <c r="F461" s="2">
        <v>10</v>
      </c>
    </row>
    <row r="462" spans="1:6" x14ac:dyDescent="0.25">
      <c r="A462" s="6" t="s">
        <v>1974</v>
      </c>
      <c r="B462" s="7" t="s">
        <v>1975</v>
      </c>
      <c r="C462" s="8">
        <v>2015443252</v>
      </c>
      <c r="D462" s="6" t="s">
        <v>4095</v>
      </c>
      <c r="E462" s="6">
        <v>29</v>
      </c>
      <c r="F462" s="2">
        <v>13</v>
      </c>
    </row>
    <row r="463" spans="1:6" x14ac:dyDescent="0.25">
      <c r="A463" s="6" t="s">
        <v>273</v>
      </c>
      <c r="B463" s="7" t="s">
        <v>4100</v>
      </c>
      <c r="C463" s="8">
        <v>2015443252</v>
      </c>
      <c r="D463" s="6" t="s">
        <v>4095</v>
      </c>
      <c r="E463" s="6">
        <v>33</v>
      </c>
      <c r="F463" s="2">
        <v>13</v>
      </c>
    </row>
    <row r="464" spans="1:6" x14ac:dyDescent="0.25">
      <c r="A464" s="6" t="s">
        <v>2474</v>
      </c>
      <c r="B464" s="7" t="s">
        <v>2475</v>
      </c>
      <c r="C464" s="8">
        <v>2015443252</v>
      </c>
      <c r="D464" s="6" t="s">
        <v>4095</v>
      </c>
      <c r="E464" s="6">
        <v>40</v>
      </c>
      <c r="F464" s="2">
        <v>26</v>
      </c>
    </row>
    <row r="465" spans="1:6" x14ac:dyDescent="0.25">
      <c r="A465" s="6" t="s">
        <v>2709</v>
      </c>
      <c r="B465" s="7" t="s">
        <v>2710</v>
      </c>
      <c r="C465" s="8">
        <v>2015443252</v>
      </c>
      <c r="D465" s="6" t="s">
        <v>4095</v>
      </c>
      <c r="E465" s="6">
        <v>31</v>
      </c>
      <c r="F465" s="2">
        <v>14</v>
      </c>
    </row>
    <row r="466" spans="1:6" x14ac:dyDescent="0.25">
      <c r="A466" s="6" t="s">
        <v>1967</v>
      </c>
      <c r="B466" s="7" t="s">
        <v>1968</v>
      </c>
      <c r="C466" s="8">
        <v>2015443252</v>
      </c>
      <c r="D466" s="6" t="s">
        <v>4095</v>
      </c>
      <c r="E466" s="6">
        <v>33</v>
      </c>
      <c r="F466" s="2">
        <v>18</v>
      </c>
    </row>
    <row r="467" spans="1:6" x14ac:dyDescent="0.25">
      <c r="A467" s="6" t="s">
        <v>1617</v>
      </c>
      <c r="B467" s="7" t="s">
        <v>1618</v>
      </c>
      <c r="C467" s="8">
        <v>2015443252</v>
      </c>
      <c r="D467" s="6" t="s">
        <v>4095</v>
      </c>
      <c r="E467" s="6">
        <v>24</v>
      </c>
      <c r="F467" s="2">
        <v>13</v>
      </c>
    </row>
    <row r="468" spans="1:6" x14ac:dyDescent="0.25">
      <c r="A468" s="6" t="s">
        <v>399</v>
      </c>
      <c r="B468" s="7" t="s">
        <v>400</v>
      </c>
      <c r="C468" s="8">
        <v>2015443252</v>
      </c>
      <c r="D468" s="6" t="s">
        <v>4095</v>
      </c>
      <c r="E468" s="6">
        <v>34</v>
      </c>
      <c r="F468" s="2">
        <v>84</v>
      </c>
    </row>
    <row r="469" spans="1:6" x14ac:dyDescent="0.25">
      <c r="A469" s="6" t="s">
        <v>2694</v>
      </c>
      <c r="B469" s="7" t="s">
        <v>2695</v>
      </c>
      <c r="C469" s="8">
        <v>2015443252</v>
      </c>
      <c r="D469" s="6" t="s">
        <v>4095</v>
      </c>
      <c r="E469" s="6">
        <v>35</v>
      </c>
      <c r="F469" s="2">
        <v>19</v>
      </c>
    </row>
    <row r="470" spans="1:6" x14ac:dyDescent="0.25">
      <c r="A470" s="6" t="s">
        <v>1713</v>
      </c>
      <c r="B470" s="7" t="s">
        <v>1714</v>
      </c>
      <c r="C470" s="8">
        <v>2015443252</v>
      </c>
      <c r="D470" s="6" t="s">
        <v>4095</v>
      </c>
      <c r="E470" s="6">
        <v>35</v>
      </c>
      <c r="F470" s="2">
        <v>23</v>
      </c>
    </row>
    <row r="471" spans="1:6" x14ac:dyDescent="0.25">
      <c r="A471" s="6" t="s">
        <v>2276</v>
      </c>
      <c r="B471" s="7" t="s">
        <v>2277</v>
      </c>
      <c r="C471" s="8">
        <v>2015443252</v>
      </c>
      <c r="D471" s="6" t="s">
        <v>4095</v>
      </c>
      <c r="E471" s="6">
        <v>33</v>
      </c>
      <c r="F471" s="2">
        <v>17</v>
      </c>
    </row>
    <row r="472" spans="1:6" x14ac:dyDescent="0.25">
      <c r="A472" s="6" t="s">
        <v>1397</v>
      </c>
      <c r="B472" s="7" t="s">
        <v>1398</v>
      </c>
      <c r="C472" s="8">
        <v>2015443252</v>
      </c>
      <c r="D472" s="6" t="s">
        <v>4095</v>
      </c>
      <c r="E472" s="6">
        <v>50</v>
      </c>
      <c r="F472" s="2">
        <v>36</v>
      </c>
    </row>
    <row r="473" spans="1:6" x14ac:dyDescent="0.25">
      <c r="A473" s="6" t="s">
        <v>971</v>
      </c>
      <c r="B473" s="7" t="s">
        <v>972</v>
      </c>
      <c r="C473" s="8">
        <v>2015443252</v>
      </c>
      <c r="D473" s="6" t="s">
        <v>4095</v>
      </c>
      <c r="E473" s="6">
        <v>26</v>
      </c>
      <c r="F473" s="2">
        <v>14</v>
      </c>
    </row>
    <row r="474" spans="1:6" x14ac:dyDescent="0.25">
      <c r="A474" s="6" t="s">
        <v>2454</v>
      </c>
      <c r="B474" s="7" t="s">
        <v>2455</v>
      </c>
      <c r="C474" s="8">
        <v>2015443252</v>
      </c>
      <c r="D474" s="6" t="s">
        <v>4095</v>
      </c>
      <c r="E474" s="6">
        <v>28</v>
      </c>
      <c r="F474" s="2">
        <v>15</v>
      </c>
    </row>
    <row r="475" spans="1:6" x14ac:dyDescent="0.25">
      <c r="A475" s="6" t="s">
        <v>1234</v>
      </c>
      <c r="B475" s="7" t="s">
        <v>1235</v>
      </c>
      <c r="C475" s="8">
        <v>2015443252</v>
      </c>
      <c r="D475" s="6" t="s">
        <v>4095</v>
      </c>
      <c r="E475" s="6">
        <v>46</v>
      </c>
      <c r="F475" s="2">
        <v>33</v>
      </c>
    </row>
    <row r="476" spans="1:6" x14ac:dyDescent="0.25">
      <c r="A476" s="6" t="s">
        <v>1960</v>
      </c>
      <c r="B476" s="7" t="s">
        <v>1961</v>
      </c>
      <c r="C476" s="8">
        <v>2015443252</v>
      </c>
      <c r="D476" s="6" t="s">
        <v>4095</v>
      </c>
      <c r="E476" s="6">
        <v>40</v>
      </c>
      <c r="F476" s="2">
        <v>29</v>
      </c>
    </row>
    <row r="477" spans="1:6" x14ac:dyDescent="0.25">
      <c r="A477" s="6" t="s">
        <v>2393</v>
      </c>
      <c r="B477" s="7" t="s">
        <v>2394</v>
      </c>
      <c r="C477" s="8">
        <v>2015443252</v>
      </c>
      <c r="D477" s="6" t="s">
        <v>4095</v>
      </c>
      <c r="E477" s="6">
        <v>43</v>
      </c>
      <c r="F477" s="2">
        <v>31</v>
      </c>
    </row>
    <row r="478" spans="1:6" x14ac:dyDescent="0.25">
      <c r="A478" s="6" t="s">
        <v>2982</v>
      </c>
      <c r="B478" s="7" t="s">
        <v>2983</v>
      </c>
      <c r="C478" s="8">
        <v>2015443252</v>
      </c>
      <c r="D478" s="6" t="s">
        <v>4095</v>
      </c>
      <c r="E478" s="6">
        <v>53</v>
      </c>
      <c r="F478" s="2">
        <v>39</v>
      </c>
    </row>
    <row r="479" spans="1:6" x14ac:dyDescent="0.25">
      <c r="A479" s="6" t="s">
        <v>2618</v>
      </c>
      <c r="B479" s="7" t="s">
        <v>2619</v>
      </c>
      <c r="C479" s="8">
        <v>2015443252</v>
      </c>
      <c r="D479" s="6" t="s">
        <v>4095</v>
      </c>
      <c r="E479" s="6">
        <v>32</v>
      </c>
      <c r="F479" s="2">
        <v>26</v>
      </c>
    </row>
    <row r="480" spans="1:6" x14ac:dyDescent="0.25">
      <c r="A480" s="6" t="s">
        <v>1620</v>
      </c>
      <c r="B480" s="7" t="s">
        <v>1621</v>
      </c>
      <c r="C480" s="8">
        <v>2015443252</v>
      </c>
      <c r="D480" s="6" t="s">
        <v>4095</v>
      </c>
      <c r="E480" s="6">
        <v>31</v>
      </c>
      <c r="F480" s="2">
        <v>26</v>
      </c>
    </row>
    <row r="481" spans="1:6" x14ac:dyDescent="0.25">
      <c r="A481" s="6" t="s">
        <v>179</v>
      </c>
      <c r="B481" s="7" t="s">
        <v>180</v>
      </c>
      <c r="C481" s="8">
        <v>2015443252</v>
      </c>
      <c r="D481" s="6" t="s">
        <v>4095</v>
      </c>
      <c r="E481" s="6">
        <v>48</v>
      </c>
      <c r="F481" s="2">
        <v>35</v>
      </c>
    </row>
    <row r="482" spans="1:6" x14ac:dyDescent="0.25">
      <c r="A482" s="6" t="s">
        <v>1005</v>
      </c>
      <c r="B482" s="7" t="s">
        <v>1006</v>
      </c>
      <c r="C482" s="8">
        <v>2015443252</v>
      </c>
      <c r="D482" s="6" t="s">
        <v>4095</v>
      </c>
      <c r="E482" s="6">
        <v>42</v>
      </c>
      <c r="F482" s="2">
        <v>30</v>
      </c>
    </row>
    <row r="483" spans="1:6" x14ac:dyDescent="0.25">
      <c r="A483" s="6" t="s">
        <v>717</v>
      </c>
      <c r="B483" s="7" t="s">
        <v>718</v>
      </c>
      <c r="C483" s="8">
        <v>2015443252</v>
      </c>
      <c r="D483" s="6" t="s">
        <v>4095</v>
      </c>
      <c r="E483" s="6">
        <v>36</v>
      </c>
      <c r="F483" s="2">
        <v>22</v>
      </c>
    </row>
    <row r="484" spans="1:6" x14ac:dyDescent="0.25">
      <c r="A484" s="6" t="s">
        <v>898</v>
      </c>
      <c r="B484" s="7" t="s">
        <v>899</v>
      </c>
      <c r="C484" s="8">
        <v>2015443252</v>
      </c>
      <c r="D484" s="6" t="s">
        <v>4095</v>
      </c>
      <c r="E484" s="6">
        <v>35</v>
      </c>
      <c r="F484" s="2">
        <v>23</v>
      </c>
    </row>
    <row r="485" spans="1:6" x14ac:dyDescent="0.25">
      <c r="A485" s="9" t="s">
        <v>1638</v>
      </c>
      <c r="B485" s="7" t="s">
        <v>1639</v>
      </c>
      <c r="C485" s="8">
        <v>2015443252</v>
      </c>
      <c r="D485" s="6" t="s">
        <v>4095</v>
      </c>
      <c r="E485" s="6">
        <v>21</v>
      </c>
      <c r="F485" s="2">
        <v>9</v>
      </c>
    </row>
    <row r="486" spans="1:6" x14ac:dyDescent="0.25">
      <c r="A486" s="6" t="s">
        <v>2730</v>
      </c>
      <c r="B486" s="7" t="s">
        <v>2731</v>
      </c>
      <c r="C486" s="8">
        <v>2015443252</v>
      </c>
      <c r="D486" s="6" t="s">
        <v>4095</v>
      </c>
      <c r="E486" s="6">
        <v>42</v>
      </c>
      <c r="F486" s="2">
        <v>30</v>
      </c>
    </row>
    <row r="487" spans="1:6" x14ac:dyDescent="0.25">
      <c r="A487" s="6" t="s">
        <v>1259</v>
      </c>
      <c r="B487" s="7" t="s">
        <v>1260</v>
      </c>
      <c r="C487" s="8">
        <v>2015443252</v>
      </c>
      <c r="D487" s="6" t="s">
        <v>4095</v>
      </c>
      <c r="E487" s="6">
        <v>41</v>
      </c>
      <c r="F487" s="2">
        <v>28</v>
      </c>
    </row>
    <row r="488" spans="1:6" x14ac:dyDescent="0.25">
      <c r="A488" s="9" t="s">
        <v>2516</v>
      </c>
      <c r="B488" s="7" t="s">
        <v>2517</v>
      </c>
      <c r="C488" s="8">
        <v>2015443252</v>
      </c>
      <c r="D488" s="6" t="s">
        <v>4095</v>
      </c>
      <c r="E488" s="6">
        <v>30</v>
      </c>
      <c r="F488" s="2">
        <v>16</v>
      </c>
    </row>
    <row r="489" spans="1:6" x14ac:dyDescent="0.25">
      <c r="A489" s="6" t="s">
        <v>1046</v>
      </c>
      <c r="B489" s="7" t="s">
        <v>4101</v>
      </c>
      <c r="C489" s="8">
        <v>2015443252</v>
      </c>
      <c r="D489" s="6" t="s">
        <v>4095</v>
      </c>
      <c r="E489" s="6">
        <v>30</v>
      </c>
      <c r="F489" s="2">
        <v>10</v>
      </c>
    </row>
    <row r="490" spans="1:6" x14ac:dyDescent="0.25">
      <c r="A490" s="6" t="s">
        <v>3354</v>
      </c>
      <c r="B490" s="7" t="s">
        <v>3355</v>
      </c>
      <c r="C490" s="8">
        <v>2015443252</v>
      </c>
      <c r="D490" s="6" t="s">
        <v>4095</v>
      </c>
      <c r="E490" s="6">
        <v>41</v>
      </c>
      <c r="F490" s="2">
        <v>29</v>
      </c>
    </row>
    <row r="491" spans="1:6" x14ac:dyDescent="0.25">
      <c r="A491" s="6" t="s">
        <v>3640</v>
      </c>
      <c r="B491" s="7" t="s">
        <v>3641</v>
      </c>
      <c r="C491" s="8">
        <v>2015443268</v>
      </c>
      <c r="D491" s="6" t="s">
        <v>4102</v>
      </c>
      <c r="E491" s="6">
        <v>10</v>
      </c>
      <c r="F491" s="2">
        <v>13</v>
      </c>
    </row>
    <row r="492" spans="1:6" x14ac:dyDescent="0.25">
      <c r="A492" s="6" t="s">
        <v>872</v>
      </c>
      <c r="B492" s="7" t="s">
        <v>4103</v>
      </c>
      <c r="C492" s="8">
        <v>2015443268</v>
      </c>
      <c r="D492" s="6" t="s">
        <v>4102</v>
      </c>
      <c r="E492" s="6">
        <v>12</v>
      </c>
      <c r="F492" s="2">
        <v>22</v>
      </c>
    </row>
    <row r="493" spans="1:6" x14ac:dyDescent="0.25">
      <c r="A493" s="6" t="s">
        <v>2280</v>
      </c>
      <c r="B493" s="7" t="s">
        <v>2281</v>
      </c>
      <c r="C493" s="8">
        <v>2015443268</v>
      </c>
      <c r="D493" s="6" t="s">
        <v>4102</v>
      </c>
      <c r="E493" s="6">
        <v>5</v>
      </c>
      <c r="F493" s="2">
        <v>15</v>
      </c>
    </row>
    <row r="494" spans="1:6" x14ac:dyDescent="0.25">
      <c r="A494" s="6" t="s">
        <v>670</v>
      </c>
      <c r="B494" s="7" t="s">
        <v>4104</v>
      </c>
      <c r="C494" s="8">
        <v>2015443268</v>
      </c>
      <c r="D494" s="6" t="s">
        <v>4102</v>
      </c>
      <c r="E494" s="6">
        <v>4</v>
      </c>
      <c r="F494" s="2">
        <v>22</v>
      </c>
    </row>
    <row r="495" spans="1:6" x14ac:dyDescent="0.25">
      <c r="A495" s="6" t="s">
        <v>3506</v>
      </c>
      <c r="B495" s="7" t="s">
        <v>3507</v>
      </c>
      <c r="C495" s="8">
        <v>2015443268</v>
      </c>
      <c r="D495" s="6" t="s">
        <v>4102</v>
      </c>
      <c r="E495" s="6">
        <v>10</v>
      </c>
      <c r="F495" s="2">
        <v>15</v>
      </c>
    </row>
    <row r="496" spans="1:6" x14ac:dyDescent="0.25">
      <c r="A496" s="6" t="s">
        <v>3188</v>
      </c>
      <c r="B496" s="7" t="s">
        <v>3189</v>
      </c>
      <c r="C496" s="8">
        <v>2015443268</v>
      </c>
      <c r="D496" s="6" t="s">
        <v>4102</v>
      </c>
      <c r="E496" s="6">
        <v>8</v>
      </c>
      <c r="F496" s="2">
        <v>19</v>
      </c>
    </row>
    <row r="497" spans="1:6" x14ac:dyDescent="0.25">
      <c r="A497" s="6" t="s">
        <v>1384</v>
      </c>
      <c r="B497" s="7" t="s">
        <v>1385</v>
      </c>
      <c r="C497" s="8">
        <v>2015443268</v>
      </c>
      <c r="D497" s="6" t="s">
        <v>4102</v>
      </c>
      <c r="E497" s="6">
        <v>6</v>
      </c>
      <c r="F497" s="2">
        <v>15</v>
      </c>
    </row>
    <row r="498" spans="1:6" x14ac:dyDescent="0.25">
      <c r="A498" s="9" t="s">
        <v>3274</v>
      </c>
      <c r="B498" s="7" t="s">
        <v>3275</v>
      </c>
      <c r="C498" s="8">
        <v>2015443268</v>
      </c>
      <c r="D498" s="6" t="s">
        <v>4102</v>
      </c>
      <c r="E498" s="6">
        <v>15</v>
      </c>
      <c r="F498" s="2">
        <v>14</v>
      </c>
    </row>
    <row r="499" spans="1:6" x14ac:dyDescent="0.25">
      <c r="A499" s="9" t="s">
        <v>849</v>
      </c>
      <c r="B499" s="7" t="s">
        <v>850</v>
      </c>
      <c r="C499" s="8">
        <v>2015443268</v>
      </c>
      <c r="D499" s="6" t="s">
        <v>4102</v>
      </c>
      <c r="E499" s="6">
        <v>5</v>
      </c>
      <c r="F499" s="2">
        <v>45</v>
      </c>
    </row>
    <row r="500" spans="1:6" x14ac:dyDescent="0.25">
      <c r="A500" s="6" t="s">
        <v>1464</v>
      </c>
      <c r="B500" s="7" t="s">
        <v>1465</v>
      </c>
      <c r="C500" s="8">
        <v>2015443268</v>
      </c>
      <c r="D500" s="6" t="s">
        <v>4102</v>
      </c>
      <c r="E500" s="6">
        <v>10</v>
      </c>
      <c r="F500" s="2">
        <v>16</v>
      </c>
    </row>
    <row r="501" spans="1:6" x14ac:dyDescent="0.25">
      <c r="A501" s="9" t="s">
        <v>3265</v>
      </c>
      <c r="B501" s="7" t="s">
        <v>3266</v>
      </c>
      <c r="C501" s="8">
        <v>2015443268</v>
      </c>
      <c r="D501" s="6" t="s">
        <v>4102</v>
      </c>
      <c r="E501" s="6">
        <v>6</v>
      </c>
      <c r="F501" s="2">
        <v>50</v>
      </c>
    </row>
    <row r="502" spans="1:6" x14ac:dyDescent="0.25">
      <c r="A502" s="9" t="s">
        <v>2681</v>
      </c>
      <c r="B502" s="7" t="s">
        <v>2682</v>
      </c>
      <c r="C502" s="8">
        <v>2015443268</v>
      </c>
      <c r="D502" s="6" t="s">
        <v>4102</v>
      </c>
      <c r="E502" s="6">
        <v>5</v>
      </c>
      <c r="F502" s="2">
        <v>50</v>
      </c>
    </row>
    <row r="503" spans="1:6" x14ac:dyDescent="0.25">
      <c r="A503" s="6" t="s">
        <v>945</v>
      </c>
      <c r="B503" s="7" t="s">
        <v>946</v>
      </c>
      <c r="C503" s="8">
        <v>2015443268</v>
      </c>
      <c r="D503" s="6" t="s">
        <v>4102</v>
      </c>
      <c r="E503" s="6">
        <v>21</v>
      </c>
      <c r="F503" s="2">
        <v>23</v>
      </c>
    </row>
    <row r="504" spans="1:6" x14ac:dyDescent="0.25">
      <c r="A504" s="6" t="s">
        <v>1710</v>
      </c>
      <c r="B504" s="7" t="s">
        <v>1711</v>
      </c>
      <c r="C504" s="8">
        <v>2015443268</v>
      </c>
      <c r="D504" s="6" t="s">
        <v>4102</v>
      </c>
      <c r="E504" s="6">
        <v>2</v>
      </c>
      <c r="F504" s="2">
        <v>22</v>
      </c>
    </row>
    <row r="505" spans="1:6" x14ac:dyDescent="0.25">
      <c r="A505" s="6" t="s">
        <v>3325</v>
      </c>
      <c r="B505" s="7" t="s">
        <v>4105</v>
      </c>
      <c r="C505" s="8">
        <v>2015443268</v>
      </c>
      <c r="D505" s="6" t="s">
        <v>4102</v>
      </c>
      <c r="E505" s="6">
        <v>12</v>
      </c>
      <c r="F505" s="2">
        <v>22</v>
      </c>
    </row>
    <row r="506" spans="1:6" x14ac:dyDescent="0.25">
      <c r="A506" s="6" t="s">
        <v>270</v>
      </c>
      <c r="B506" s="7" t="s">
        <v>271</v>
      </c>
      <c r="C506" s="8">
        <v>2015443268</v>
      </c>
      <c r="D506" s="6" t="s">
        <v>4102</v>
      </c>
      <c r="E506" s="6">
        <v>26</v>
      </c>
      <c r="F506" s="2">
        <v>43</v>
      </c>
    </row>
    <row r="507" spans="1:6" x14ac:dyDescent="0.25">
      <c r="A507" s="6" t="s">
        <v>3062</v>
      </c>
      <c r="B507" s="7" t="s">
        <v>3063</v>
      </c>
      <c r="C507" s="8">
        <v>2015443268</v>
      </c>
      <c r="D507" s="6" t="s">
        <v>4102</v>
      </c>
      <c r="E507" s="6">
        <v>27</v>
      </c>
      <c r="F507" s="2">
        <v>44</v>
      </c>
    </row>
    <row r="508" spans="1:6" x14ac:dyDescent="0.25">
      <c r="A508" s="6" t="s">
        <v>4106</v>
      </c>
      <c r="B508" s="7" t="s">
        <v>4107</v>
      </c>
      <c r="C508" s="8">
        <v>2015443268</v>
      </c>
      <c r="D508" s="6" t="s">
        <v>4102</v>
      </c>
      <c r="E508" s="6">
        <v>18</v>
      </c>
      <c r="F508" s="2">
        <v>20</v>
      </c>
    </row>
    <row r="509" spans="1:6" x14ac:dyDescent="0.25">
      <c r="A509" s="6" t="s">
        <v>2378</v>
      </c>
      <c r="B509" s="7" t="s">
        <v>2379</v>
      </c>
      <c r="C509" s="8">
        <v>2015443268</v>
      </c>
      <c r="D509" s="6" t="s">
        <v>4102</v>
      </c>
      <c r="E509" s="6">
        <v>24</v>
      </c>
      <c r="F509" s="2">
        <v>40</v>
      </c>
    </row>
    <row r="510" spans="1:6" x14ac:dyDescent="0.25">
      <c r="A510" s="6" t="s">
        <v>2838</v>
      </c>
      <c r="B510" s="7" t="s">
        <v>2839</v>
      </c>
      <c r="C510" s="8">
        <v>2015443268</v>
      </c>
      <c r="D510" s="6" t="s">
        <v>4102</v>
      </c>
      <c r="E510" s="6">
        <v>17</v>
      </c>
      <c r="F510" s="2">
        <v>13</v>
      </c>
    </row>
    <row r="511" spans="1:6" x14ac:dyDescent="0.25">
      <c r="A511" s="6" t="s">
        <v>627</v>
      </c>
      <c r="B511" s="7" t="s">
        <v>628</v>
      </c>
      <c r="C511" s="8">
        <v>2015443268</v>
      </c>
      <c r="D511" s="6" t="s">
        <v>4102</v>
      </c>
      <c r="E511" s="6">
        <v>7</v>
      </c>
      <c r="F511" s="2">
        <v>16</v>
      </c>
    </row>
    <row r="512" spans="1:6" x14ac:dyDescent="0.25">
      <c r="A512" s="6" t="s">
        <v>267</v>
      </c>
      <c r="B512" s="7" t="s">
        <v>268</v>
      </c>
      <c r="C512" s="8">
        <v>2015443268</v>
      </c>
      <c r="D512" s="6" t="s">
        <v>4102</v>
      </c>
      <c r="E512" s="6">
        <v>1</v>
      </c>
      <c r="F512" s="2">
        <v>22</v>
      </c>
    </row>
    <row r="513" spans="1:6" x14ac:dyDescent="0.25">
      <c r="A513" s="6" t="s">
        <v>1221</v>
      </c>
      <c r="B513" s="7" t="s">
        <v>1222</v>
      </c>
      <c r="C513" s="8">
        <v>2015443268</v>
      </c>
      <c r="D513" s="6" t="s">
        <v>4102</v>
      </c>
      <c r="E513" s="6">
        <v>24</v>
      </c>
      <c r="F513" s="2">
        <v>43</v>
      </c>
    </row>
    <row r="514" spans="1:6" x14ac:dyDescent="0.25">
      <c r="A514" s="6" t="s">
        <v>1543</v>
      </c>
      <c r="B514" s="7" t="s">
        <v>1544</v>
      </c>
      <c r="C514" s="8">
        <v>2015443268</v>
      </c>
      <c r="D514" s="6" t="s">
        <v>4102</v>
      </c>
      <c r="E514" s="6">
        <v>14</v>
      </c>
      <c r="F514" s="2">
        <v>25</v>
      </c>
    </row>
    <row r="515" spans="1:6" x14ac:dyDescent="0.25">
      <c r="A515" s="6" t="s">
        <v>2568</v>
      </c>
      <c r="B515" s="7" t="s">
        <v>2569</v>
      </c>
      <c r="C515" s="8">
        <v>2015443268</v>
      </c>
      <c r="D515" s="6" t="s">
        <v>4102</v>
      </c>
      <c r="E515" s="6">
        <v>7</v>
      </c>
      <c r="F515" s="2">
        <v>14</v>
      </c>
    </row>
    <row r="516" spans="1:6" x14ac:dyDescent="0.25">
      <c r="A516" s="6" t="s">
        <v>1039</v>
      </c>
      <c r="B516" s="7" t="s">
        <v>1040</v>
      </c>
      <c r="C516" s="8">
        <v>2015443268</v>
      </c>
      <c r="D516" s="6" t="s">
        <v>4102</v>
      </c>
      <c r="E516" s="6">
        <v>4</v>
      </c>
      <c r="F516" s="2">
        <v>22</v>
      </c>
    </row>
    <row r="517" spans="1:6" x14ac:dyDescent="0.25">
      <c r="A517" s="6" t="s">
        <v>1743</v>
      </c>
      <c r="B517" s="7" t="s">
        <v>1744</v>
      </c>
      <c r="C517" s="8">
        <v>2015443268</v>
      </c>
      <c r="D517" s="6" t="s">
        <v>4102</v>
      </c>
      <c r="E517" s="6">
        <v>6</v>
      </c>
      <c r="F517" s="2">
        <v>16</v>
      </c>
    </row>
    <row r="518" spans="1:6" x14ac:dyDescent="0.25">
      <c r="A518" s="9" t="s">
        <v>1950</v>
      </c>
      <c r="B518" s="7" t="s">
        <v>1951</v>
      </c>
      <c r="C518" s="8">
        <v>2015443268</v>
      </c>
      <c r="D518" s="6" t="s">
        <v>4102</v>
      </c>
      <c r="E518" s="6">
        <v>4</v>
      </c>
      <c r="F518" s="2">
        <v>44</v>
      </c>
    </row>
    <row r="519" spans="1:6" x14ac:dyDescent="0.25">
      <c r="A519" s="6" t="s">
        <v>189</v>
      </c>
      <c r="B519" s="7" t="s">
        <v>4108</v>
      </c>
      <c r="C519" s="8">
        <v>2015443268</v>
      </c>
      <c r="D519" s="6" t="s">
        <v>4102</v>
      </c>
      <c r="E519" s="6">
        <v>4</v>
      </c>
      <c r="F519" s="2">
        <v>22</v>
      </c>
    </row>
    <row r="520" spans="1:6" x14ac:dyDescent="0.25">
      <c r="A520" s="6" t="s">
        <v>147</v>
      </c>
      <c r="B520" s="7" t="s">
        <v>4109</v>
      </c>
      <c r="C520" s="8">
        <v>2015443268</v>
      </c>
      <c r="D520" s="6" t="s">
        <v>4102</v>
      </c>
      <c r="E520" s="6">
        <v>14</v>
      </c>
      <c r="F520" s="2">
        <v>24</v>
      </c>
    </row>
    <row r="521" spans="1:6" x14ac:dyDescent="0.25">
      <c r="A521" s="6" t="s">
        <v>3895</v>
      </c>
      <c r="B521" s="7" t="s">
        <v>3896</v>
      </c>
      <c r="C521" s="8">
        <v>2015443268</v>
      </c>
      <c r="D521" s="6" t="s">
        <v>4102</v>
      </c>
      <c r="E521" s="6">
        <v>11</v>
      </c>
      <c r="F521" s="2">
        <v>22</v>
      </c>
    </row>
    <row r="522" spans="1:6" x14ac:dyDescent="0.25">
      <c r="A522" s="13" t="s">
        <v>2310</v>
      </c>
      <c r="B522" s="7" t="s">
        <v>2311</v>
      </c>
      <c r="C522" s="8">
        <v>2015443268</v>
      </c>
      <c r="D522" s="6" t="s">
        <v>4102</v>
      </c>
      <c r="E522" s="6">
        <v>8</v>
      </c>
      <c r="F522" s="2">
        <v>19</v>
      </c>
    </row>
    <row r="523" spans="1:6" x14ac:dyDescent="0.25">
      <c r="A523" s="14" t="s">
        <v>116</v>
      </c>
      <c r="B523" s="7" t="s">
        <v>117</v>
      </c>
      <c r="C523" s="8">
        <v>2015443268</v>
      </c>
      <c r="D523" s="6" t="s">
        <v>4102</v>
      </c>
      <c r="E523" s="6">
        <v>3</v>
      </c>
      <c r="F523" s="2">
        <v>22</v>
      </c>
    </row>
    <row r="524" spans="1:6" x14ac:dyDescent="0.25">
      <c r="A524" s="6" t="s">
        <v>2124</v>
      </c>
      <c r="B524" s="7" t="s">
        <v>2125</v>
      </c>
      <c r="C524" s="8">
        <v>2015443268</v>
      </c>
      <c r="D524" s="6" t="s">
        <v>4102</v>
      </c>
      <c r="E524" s="6">
        <v>11</v>
      </c>
      <c r="F524" s="2">
        <v>19</v>
      </c>
    </row>
    <row r="525" spans="1:6" x14ac:dyDescent="0.25">
      <c r="A525" s="6" t="s">
        <v>1203</v>
      </c>
      <c r="B525" s="7" t="s">
        <v>1204</v>
      </c>
      <c r="C525" s="8">
        <v>2015443268</v>
      </c>
      <c r="D525" s="6" t="s">
        <v>4102</v>
      </c>
      <c r="E525" s="6">
        <v>5</v>
      </c>
      <c r="F525" s="2">
        <v>14</v>
      </c>
    </row>
    <row r="526" spans="1:6" x14ac:dyDescent="0.25">
      <c r="A526" s="6" t="s">
        <v>3231</v>
      </c>
      <c r="B526" s="7" t="s">
        <v>3232</v>
      </c>
      <c r="C526" s="8">
        <v>2015443268</v>
      </c>
      <c r="D526" s="6" t="s">
        <v>4102</v>
      </c>
      <c r="E526" s="6">
        <v>24</v>
      </c>
      <c r="F526" s="2">
        <v>44</v>
      </c>
    </row>
    <row r="527" spans="1:6" x14ac:dyDescent="0.25">
      <c r="A527" s="6" t="s">
        <v>1264</v>
      </c>
      <c r="B527" s="7" t="s">
        <v>1265</v>
      </c>
      <c r="C527" s="8">
        <v>2015443268</v>
      </c>
      <c r="D527" s="6" t="s">
        <v>4102</v>
      </c>
      <c r="E527" s="6">
        <v>9</v>
      </c>
      <c r="F527" s="2">
        <v>18</v>
      </c>
    </row>
    <row r="528" spans="1:6" x14ac:dyDescent="0.25">
      <c r="A528" s="6" t="s">
        <v>3106</v>
      </c>
      <c r="B528" s="7" t="s">
        <v>3107</v>
      </c>
      <c r="C528" s="8">
        <v>2015443268</v>
      </c>
      <c r="D528" s="6" t="s">
        <v>4102</v>
      </c>
      <c r="E528" s="6">
        <v>10</v>
      </c>
      <c r="F528" s="2">
        <v>20</v>
      </c>
    </row>
    <row r="529" spans="1:6" x14ac:dyDescent="0.25">
      <c r="A529" s="6" t="s">
        <v>1904</v>
      </c>
      <c r="B529" s="7" t="s">
        <v>1905</v>
      </c>
      <c r="C529" s="8">
        <v>2015443268</v>
      </c>
      <c r="D529" s="6" t="s">
        <v>4102</v>
      </c>
      <c r="E529" s="6">
        <v>11</v>
      </c>
      <c r="F529" s="2">
        <v>20</v>
      </c>
    </row>
    <row r="530" spans="1:6" x14ac:dyDescent="0.25">
      <c r="A530" s="6" t="s">
        <v>3111</v>
      </c>
      <c r="B530" s="7" t="s">
        <v>3112</v>
      </c>
      <c r="C530" s="8">
        <v>2015443268</v>
      </c>
      <c r="D530" s="6" t="s">
        <v>4102</v>
      </c>
      <c r="E530" s="6">
        <v>4</v>
      </c>
      <c r="F530" s="2">
        <v>50</v>
      </c>
    </row>
    <row r="531" spans="1:6" x14ac:dyDescent="0.25">
      <c r="A531" s="6" t="s">
        <v>3344</v>
      </c>
      <c r="B531" s="7" t="s">
        <v>3345</v>
      </c>
      <c r="C531" s="8">
        <v>2015443268</v>
      </c>
      <c r="D531" s="6" t="s">
        <v>4102</v>
      </c>
      <c r="E531" s="6">
        <v>10</v>
      </c>
      <c r="F531" s="2">
        <v>20</v>
      </c>
    </row>
    <row r="532" spans="1:6" x14ac:dyDescent="0.25">
      <c r="A532" s="13" t="s">
        <v>764</v>
      </c>
      <c r="B532" s="7" t="s">
        <v>4110</v>
      </c>
      <c r="C532" s="8">
        <v>2015443268</v>
      </c>
      <c r="D532" s="6" t="s">
        <v>4102</v>
      </c>
      <c r="E532" s="6">
        <v>14</v>
      </c>
      <c r="F532" s="2">
        <v>24</v>
      </c>
    </row>
    <row r="533" spans="1:6" x14ac:dyDescent="0.25">
      <c r="A533" s="6" t="s">
        <v>658</v>
      </c>
      <c r="B533" s="7" t="s">
        <v>4111</v>
      </c>
      <c r="C533" s="8">
        <v>2015443268</v>
      </c>
      <c r="D533" s="6" t="s">
        <v>4102</v>
      </c>
      <c r="E533" s="6">
        <v>15</v>
      </c>
      <c r="F533" s="2">
        <v>25</v>
      </c>
    </row>
    <row r="534" spans="1:6" x14ac:dyDescent="0.25">
      <c r="A534" s="6" t="s">
        <v>2385</v>
      </c>
      <c r="B534" s="7" t="s">
        <v>2386</v>
      </c>
      <c r="C534" s="8">
        <v>2015443268</v>
      </c>
      <c r="D534" s="6" t="s">
        <v>4102</v>
      </c>
      <c r="E534" s="6">
        <v>13</v>
      </c>
      <c r="F534" s="2">
        <v>22</v>
      </c>
    </row>
    <row r="535" spans="1:6" x14ac:dyDescent="0.25">
      <c r="A535" s="6" t="s">
        <v>2374</v>
      </c>
      <c r="B535" s="7" t="s">
        <v>2375</v>
      </c>
      <c r="C535" s="8">
        <v>2015443268</v>
      </c>
      <c r="D535" s="6" t="s">
        <v>4102</v>
      </c>
      <c r="E535" s="6">
        <v>14</v>
      </c>
      <c r="F535" s="2">
        <v>24</v>
      </c>
    </row>
    <row r="536" spans="1:6" x14ac:dyDescent="0.25">
      <c r="A536" s="13" t="s">
        <v>924</v>
      </c>
      <c r="B536" s="7" t="s">
        <v>925</v>
      </c>
      <c r="C536" s="8">
        <v>2015443268</v>
      </c>
      <c r="D536" s="6" t="s">
        <v>4102</v>
      </c>
      <c r="E536" s="6">
        <v>11</v>
      </c>
      <c r="F536" s="2">
        <v>20</v>
      </c>
    </row>
    <row r="537" spans="1:6" x14ac:dyDescent="0.25">
      <c r="A537" s="6" t="s">
        <v>2626</v>
      </c>
      <c r="B537" s="7" t="s">
        <v>2627</v>
      </c>
      <c r="C537" s="8">
        <v>2015443268</v>
      </c>
      <c r="D537" s="6" t="s">
        <v>4102</v>
      </c>
      <c r="E537" s="6">
        <v>10</v>
      </c>
      <c r="F537" s="2">
        <v>20</v>
      </c>
    </row>
    <row r="538" spans="1:6" x14ac:dyDescent="0.25">
      <c r="A538" s="6" t="s">
        <v>2016</v>
      </c>
      <c r="B538" s="7" t="s">
        <v>4112</v>
      </c>
      <c r="C538" s="8">
        <v>2015443268</v>
      </c>
      <c r="D538" s="6" t="s">
        <v>4102</v>
      </c>
      <c r="E538" s="6">
        <v>1</v>
      </c>
      <c r="F538" s="2">
        <v>23</v>
      </c>
    </row>
    <row r="539" spans="1:6" x14ac:dyDescent="0.25">
      <c r="A539" s="6" t="s">
        <v>3439</v>
      </c>
      <c r="B539" s="7" t="s">
        <v>3440</v>
      </c>
      <c r="C539" s="8">
        <v>2015443268</v>
      </c>
      <c r="D539" s="6" t="s">
        <v>4102</v>
      </c>
      <c r="E539" s="6">
        <v>14</v>
      </c>
      <c r="F539" s="2">
        <v>24</v>
      </c>
    </row>
    <row r="540" spans="1:6" x14ac:dyDescent="0.25">
      <c r="A540" s="9" t="s">
        <v>283</v>
      </c>
      <c r="B540" s="7" t="s">
        <v>4113</v>
      </c>
      <c r="C540" s="8">
        <v>2015443268</v>
      </c>
      <c r="D540" s="6" t="s">
        <v>4102</v>
      </c>
      <c r="E540" s="6">
        <v>30</v>
      </c>
      <c r="F540" s="2">
        <v>14</v>
      </c>
    </row>
    <row r="541" spans="1:6" x14ac:dyDescent="0.25">
      <c r="A541" s="6" t="s">
        <v>2206</v>
      </c>
      <c r="B541" s="7" t="s">
        <v>2207</v>
      </c>
      <c r="C541" s="8">
        <v>2015443268</v>
      </c>
      <c r="D541" s="6" t="s">
        <v>4102</v>
      </c>
      <c r="E541" s="6">
        <v>10</v>
      </c>
      <c r="F541" s="2">
        <v>19</v>
      </c>
    </row>
    <row r="542" spans="1:6" x14ac:dyDescent="0.25">
      <c r="A542" s="6" t="s">
        <v>748</v>
      </c>
      <c r="B542" s="7" t="s">
        <v>749</v>
      </c>
      <c r="C542" s="8">
        <v>2015443268</v>
      </c>
      <c r="D542" s="6" t="s">
        <v>4102</v>
      </c>
      <c r="E542" s="6">
        <v>17</v>
      </c>
      <c r="F542" s="2">
        <v>18</v>
      </c>
    </row>
    <row r="543" spans="1:6" x14ac:dyDescent="0.25">
      <c r="A543" s="6" t="s">
        <v>2389</v>
      </c>
      <c r="B543" s="7" t="s">
        <v>2390</v>
      </c>
      <c r="C543" s="8">
        <v>2013043110</v>
      </c>
      <c r="D543" s="6" t="s">
        <v>4114</v>
      </c>
      <c r="E543" s="6">
        <v>31</v>
      </c>
      <c r="F543" s="2">
        <v>11</v>
      </c>
    </row>
    <row r="544" spans="1:6" x14ac:dyDescent="0.25">
      <c r="A544" s="6" t="s">
        <v>3122</v>
      </c>
      <c r="B544" s="7" t="s">
        <v>3123</v>
      </c>
      <c r="C544" s="8">
        <v>2013043110</v>
      </c>
      <c r="D544" s="6" t="s">
        <v>4114</v>
      </c>
      <c r="E544" s="6">
        <v>34</v>
      </c>
      <c r="F544" s="2">
        <v>8</v>
      </c>
    </row>
    <row r="545" spans="1:6" x14ac:dyDescent="0.25">
      <c r="A545" s="6" t="s">
        <v>3868</v>
      </c>
      <c r="B545" s="7" t="s">
        <v>3869</v>
      </c>
      <c r="C545" s="8">
        <v>2013043110</v>
      </c>
      <c r="D545" s="6" t="s">
        <v>4114</v>
      </c>
      <c r="E545" s="6">
        <v>31</v>
      </c>
      <c r="F545" s="2">
        <v>7</v>
      </c>
    </row>
    <row r="546" spans="1:6" x14ac:dyDescent="0.25">
      <c r="A546" s="6" t="s">
        <v>996</v>
      </c>
      <c r="B546" s="7" t="s">
        <v>4115</v>
      </c>
      <c r="C546" s="8">
        <v>2013043110</v>
      </c>
      <c r="D546" s="6" t="s">
        <v>4114</v>
      </c>
      <c r="E546" s="6">
        <v>33</v>
      </c>
      <c r="F546" s="2">
        <v>9</v>
      </c>
    </row>
    <row r="547" spans="1:6" x14ac:dyDescent="0.25">
      <c r="A547" s="6" t="s">
        <v>567</v>
      </c>
      <c r="B547" s="7" t="s">
        <v>568</v>
      </c>
      <c r="C547" s="8">
        <v>2013043110</v>
      </c>
      <c r="D547" s="6" t="s">
        <v>4114</v>
      </c>
      <c r="E547" s="6">
        <v>32</v>
      </c>
      <c r="F547" s="2">
        <v>11</v>
      </c>
    </row>
    <row r="548" spans="1:6" x14ac:dyDescent="0.25">
      <c r="A548" s="2" t="s">
        <v>711</v>
      </c>
      <c r="B548" s="7" t="s">
        <v>4116</v>
      </c>
      <c r="C548" s="8">
        <v>2013043110</v>
      </c>
      <c r="D548" s="6" t="s">
        <v>4114</v>
      </c>
      <c r="E548" s="6">
        <v>28</v>
      </c>
      <c r="F548" s="2">
        <v>12</v>
      </c>
    </row>
    <row r="549" spans="1:6" x14ac:dyDescent="0.25">
      <c r="A549" s="6" t="s">
        <v>1080</v>
      </c>
      <c r="B549" s="7" t="s">
        <v>4117</v>
      </c>
      <c r="C549" s="8">
        <v>2013043110</v>
      </c>
      <c r="D549" s="6" t="s">
        <v>4114</v>
      </c>
      <c r="E549" s="6">
        <v>3</v>
      </c>
      <c r="F549" s="2">
        <v>48</v>
      </c>
    </row>
    <row r="550" spans="1:6" x14ac:dyDescent="0.25">
      <c r="A550" s="6" t="s">
        <v>1918</v>
      </c>
      <c r="B550" s="7" t="s">
        <v>1919</v>
      </c>
      <c r="C550" s="8">
        <v>2013043110</v>
      </c>
      <c r="D550" s="6" t="s">
        <v>4114</v>
      </c>
      <c r="E550" s="6">
        <v>32</v>
      </c>
      <c r="F550" s="2">
        <v>11</v>
      </c>
    </row>
    <row r="551" spans="1:6" x14ac:dyDescent="0.25">
      <c r="A551" s="6" t="s">
        <v>2733</v>
      </c>
      <c r="B551" s="7" t="s">
        <v>2734</v>
      </c>
      <c r="C551" s="8">
        <v>2013043110</v>
      </c>
      <c r="D551" s="6" t="s">
        <v>4114</v>
      </c>
      <c r="E551" s="6">
        <v>34</v>
      </c>
      <c r="F551" s="2">
        <v>9</v>
      </c>
    </row>
    <row r="552" spans="1:6" x14ac:dyDescent="0.25">
      <c r="A552" s="6" t="s">
        <v>1515</v>
      </c>
      <c r="B552" s="7" t="s">
        <v>1516</v>
      </c>
      <c r="C552" s="8">
        <v>2013043110</v>
      </c>
      <c r="D552" s="6" t="s">
        <v>4114</v>
      </c>
      <c r="E552" s="6">
        <v>27</v>
      </c>
      <c r="F552" s="2">
        <v>9</v>
      </c>
    </row>
    <row r="553" spans="1:6" x14ac:dyDescent="0.25">
      <c r="A553" s="6" t="s">
        <v>1939</v>
      </c>
      <c r="B553" s="7" t="s">
        <v>4118</v>
      </c>
      <c r="C553" s="8">
        <v>2013043110</v>
      </c>
      <c r="D553" s="6" t="s">
        <v>4114</v>
      </c>
      <c r="E553" s="6">
        <v>30</v>
      </c>
      <c r="F553" s="2">
        <v>12</v>
      </c>
    </row>
    <row r="554" spans="1:6" x14ac:dyDescent="0.25">
      <c r="A554" s="6" t="s">
        <v>2270</v>
      </c>
      <c r="B554" s="7" t="s">
        <v>2271</v>
      </c>
      <c r="C554" s="8">
        <v>2013043110</v>
      </c>
      <c r="D554" s="6" t="s">
        <v>4114</v>
      </c>
      <c r="E554" s="6">
        <v>34</v>
      </c>
      <c r="F554" s="2">
        <v>10</v>
      </c>
    </row>
    <row r="555" spans="1:6" x14ac:dyDescent="0.25">
      <c r="A555" s="6" t="s">
        <v>1552</v>
      </c>
      <c r="B555" s="7" t="s">
        <v>1553</v>
      </c>
      <c r="C555" s="8">
        <v>2013043110</v>
      </c>
      <c r="D555" s="6" t="s">
        <v>4114</v>
      </c>
      <c r="E555" s="6">
        <v>30</v>
      </c>
      <c r="F555" s="2">
        <v>15</v>
      </c>
    </row>
    <row r="556" spans="1:6" x14ac:dyDescent="0.25">
      <c r="A556" s="6" t="s">
        <v>2400</v>
      </c>
      <c r="B556" s="7" t="s">
        <v>4119</v>
      </c>
      <c r="C556" s="8">
        <v>2013043110</v>
      </c>
      <c r="D556" s="6" t="s">
        <v>4114</v>
      </c>
      <c r="E556" s="6">
        <v>30</v>
      </c>
      <c r="F556" s="2">
        <v>6</v>
      </c>
    </row>
    <row r="557" spans="1:6" x14ac:dyDescent="0.25">
      <c r="A557" s="2" t="s">
        <v>855</v>
      </c>
      <c r="B557" s="2" t="s">
        <v>4120</v>
      </c>
      <c r="C557" s="8">
        <v>2013043110</v>
      </c>
      <c r="D557" s="6" t="s">
        <v>4114</v>
      </c>
      <c r="E557" s="6">
        <v>40</v>
      </c>
      <c r="F557" s="2">
        <v>9</v>
      </c>
    </row>
    <row r="558" spans="1:6" x14ac:dyDescent="0.25">
      <c r="A558" s="6" t="s">
        <v>1908</v>
      </c>
      <c r="B558" s="7" t="s">
        <v>4121</v>
      </c>
      <c r="C558" s="8">
        <v>2013043110</v>
      </c>
      <c r="D558" s="6" t="s">
        <v>4114</v>
      </c>
      <c r="E558" s="6">
        <v>3</v>
      </c>
      <c r="F558" s="2">
        <v>43</v>
      </c>
    </row>
    <row r="559" spans="1:6" x14ac:dyDescent="0.25">
      <c r="A559" s="6" t="s">
        <v>2936</v>
      </c>
      <c r="B559" s="7" t="s">
        <v>2937</v>
      </c>
      <c r="C559" s="8">
        <v>2013043110</v>
      </c>
      <c r="D559" s="6" t="s">
        <v>4114</v>
      </c>
      <c r="E559" s="6">
        <v>28</v>
      </c>
      <c r="F559" s="2">
        <v>7</v>
      </c>
    </row>
    <row r="560" spans="1:6" x14ac:dyDescent="0.25">
      <c r="A560" s="6" t="s">
        <v>1302</v>
      </c>
      <c r="B560" s="7" t="s">
        <v>1303</v>
      </c>
      <c r="C560" s="8">
        <v>2013043110</v>
      </c>
      <c r="D560" s="6" t="s">
        <v>4114</v>
      </c>
      <c r="E560" s="6">
        <v>32</v>
      </c>
      <c r="F560" s="2">
        <v>8</v>
      </c>
    </row>
    <row r="561" spans="1:6" x14ac:dyDescent="0.25">
      <c r="A561" s="6" t="s">
        <v>1280</v>
      </c>
      <c r="B561" s="7" t="s">
        <v>1281</v>
      </c>
      <c r="C561" s="8">
        <v>2013043110</v>
      </c>
      <c r="D561" s="6" t="s">
        <v>4114</v>
      </c>
      <c r="E561" s="6">
        <v>28</v>
      </c>
      <c r="F561" s="2">
        <v>10</v>
      </c>
    </row>
    <row r="562" spans="1:6" x14ac:dyDescent="0.25">
      <c r="A562" s="6" t="s">
        <v>1083</v>
      </c>
      <c r="B562" s="7" t="s">
        <v>1084</v>
      </c>
      <c r="C562" s="8">
        <v>2013043110</v>
      </c>
      <c r="D562" s="6" t="s">
        <v>4114</v>
      </c>
      <c r="E562" s="6">
        <v>30</v>
      </c>
      <c r="F562" s="2">
        <v>9</v>
      </c>
    </row>
    <row r="563" spans="1:6" x14ac:dyDescent="0.25">
      <c r="A563" s="6" t="s">
        <v>542</v>
      </c>
      <c r="B563" s="7" t="s">
        <v>543</v>
      </c>
      <c r="C563" s="8">
        <v>2013043110</v>
      </c>
      <c r="D563" s="6" t="s">
        <v>4114</v>
      </c>
      <c r="E563" s="6">
        <v>28</v>
      </c>
      <c r="F563" s="2">
        <v>8</v>
      </c>
    </row>
    <row r="564" spans="1:6" x14ac:dyDescent="0.25">
      <c r="A564" s="6" t="s">
        <v>1298</v>
      </c>
      <c r="B564" s="7" t="s">
        <v>1299</v>
      </c>
      <c r="C564" s="8">
        <v>2013043110</v>
      </c>
      <c r="D564" s="6" t="s">
        <v>4114</v>
      </c>
      <c r="E564" s="6">
        <v>5</v>
      </c>
      <c r="F564" s="2">
        <v>49</v>
      </c>
    </row>
    <row r="565" spans="1:6" x14ac:dyDescent="0.25">
      <c r="A565" s="6" t="s">
        <v>608</v>
      </c>
      <c r="B565" s="7" t="s">
        <v>609</v>
      </c>
      <c r="C565" s="8">
        <v>2013043110</v>
      </c>
      <c r="D565" s="6" t="s">
        <v>4114</v>
      </c>
      <c r="E565" s="6">
        <v>3</v>
      </c>
      <c r="F565" s="2">
        <v>47</v>
      </c>
    </row>
    <row r="566" spans="1:6" x14ac:dyDescent="0.25">
      <c r="A566" s="6" t="s">
        <v>875</v>
      </c>
      <c r="B566" s="7" t="s">
        <v>876</v>
      </c>
      <c r="C566" s="8">
        <v>2013043110</v>
      </c>
      <c r="D566" s="6" t="s">
        <v>4114</v>
      </c>
      <c r="E566" s="6">
        <v>33</v>
      </c>
      <c r="F566" s="2">
        <v>9</v>
      </c>
    </row>
    <row r="567" spans="1:6" x14ac:dyDescent="0.25">
      <c r="A567" s="6" t="s">
        <v>942</v>
      </c>
      <c r="B567" s="7" t="s">
        <v>4122</v>
      </c>
      <c r="C567" s="8">
        <v>2013043110</v>
      </c>
      <c r="D567" s="6" t="s">
        <v>4114</v>
      </c>
      <c r="E567" s="6">
        <v>34</v>
      </c>
      <c r="F567" s="2">
        <v>9</v>
      </c>
    </row>
    <row r="568" spans="1:6" x14ac:dyDescent="0.25">
      <c r="A568" s="6" t="s">
        <v>2095</v>
      </c>
      <c r="B568" s="7" t="s">
        <v>2096</v>
      </c>
      <c r="C568" s="8">
        <v>2013043110</v>
      </c>
      <c r="D568" s="6" t="s">
        <v>4114</v>
      </c>
      <c r="E568" s="6">
        <v>30</v>
      </c>
      <c r="F568" s="2">
        <v>9</v>
      </c>
    </row>
    <row r="569" spans="1:6" x14ac:dyDescent="0.25">
      <c r="A569" s="6" t="s">
        <v>3837</v>
      </c>
      <c r="B569" s="7" t="s">
        <v>3838</v>
      </c>
      <c r="C569" s="8">
        <v>2013043110</v>
      </c>
      <c r="D569" s="6" t="s">
        <v>4114</v>
      </c>
      <c r="E569" s="6">
        <v>34</v>
      </c>
      <c r="F569" s="2">
        <v>8</v>
      </c>
    </row>
    <row r="570" spans="1:6" x14ac:dyDescent="0.25">
      <c r="A570" s="6" t="s">
        <v>816</v>
      </c>
      <c r="B570" s="7" t="s">
        <v>817</v>
      </c>
      <c r="C570" s="8">
        <v>2013043110</v>
      </c>
      <c r="D570" s="6" t="s">
        <v>4114</v>
      </c>
      <c r="E570" s="6">
        <v>33</v>
      </c>
      <c r="F570" s="2">
        <v>7</v>
      </c>
    </row>
    <row r="571" spans="1:6" x14ac:dyDescent="0.25">
      <c r="A571" s="6" t="s">
        <v>1752</v>
      </c>
      <c r="B571" s="7" t="s">
        <v>4123</v>
      </c>
      <c r="C571" s="8">
        <v>2013043110</v>
      </c>
      <c r="D571" s="6" t="s">
        <v>4114</v>
      </c>
      <c r="E571" s="6">
        <v>25</v>
      </c>
      <c r="F571" s="2">
        <v>12</v>
      </c>
    </row>
    <row r="572" spans="1:6" x14ac:dyDescent="0.25">
      <c r="A572" s="6" t="s">
        <v>1672</v>
      </c>
      <c r="B572" s="7" t="s">
        <v>1673</v>
      </c>
      <c r="C572" s="8">
        <v>2013043110</v>
      </c>
      <c r="D572" s="6" t="s">
        <v>4114</v>
      </c>
      <c r="E572" s="6">
        <v>31</v>
      </c>
      <c r="F572" s="2">
        <v>5</v>
      </c>
    </row>
    <row r="573" spans="1:6" x14ac:dyDescent="0.25">
      <c r="A573" s="6" t="s">
        <v>393</v>
      </c>
      <c r="B573" s="7" t="s">
        <v>394</v>
      </c>
      <c r="C573" s="8">
        <v>2013043110</v>
      </c>
      <c r="D573" s="6" t="s">
        <v>4114</v>
      </c>
      <c r="E573" s="6">
        <v>28</v>
      </c>
      <c r="F573" s="2">
        <v>7</v>
      </c>
    </row>
    <row r="574" spans="1:6" x14ac:dyDescent="0.25">
      <c r="A574" s="6" t="s">
        <v>3882</v>
      </c>
      <c r="B574" s="7" t="s">
        <v>3883</v>
      </c>
      <c r="C574" s="8">
        <v>2013043110</v>
      </c>
      <c r="D574" s="6" t="s">
        <v>4114</v>
      </c>
      <c r="E574" s="6">
        <v>3</v>
      </c>
      <c r="F574" s="2">
        <v>45</v>
      </c>
    </row>
    <row r="575" spans="1:6" x14ac:dyDescent="0.25">
      <c r="A575" s="6" t="s">
        <v>2177</v>
      </c>
      <c r="B575" s="7" t="s">
        <v>2178</v>
      </c>
      <c r="C575" s="8">
        <v>2013043110</v>
      </c>
      <c r="D575" s="6" t="s">
        <v>4114</v>
      </c>
      <c r="E575" s="6">
        <v>28</v>
      </c>
      <c r="F575" s="2">
        <v>18</v>
      </c>
    </row>
    <row r="576" spans="1:6" x14ac:dyDescent="0.25">
      <c r="A576" s="6" t="s">
        <v>424</v>
      </c>
      <c r="B576" s="7" t="s">
        <v>425</v>
      </c>
      <c r="C576" s="8">
        <v>2013043110</v>
      </c>
      <c r="D576" s="6" t="s">
        <v>4114</v>
      </c>
      <c r="E576" s="6">
        <v>41</v>
      </c>
      <c r="F576" s="2">
        <v>15</v>
      </c>
    </row>
    <row r="577" spans="1:6" x14ac:dyDescent="0.25">
      <c r="A577" s="6" t="s">
        <v>3789</v>
      </c>
      <c r="B577" s="7" t="s">
        <v>3790</v>
      </c>
      <c r="C577" s="8">
        <v>2013043110</v>
      </c>
      <c r="D577" s="6" t="s">
        <v>4114</v>
      </c>
      <c r="E577" s="6">
        <v>28</v>
      </c>
      <c r="F577" s="2">
        <v>14</v>
      </c>
    </row>
    <row r="578" spans="1:6" x14ac:dyDescent="0.25">
      <c r="A578" s="6" t="s">
        <v>1792</v>
      </c>
      <c r="B578" s="7" t="s">
        <v>1793</v>
      </c>
      <c r="C578" s="8">
        <v>2013043110</v>
      </c>
      <c r="D578" s="6" t="s">
        <v>4114</v>
      </c>
      <c r="E578" s="6">
        <v>30</v>
      </c>
      <c r="F578" s="2">
        <v>5</v>
      </c>
    </row>
    <row r="579" spans="1:6" x14ac:dyDescent="0.25">
      <c r="A579" s="9" t="s">
        <v>585</v>
      </c>
      <c r="B579" s="7" t="s">
        <v>586</v>
      </c>
      <c r="C579" s="8">
        <v>2013043110</v>
      </c>
      <c r="D579" s="6" t="s">
        <v>4114</v>
      </c>
      <c r="E579" s="6">
        <v>1</v>
      </c>
      <c r="F579" s="2">
        <v>46</v>
      </c>
    </row>
    <row r="580" spans="1:6" x14ac:dyDescent="0.25">
      <c r="A580" s="6" t="s">
        <v>1593</v>
      </c>
      <c r="B580" s="7" t="s">
        <v>4124</v>
      </c>
      <c r="C580" s="8">
        <v>2013043110</v>
      </c>
      <c r="D580" s="6" t="s">
        <v>4114</v>
      </c>
      <c r="E580" s="6">
        <v>27</v>
      </c>
      <c r="F580" s="2">
        <v>8</v>
      </c>
    </row>
    <row r="581" spans="1:6" x14ac:dyDescent="0.25">
      <c r="A581" s="6" t="s">
        <v>2660</v>
      </c>
      <c r="B581" s="7" t="s">
        <v>2661</v>
      </c>
      <c r="C581" s="8">
        <v>2013043110</v>
      </c>
      <c r="D581" s="6" t="s">
        <v>4114</v>
      </c>
      <c r="E581" s="6">
        <v>28</v>
      </c>
      <c r="F581" s="2">
        <v>14</v>
      </c>
    </row>
    <row r="582" spans="1:6" x14ac:dyDescent="0.25">
      <c r="A582" s="6" t="s">
        <v>552</v>
      </c>
      <c r="B582" s="7" t="s">
        <v>553</v>
      </c>
      <c r="C582" s="8">
        <v>2013043110</v>
      </c>
      <c r="D582" s="6" t="s">
        <v>4114</v>
      </c>
      <c r="E582" s="6">
        <v>3</v>
      </c>
      <c r="F582" s="2">
        <v>45</v>
      </c>
    </row>
    <row r="583" spans="1:6" x14ac:dyDescent="0.25">
      <c r="A583" s="6" t="s">
        <v>79</v>
      </c>
      <c r="B583" s="7" t="s">
        <v>80</v>
      </c>
      <c r="C583" s="8">
        <v>2013043110</v>
      </c>
      <c r="D583" s="6" t="s">
        <v>4114</v>
      </c>
      <c r="E583" s="6">
        <v>33</v>
      </c>
      <c r="F583" s="2">
        <v>9</v>
      </c>
    </row>
    <row r="584" spans="1:6" x14ac:dyDescent="0.25">
      <c r="A584" s="6" t="s">
        <v>2104</v>
      </c>
      <c r="B584" s="7" t="s">
        <v>2105</v>
      </c>
      <c r="C584" s="8">
        <v>2013043110</v>
      </c>
      <c r="D584" s="6" t="s">
        <v>4114</v>
      </c>
      <c r="E584" s="6">
        <v>3</v>
      </c>
      <c r="F584" s="2">
        <v>43</v>
      </c>
    </row>
    <row r="585" spans="1:6" x14ac:dyDescent="0.25">
      <c r="A585" s="6" t="s">
        <v>1650</v>
      </c>
      <c r="B585" s="7" t="s">
        <v>4125</v>
      </c>
      <c r="C585" s="8">
        <v>2013043110</v>
      </c>
      <c r="D585" s="6" t="s">
        <v>4114</v>
      </c>
      <c r="E585" s="6">
        <v>5</v>
      </c>
      <c r="F585" s="2">
        <v>50</v>
      </c>
    </row>
    <row r="586" spans="1:6" x14ac:dyDescent="0.25">
      <c r="A586" s="6" t="s">
        <v>367</v>
      </c>
      <c r="B586" s="7" t="s">
        <v>368</v>
      </c>
      <c r="C586" s="8">
        <v>2013043110</v>
      </c>
      <c r="D586" s="6" t="s">
        <v>4114</v>
      </c>
      <c r="E586" s="6">
        <v>28</v>
      </c>
      <c r="F586" s="2">
        <v>15</v>
      </c>
    </row>
    <row r="587" spans="1:6" x14ac:dyDescent="0.25">
      <c r="A587" s="6" t="s">
        <v>2599</v>
      </c>
      <c r="B587" s="7" t="s">
        <v>2600</v>
      </c>
      <c r="C587" s="8">
        <v>2013043110</v>
      </c>
      <c r="D587" s="6" t="s">
        <v>4114</v>
      </c>
      <c r="E587" s="6">
        <v>26</v>
      </c>
      <c r="F587" s="2">
        <v>8</v>
      </c>
    </row>
    <row r="588" spans="1:6" x14ac:dyDescent="0.25">
      <c r="A588" s="6" t="s">
        <v>376</v>
      </c>
      <c r="B588" s="7" t="s">
        <v>377</v>
      </c>
      <c r="C588" s="8">
        <v>2013119809</v>
      </c>
      <c r="D588" s="6" t="s">
        <v>4126</v>
      </c>
      <c r="E588" s="6">
        <v>100</v>
      </c>
      <c r="F588" s="2">
        <v>50</v>
      </c>
    </row>
    <row r="589" spans="1:6" x14ac:dyDescent="0.25">
      <c r="A589" s="6" t="s">
        <v>75</v>
      </c>
      <c r="B589" s="7" t="s">
        <v>76</v>
      </c>
      <c r="C589" s="8">
        <v>2013119809</v>
      </c>
      <c r="D589" s="6" t="s">
        <v>4126</v>
      </c>
      <c r="E589" s="6">
        <v>96</v>
      </c>
      <c r="F589" s="2">
        <v>53</v>
      </c>
    </row>
    <row r="590" spans="1:6" x14ac:dyDescent="0.25">
      <c r="A590" s="6" t="s">
        <v>1865</v>
      </c>
      <c r="B590" s="7" t="s">
        <v>1866</v>
      </c>
      <c r="C590" s="8">
        <v>2013119809</v>
      </c>
      <c r="D590" s="6" t="s">
        <v>4126</v>
      </c>
      <c r="E590" s="6">
        <v>105</v>
      </c>
      <c r="F590" s="2">
        <v>57</v>
      </c>
    </row>
    <row r="591" spans="1:6" x14ac:dyDescent="0.25">
      <c r="A591" s="6" t="s">
        <v>1641</v>
      </c>
      <c r="B591" s="7" t="s">
        <v>1642</v>
      </c>
      <c r="C591" s="8">
        <v>2013119809</v>
      </c>
      <c r="D591" s="6" t="s">
        <v>4126</v>
      </c>
      <c r="E591" s="6">
        <v>156</v>
      </c>
      <c r="F591" s="2">
        <v>18</v>
      </c>
    </row>
    <row r="592" spans="1:6" x14ac:dyDescent="0.25">
      <c r="A592" s="6" t="s">
        <v>370</v>
      </c>
      <c r="B592" s="7" t="s">
        <v>371</v>
      </c>
      <c r="C592" s="8">
        <v>2013119809</v>
      </c>
      <c r="D592" s="6" t="s">
        <v>4126</v>
      </c>
      <c r="E592" s="6">
        <v>151</v>
      </c>
      <c r="F592" s="2">
        <v>13</v>
      </c>
    </row>
    <row r="593" spans="1:6" x14ac:dyDescent="0.25">
      <c r="A593" s="6" t="s">
        <v>2770</v>
      </c>
      <c r="B593" s="7" t="s">
        <v>2771</v>
      </c>
      <c r="C593" s="8">
        <v>2013119809</v>
      </c>
      <c r="D593" s="6" t="s">
        <v>4126</v>
      </c>
      <c r="E593" s="6">
        <v>153</v>
      </c>
      <c r="F593" s="2">
        <v>20</v>
      </c>
    </row>
    <row r="594" spans="1:6" x14ac:dyDescent="0.25">
      <c r="A594" s="6" t="s">
        <v>1406</v>
      </c>
      <c r="B594" s="7" t="s">
        <v>1407</v>
      </c>
      <c r="C594" s="8">
        <v>2013119809</v>
      </c>
      <c r="D594" s="6" t="s">
        <v>4126</v>
      </c>
      <c r="E594" s="6">
        <v>140</v>
      </c>
      <c r="F594" s="2">
        <v>6</v>
      </c>
    </row>
    <row r="595" spans="1:6" x14ac:dyDescent="0.25">
      <c r="A595" s="6" t="s">
        <v>2419</v>
      </c>
      <c r="B595" s="7" t="s">
        <v>2420</v>
      </c>
      <c r="C595" s="8">
        <v>2013119809</v>
      </c>
      <c r="D595" s="6" t="s">
        <v>4126</v>
      </c>
      <c r="E595" s="6">
        <v>97</v>
      </c>
      <c r="F595" s="2">
        <v>34</v>
      </c>
    </row>
    <row r="596" spans="1:6" x14ac:dyDescent="0.25">
      <c r="A596" s="6" t="s">
        <v>1911</v>
      </c>
      <c r="B596" s="7" t="s">
        <v>1912</v>
      </c>
      <c r="C596" s="8">
        <v>2013119809</v>
      </c>
      <c r="D596" s="6" t="s">
        <v>4126</v>
      </c>
      <c r="E596" s="6">
        <v>119</v>
      </c>
      <c r="F596" s="2">
        <v>71</v>
      </c>
    </row>
    <row r="597" spans="1:6" x14ac:dyDescent="0.25">
      <c r="A597" s="6" t="s">
        <v>1985</v>
      </c>
      <c r="B597" s="7" t="s">
        <v>1986</v>
      </c>
      <c r="C597" s="8">
        <v>2013119809</v>
      </c>
      <c r="D597" s="6" t="s">
        <v>4126</v>
      </c>
      <c r="E597" s="6">
        <v>174</v>
      </c>
      <c r="F597" s="2">
        <v>35</v>
      </c>
    </row>
    <row r="598" spans="1:6" x14ac:dyDescent="0.25">
      <c r="A598" s="6" t="s">
        <v>192</v>
      </c>
      <c r="B598" s="7" t="s">
        <v>193</v>
      </c>
      <c r="C598" s="8">
        <v>2013119809</v>
      </c>
      <c r="D598" s="6" t="s">
        <v>4126</v>
      </c>
      <c r="E598" s="6">
        <v>171</v>
      </c>
      <c r="F598" s="2">
        <v>33</v>
      </c>
    </row>
    <row r="599" spans="1:6" x14ac:dyDescent="0.25">
      <c r="A599" s="6" t="s">
        <v>793</v>
      </c>
      <c r="B599" s="7" t="s">
        <v>794</v>
      </c>
      <c r="C599" s="8">
        <v>2013119809</v>
      </c>
      <c r="D599" s="6" t="s">
        <v>4126</v>
      </c>
      <c r="E599" s="6">
        <v>81</v>
      </c>
      <c r="F599" s="2">
        <v>49</v>
      </c>
    </row>
    <row r="600" spans="1:6" x14ac:dyDescent="0.25">
      <c r="A600" s="6" t="s">
        <v>390</v>
      </c>
      <c r="B600" s="7" t="s">
        <v>391</v>
      </c>
      <c r="C600" s="8">
        <v>2013119809</v>
      </c>
      <c r="D600" s="6" t="s">
        <v>4126</v>
      </c>
      <c r="E600" s="6">
        <v>123</v>
      </c>
      <c r="F600" s="2">
        <v>76</v>
      </c>
    </row>
    <row r="601" spans="1:6" x14ac:dyDescent="0.25">
      <c r="A601" s="6" t="s">
        <v>1135</v>
      </c>
      <c r="B601" s="7" t="s">
        <v>1136</v>
      </c>
      <c r="C601" s="8">
        <v>2013119809</v>
      </c>
      <c r="D601" s="6" t="s">
        <v>4126</v>
      </c>
      <c r="E601" s="6">
        <v>160</v>
      </c>
      <c r="F601" s="2">
        <v>30</v>
      </c>
    </row>
    <row r="602" spans="1:6" x14ac:dyDescent="0.25">
      <c r="A602" s="6" t="s">
        <v>2092</v>
      </c>
      <c r="B602" s="7" t="s">
        <v>2093</v>
      </c>
      <c r="C602" s="8">
        <v>2013119809</v>
      </c>
      <c r="D602" s="6" t="s">
        <v>4126</v>
      </c>
      <c r="E602" s="6">
        <v>186</v>
      </c>
      <c r="F602" s="2">
        <v>43</v>
      </c>
    </row>
    <row r="603" spans="1:6" x14ac:dyDescent="0.25">
      <c r="A603" s="6" t="s">
        <v>2997</v>
      </c>
      <c r="B603" s="7" t="s">
        <v>2998</v>
      </c>
      <c r="C603" s="8">
        <v>2013119809</v>
      </c>
      <c r="D603" s="6" t="s">
        <v>4126</v>
      </c>
      <c r="E603" s="6">
        <v>77</v>
      </c>
      <c r="F603" s="2">
        <v>53</v>
      </c>
    </row>
    <row r="604" spans="1:6" x14ac:dyDescent="0.25">
      <c r="A604" s="6" t="s">
        <v>2507</v>
      </c>
      <c r="B604" s="7" t="s">
        <v>4127</v>
      </c>
      <c r="C604" s="8">
        <v>2013119809</v>
      </c>
      <c r="D604" s="6" t="s">
        <v>4126</v>
      </c>
      <c r="E604" s="6">
        <v>155</v>
      </c>
      <c r="F604" s="2">
        <v>16</v>
      </c>
    </row>
    <row r="605" spans="1:6" x14ac:dyDescent="0.25">
      <c r="A605" s="6" t="s">
        <v>1586</v>
      </c>
      <c r="B605" s="7" t="s">
        <v>1587</v>
      </c>
      <c r="C605" s="8">
        <v>2013119809</v>
      </c>
      <c r="D605" s="6" t="s">
        <v>4126</v>
      </c>
      <c r="E605" s="6">
        <v>104</v>
      </c>
      <c r="F605" s="2">
        <v>27</v>
      </c>
    </row>
    <row r="606" spans="1:6" x14ac:dyDescent="0.25">
      <c r="A606" s="6" t="s">
        <v>2609</v>
      </c>
      <c r="B606" s="7" t="s">
        <v>2610</v>
      </c>
      <c r="C606" s="15">
        <v>2013119809</v>
      </c>
      <c r="D606" s="6" t="s">
        <v>4126</v>
      </c>
      <c r="E606" s="6">
        <v>151</v>
      </c>
      <c r="F606" s="2">
        <v>45</v>
      </c>
    </row>
    <row r="607" spans="1:6" x14ac:dyDescent="0.25">
      <c r="A607" s="6" t="s">
        <v>1074</v>
      </c>
      <c r="B607" s="7" t="s">
        <v>4128</v>
      </c>
      <c r="C607" s="8">
        <v>2013119809</v>
      </c>
      <c r="D607" s="6" t="s">
        <v>4126</v>
      </c>
      <c r="E607" s="6">
        <v>140</v>
      </c>
      <c r="F607" s="2">
        <v>4</v>
      </c>
    </row>
    <row r="608" spans="1:6" x14ac:dyDescent="0.25">
      <c r="A608" s="6" t="s">
        <v>2332</v>
      </c>
      <c r="B608" s="7" t="s">
        <v>2333</v>
      </c>
      <c r="C608" s="8">
        <v>2013119809</v>
      </c>
      <c r="D608" s="6" t="s">
        <v>4126</v>
      </c>
      <c r="E608" s="6">
        <v>129</v>
      </c>
      <c r="F608" s="2">
        <v>47</v>
      </c>
    </row>
    <row r="609" spans="1:6" x14ac:dyDescent="0.25">
      <c r="A609" s="6" t="s">
        <v>1002</v>
      </c>
      <c r="B609" s="7" t="s">
        <v>4129</v>
      </c>
      <c r="C609" s="8">
        <v>2013119809</v>
      </c>
      <c r="D609" s="6" t="s">
        <v>4126</v>
      </c>
      <c r="E609" s="6">
        <v>165</v>
      </c>
      <c r="F609" s="2">
        <v>33</v>
      </c>
    </row>
    <row r="610" spans="1:6" x14ac:dyDescent="0.25">
      <c r="A610" s="6" t="s">
        <v>1521</v>
      </c>
      <c r="B610" s="7" t="s">
        <v>4130</v>
      </c>
      <c r="C610" s="8">
        <v>2013119809</v>
      </c>
      <c r="D610" s="6" t="s">
        <v>4126</v>
      </c>
      <c r="E610" s="6">
        <v>103</v>
      </c>
      <c r="F610" s="2">
        <v>56</v>
      </c>
    </row>
    <row r="611" spans="1:6" x14ac:dyDescent="0.25">
      <c r="A611" s="6" t="s">
        <v>289</v>
      </c>
      <c r="B611" s="7" t="s">
        <v>290</v>
      </c>
      <c r="C611" s="8">
        <v>2013119809</v>
      </c>
      <c r="D611" s="6" t="s">
        <v>4126</v>
      </c>
      <c r="E611" s="6">
        <v>152</v>
      </c>
      <c r="F611" s="2">
        <v>14</v>
      </c>
    </row>
    <row r="612" spans="1:6" x14ac:dyDescent="0.25">
      <c r="A612" s="6" t="s">
        <v>416</v>
      </c>
      <c r="B612" s="7" t="s">
        <v>417</v>
      </c>
      <c r="C612" s="8">
        <v>2013119809</v>
      </c>
      <c r="D612" s="6" t="s">
        <v>4126</v>
      </c>
      <c r="E612" s="6">
        <v>103</v>
      </c>
      <c r="F612" s="2">
        <v>56</v>
      </c>
    </row>
    <row r="613" spans="1:6" x14ac:dyDescent="0.25">
      <c r="A613" s="6" t="s">
        <v>2818</v>
      </c>
      <c r="B613" s="7" t="s">
        <v>2819</v>
      </c>
      <c r="C613" s="8">
        <v>2013119809</v>
      </c>
      <c r="D613" s="6" t="s">
        <v>4126</v>
      </c>
      <c r="E613" s="6">
        <v>104</v>
      </c>
      <c r="F613" s="2">
        <v>56</v>
      </c>
    </row>
    <row r="614" spans="1:6" x14ac:dyDescent="0.25">
      <c r="A614" s="6" t="s">
        <v>208</v>
      </c>
      <c r="B614" s="7" t="s">
        <v>209</v>
      </c>
      <c r="C614" s="8">
        <v>2013119809</v>
      </c>
      <c r="D614" s="6" t="s">
        <v>4126</v>
      </c>
      <c r="E614" s="6">
        <v>146</v>
      </c>
      <c r="F614" s="2">
        <v>9</v>
      </c>
    </row>
    <row r="615" spans="1:6" x14ac:dyDescent="0.25">
      <c r="A615" s="6" t="s">
        <v>2546</v>
      </c>
      <c r="B615" s="7" t="s">
        <v>1018</v>
      </c>
      <c r="C615" s="8">
        <v>2013119809</v>
      </c>
      <c r="D615" s="6" t="s">
        <v>4126</v>
      </c>
      <c r="E615" s="6">
        <v>146</v>
      </c>
      <c r="F615" s="2">
        <v>13</v>
      </c>
    </row>
    <row r="616" spans="1:6" x14ac:dyDescent="0.25">
      <c r="A616" s="6" t="s">
        <v>574</v>
      </c>
      <c r="B616" s="7" t="s">
        <v>575</v>
      </c>
      <c r="C616" s="8">
        <v>2013119809</v>
      </c>
      <c r="D616" s="6" t="s">
        <v>4126</v>
      </c>
      <c r="E616" s="6">
        <v>114</v>
      </c>
      <c r="F616" s="2">
        <v>66</v>
      </c>
    </row>
    <row r="617" spans="1:6" x14ac:dyDescent="0.25">
      <c r="A617" s="6" t="s">
        <v>984</v>
      </c>
      <c r="B617" s="7" t="s">
        <v>985</v>
      </c>
      <c r="C617" s="8">
        <v>2013119809</v>
      </c>
      <c r="D617" s="6" t="s">
        <v>4126</v>
      </c>
      <c r="E617" s="6">
        <v>104</v>
      </c>
      <c r="F617" s="2">
        <v>72</v>
      </c>
    </row>
    <row r="618" spans="1:6" x14ac:dyDescent="0.25">
      <c r="A618" s="6" t="s">
        <v>755</v>
      </c>
      <c r="B618" s="7" t="s">
        <v>4131</v>
      </c>
      <c r="C618" s="8">
        <v>2013119809</v>
      </c>
      <c r="D618" s="6" t="s">
        <v>4126</v>
      </c>
      <c r="E618" s="6">
        <v>106</v>
      </c>
      <c r="F618" s="2">
        <v>59</v>
      </c>
    </row>
    <row r="619" spans="1:6" x14ac:dyDescent="0.25">
      <c r="A619" s="6" t="s">
        <v>1174</v>
      </c>
      <c r="B619" s="7" t="s">
        <v>1175</v>
      </c>
      <c r="C619" s="8">
        <v>2013119809</v>
      </c>
      <c r="D619" s="6" t="s">
        <v>4126</v>
      </c>
      <c r="E619" s="6">
        <v>87</v>
      </c>
      <c r="F619" s="2">
        <v>60</v>
      </c>
    </row>
    <row r="620" spans="1:6" x14ac:dyDescent="0.25">
      <c r="A620" s="6" t="s">
        <v>1119</v>
      </c>
      <c r="B620" s="7" t="s">
        <v>1120</v>
      </c>
      <c r="C620" s="8">
        <v>2013119809</v>
      </c>
      <c r="D620" s="6" t="s">
        <v>4126</v>
      </c>
      <c r="E620" s="6">
        <v>91</v>
      </c>
      <c r="F620" s="2">
        <v>56</v>
      </c>
    </row>
    <row r="621" spans="1:6" x14ac:dyDescent="0.25">
      <c r="A621" s="6" t="s">
        <v>2259</v>
      </c>
      <c r="B621" s="7" t="s">
        <v>2260</v>
      </c>
      <c r="C621" s="8">
        <v>2013119809</v>
      </c>
      <c r="D621" s="6" t="s">
        <v>4126</v>
      </c>
      <c r="E621" s="6">
        <v>148</v>
      </c>
      <c r="F621" s="2">
        <v>12</v>
      </c>
    </row>
    <row r="622" spans="1:6" x14ac:dyDescent="0.25">
      <c r="A622" s="6" t="s">
        <v>596</v>
      </c>
      <c r="B622" s="7" t="s">
        <v>4132</v>
      </c>
      <c r="C622" s="8">
        <v>2013119809</v>
      </c>
      <c r="D622" s="6" t="s">
        <v>4126</v>
      </c>
      <c r="E622" s="6">
        <v>128</v>
      </c>
      <c r="F622" s="2">
        <v>15</v>
      </c>
    </row>
    <row r="623" spans="1:6" x14ac:dyDescent="0.25">
      <c r="A623" s="6" t="s">
        <v>2290</v>
      </c>
      <c r="B623" s="7" t="s">
        <v>2291</v>
      </c>
      <c r="C623" s="15">
        <v>2013119809</v>
      </c>
      <c r="D623" s="6" t="s">
        <v>4126</v>
      </c>
      <c r="E623" s="6">
        <v>215</v>
      </c>
      <c r="F623" s="6">
        <v>60</v>
      </c>
    </row>
    <row r="624" spans="1:6" x14ac:dyDescent="0.25">
      <c r="A624" s="6" t="s">
        <v>1994</v>
      </c>
      <c r="B624" s="7" t="s">
        <v>1995</v>
      </c>
      <c r="C624" s="8">
        <v>2013119809</v>
      </c>
      <c r="D624" s="6" t="s">
        <v>4126</v>
      </c>
      <c r="E624" s="6">
        <v>144</v>
      </c>
      <c r="F624" s="2">
        <v>7</v>
      </c>
    </row>
    <row r="625" spans="1:6" x14ac:dyDescent="0.25">
      <c r="A625" s="6" t="s">
        <v>958</v>
      </c>
      <c r="B625" s="7" t="s">
        <v>4133</v>
      </c>
      <c r="C625" s="8">
        <v>2013119809</v>
      </c>
      <c r="D625" s="6" t="s">
        <v>4126</v>
      </c>
      <c r="E625" s="6">
        <v>151</v>
      </c>
      <c r="F625" s="2">
        <v>33</v>
      </c>
    </row>
    <row r="626" spans="1:6" x14ac:dyDescent="0.25">
      <c r="A626" s="6" t="s">
        <v>68</v>
      </c>
      <c r="B626" s="7" t="s">
        <v>69</v>
      </c>
      <c r="C626" s="8">
        <v>2013119809</v>
      </c>
      <c r="D626" s="6" t="s">
        <v>4126</v>
      </c>
      <c r="E626" s="6">
        <v>140</v>
      </c>
      <c r="F626" s="2">
        <v>5</v>
      </c>
    </row>
    <row r="627" spans="1:6" x14ac:dyDescent="0.25">
      <c r="A627" s="6" t="s">
        <v>286</v>
      </c>
      <c r="B627" s="7" t="s">
        <v>287</v>
      </c>
      <c r="C627" s="8">
        <v>2013119809</v>
      </c>
      <c r="D627" s="6" t="s">
        <v>4126</v>
      </c>
      <c r="E627" s="6">
        <v>103</v>
      </c>
      <c r="F627" s="2">
        <v>55</v>
      </c>
    </row>
    <row r="628" spans="1:6" x14ac:dyDescent="0.25">
      <c r="A628" s="6" t="s">
        <v>2301</v>
      </c>
      <c r="B628" s="7" t="s">
        <v>2302</v>
      </c>
      <c r="C628" s="8">
        <v>2013119809</v>
      </c>
      <c r="D628" s="6" t="s">
        <v>4126</v>
      </c>
      <c r="E628" s="6">
        <v>164</v>
      </c>
      <c r="F628" s="2">
        <v>20</v>
      </c>
    </row>
    <row r="629" spans="1:6" x14ac:dyDescent="0.25">
      <c r="A629" s="6" t="s">
        <v>661</v>
      </c>
      <c r="B629" s="7" t="s">
        <v>662</v>
      </c>
      <c r="C629" s="8">
        <v>2013119809</v>
      </c>
      <c r="D629" s="6" t="s">
        <v>4126</v>
      </c>
      <c r="E629" s="6">
        <v>118</v>
      </c>
      <c r="F629" s="2">
        <v>69</v>
      </c>
    </row>
    <row r="630" spans="1:6" x14ac:dyDescent="0.25">
      <c r="A630" s="6" t="s">
        <v>1893</v>
      </c>
      <c r="B630" s="7" t="s">
        <v>1894</v>
      </c>
      <c r="C630" s="8">
        <v>2008190746</v>
      </c>
      <c r="D630" s="6" t="s">
        <v>4134</v>
      </c>
      <c r="E630" s="6">
        <v>69</v>
      </c>
      <c r="F630" s="2">
        <v>8</v>
      </c>
    </row>
    <row r="631" spans="1:6" x14ac:dyDescent="0.25">
      <c r="A631" s="6" t="s">
        <v>509</v>
      </c>
      <c r="B631" s="7" t="s">
        <v>4092</v>
      </c>
      <c r="C631" s="8">
        <v>2008190746</v>
      </c>
      <c r="D631" s="6" t="s">
        <v>4134</v>
      </c>
      <c r="E631" s="6">
        <v>74</v>
      </c>
      <c r="F631" s="2">
        <v>7</v>
      </c>
    </row>
    <row r="632" spans="1:6" x14ac:dyDescent="0.25">
      <c r="A632" s="6" t="s">
        <v>353</v>
      </c>
      <c r="B632" s="7" t="s">
        <v>354</v>
      </c>
      <c r="C632" s="8">
        <v>2008190746</v>
      </c>
      <c r="D632" s="6" t="s">
        <v>4134</v>
      </c>
      <c r="E632" s="6">
        <v>74</v>
      </c>
      <c r="F632" s="2">
        <v>9</v>
      </c>
    </row>
    <row r="633" spans="1:6" x14ac:dyDescent="0.25">
      <c r="A633" s="6" t="s">
        <v>345</v>
      </c>
      <c r="B633" s="7" t="s">
        <v>346</v>
      </c>
      <c r="C633" s="8">
        <v>2008190746</v>
      </c>
      <c r="D633" s="6" t="s">
        <v>4134</v>
      </c>
      <c r="E633" s="6">
        <v>66</v>
      </c>
      <c r="F633" s="2">
        <v>9</v>
      </c>
    </row>
    <row r="634" spans="1:6" x14ac:dyDescent="0.25">
      <c r="A634" s="6" t="s">
        <v>1695</v>
      </c>
      <c r="B634" s="7" t="s">
        <v>1696</v>
      </c>
      <c r="C634" s="8">
        <v>2008190746</v>
      </c>
      <c r="D634" s="6" t="s">
        <v>4134</v>
      </c>
      <c r="E634" s="6">
        <v>84</v>
      </c>
      <c r="F634" s="2">
        <v>22</v>
      </c>
    </row>
    <row r="635" spans="1:6" x14ac:dyDescent="0.25">
      <c r="A635" s="6" t="s">
        <v>1387</v>
      </c>
      <c r="B635" s="7" t="s">
        <v>4135</v>
      </c>
      <c r="C635" s="8">
        <v>2008190746</v>
      </c>
      <c r="D635" s="6" t="s">
        <v>4134</v>
      </c>
      <c r="E635" s="6">
        <v>71</v>
      </c>
      <c r="F635" s="2">
        <v>9</v>
      </c>
    </row>
    <row r="636" spans="1:6" x14ac:dyDescent="0.25">
      <c r="A636" s="6" t="s">
        <v>1635</v>
      </c>
      <c r="B636" s="7" t="s">
        <v>4136</v>
      </c>
      <c r="C636" s="8">
        <v>2008190746</v>
      </c>
      <c r="D636" s="6" t="s">
        <v>4134</v>
      </c>
      <c r="E636" s="6">
        <v>76</v>
      </c>
      <c r="F636" s="2">
        <v>10</v>
      </c>
    </row>
    <row r="637" spans="1:6" x14ac:dyDescent="0.25">
      <c r="A637" s="6" t="s">
        <v>698</v>
      </c>
      <c r="B637" s="7" t="s">
        <v>699</v>
      </c>
      <c r="C637" s="8">
        <v>2008190746</v>
      </c>
      <c r="D637" s="6" t="s">
        <v>4134</v>
      </c>
      <c r="E637" s="6">
        <v>84</v>
      </c>
      <c r="F637" s="2">
        <v>10</v>
      </c>
    </row>
    <row r="638" spans="1:6" x14ac:dyDescent="0.25">
      <c r="A638" s="6" t="s">
        <v>1501</v>
      </c>
      <c r="B638" s="7" t="s">
        <v>1502</v>
      </c>
      <c r="C638" s="8">
        <v>2008190746</v>
      </c>
      <c r="D638" s="6" t="s">
        <v>4134</v>
      </c>
      <c r="E638" s="6">
        <v>89</v>
      </c>
      <c r="F638" s="2">
        <v>22</v>
      </c>
    </row>
    <row r="639" spans="1:6" x14ac:dyDescent="0.25">
      <c r="A639" s="2" t="s">
        <v>493</v>
      </c>
      <c r="B639" s="7" t="s">
        <v>4137</v>
      </c>
      <c r="C639" s="8">
        <v>2008190746</v>
      </c>
      <c r="D639" s="6" t="s">
        <v>4134</v>
      </c>
      <c r="E639" s="6">
        <v>89</v>
      </c>
      <c r="F639" s="2">
        <v>22</v>
      </c>
    </row>
    <row r="640" spans="1:6" x14ac:dyDescent="0.25">
      <c r="A640" s="6" t="s">
        <v>1035</v>
      </c>
      <c r="B640" s="7" t="s">
        <v>1036</v>
      </c>
      <c r="C640" s="8">
        <v>2008190746</v>
      </c>
      <c r="D640" s="6" t="s">
        <v>4134</v>
      </c>
      <c r="E640" s="6">
        <v>75</v>
      </c>
      <c r="F640" s="2">
        <v>4</v>
      </c>
    </row>
    <row r="641" spans="1:6" x14ac:dyDescent="0.25">
      <c r="A641" s="6" t="s">
        <v>295</v>
      </c>
      <c r="B641" s="7" t="s">
        <v>296</v>
      </c>
      <c r="C641" s="8">
        <v>2008190746</v>
      </c>
      <c r="D641" s="6" t="s">
        <v>4134</v>
      </c>
      <c r="E641" s="6">
        <v>65</v>
      </c>
      <c r="F641" s="2">
        <v>11</v>
      </c>
    </row>
    <row r="642" spans="1:6" x14ac:dyDescent="0.25">
      <c r="A642" s="6" t="s">
        <v>2000</v>
      </c>
      <c r="B642" s="7" t="s">
        <v>2001</v>
      </c>
      <c r="C642" s="8">
        <v>2008190746</v>
      </c>
      <c r="D642" s="6" t="s">
        <v>4134</v>
      </c>
      <c r="E642" s="6">
        <v>72</v>
      </c>
      <c r="F642" s="2">
        <v>20</v>
      </c>
    </row>
    <row r="643" spans="1:6" x14ac:dyDescent="0.25">
      <c r="A643" s="6" t="s">
        <v>927</v>
      </c>
      <c r="B643" s="7" t="s">
        <v>928</v>
      </c>
      <c r="C643" s="8">
        <v>2008190746</v>
      </c>
      <c r="D643" s="6" t="s">
        <v>4134</v>
      </c>
      <c r="E643" s="6">
        <v>69</v>
      </c>
      <c r="F643" s="2">
        <v>6</v>
      </c>
    </row>
    <row r="644" spans="1:6" x14ac:dyDescent="0.25">
      <c r="A644" s="6" t="s">
        <v>3246</v>
      </c>
      <c r="B644" s="7" t="s">
        <v>3247</v>
      </c>
      <c r="C644" s="8">
        <v>2008190746</v>
      </c>
      <c r="D644" s="6" t="s">
        <v>4134</v>
      </c>
      <c r="E644" s="6">
        <v>70</v>
      </c>
      <c r="F644" s="2">
        <v>11</v>
      </c>
    </row>
    <row r="645" spans="1:6" x14ac:dyDescent="0.25">
      <c r="A645" s="6" t="s">
        <v>1144</v>
      </c>
      <c r="B645" s="7" t="s">
        <v>1145</v>
      </c>
      <c r="C645" s="8">
        <v>2008190746</v>
      </c>
      <c r="D645" s="6" t="s">
        <v>4134</v>
      </c>
      <c r="E645" s="6">
        <v>75</v>
      </c>
      <c r="F645" s="2">
        <v>13</v>
      </c>
    </row>
    <row r="646" spans="1:6" x14ac:dyDescent="0.25">
      <c r="A646" s="6" t="s">
        <v>2382</v>
      </c>
      <c r="B646" s="7" t="s">
        <v>2383</v>
      </c>
      <c r="C646" s="8">
        <v>2008190746</v>
      </c>
      <c r="D646" s="6" t="s">
        <v>4134</v>
      </c>
      <c r="E646" s="6">
        <v>80</v>
      </c>
      <c r="F646" s="2">
        <v>18</v>
      </c>
    </row>
    <row r="647" spans="1:6" x14ac:dyDescent="0.25">
      <c r="A647" s="6" t="s">
        <v>862</v>
      </c>
      <c r="B647" s="7" t="s">
        <v>863</v>
      </c>
      <c r="C647" s="8">
        <v>2008190746</v>
      </c>
      <c r="D647" s="6" t="s">
        <v>4134</v>
      </c>
      <c r="E647" s="6">
        <v>69</v>
      </c>
      <c r="F647" s="2">
        <v>8</v>
      </c>
    </row>
    <row r="648" spans="1:6" x14ac:dyDescent="0.25">
      <c r="A648" s="6" t="s">
        <v>935</v>
      </c>
      <c r="B648" s="7" t="s">
        <v>936</v>
      </c>
      <c r="C648" s="8">
        <v>2008190746</v>
      </c>
      <c r="D648" s="6" t="s">
        <v>4134</v>
      </c>
      <c r="E648" s="6">
        <v>65</v>
      </c>
      <c r="F648" s="2">
        <v>9</v>
      </c>
    </row>
    <row r="649" spans="1:6" x14ac:dyDescent="0.25">
      <c r="A649" s="6" t="s">
        <v>1600</v>
      </c>
      <c r="B649" s="7" t="s">
        <v>1601</v>
      </c>
      <c r="C649" s="8">
        <v>2008190746</v>
      </c>
      <c r="D649" s="6" t="s">
        <v>4134</v>
      </c>
      <c r="E649" s="6">
        <v>72</v>
      </c>
      <c r="F649" s="2">
        <v>26</v>
      </c>
    </row>
    <row r="650" spans="1:6" x14ac:dyDescent="0.25">
      <c r="A650" s="6" t="s">
        <v>3554</v>
      </c>
      <c r="B650" s="7" t="s">
        <v>3555</v>
      </c>
      <c r="C650" s="8">
        <v>2008190746</v>
      </c>
      <c r="D650" s="6" t="s">
        <v>4134</v>
      </c>
      <c r="E650" s="6">
        <v>81</v>
      </c>
      <c r="F650" s="2">
        <v>14</v>
      </c>
    </row>
    <row r="651" spans="1:6" x14ac:dyDescent="0.25">
      <c r="A651" s="6" t="s">
        <v>198</v>
      </c>
      <c r="B651" s="7" t="s">
        <v>199</v>
      </c>
      <c r="C651" s="8">
        <v>2008190746</v>
      </c>
      <c r="D651" s="6" t="s">
        <v>4134</v>
      </c>
      <c r="E651" s="6">
        <v>71</v>
      </c>
      <c r="F651" s="2">
        <v>9</v>
      </c>
    </row>
    <row r="652" spans="1:6" x14ac:dyDescent="0.25">
      <c r="A652" s="6" t="s">
        <v>470</v>
      </c>
      <c r="B652" s="7" t="s">
        <v>471</v>
      </c>
      <c r="C652" s="8">
        <v>2008190746</v>
      </c>
      <c r="D652" s="6" t="s">
        <v>4134</v>
      </c>
      <c r="E652" s="6">
        <v>72</v>
      </c>
      <c r="F652" s="2">
        <v>8</v>
      </c>
    </row>
    <row r="653" spans="1:6" x14ac:dyDescent="0.25">
      <c r="A653" s="6" t="s">
        <v>1512</v>
      </c>
      <c r="B653" s="7" t="s">
        <v>1513</v>
      </c>
      <c r="C653" s="8">
        <v>2008190746</v>
      </c>
      <c r="D653" s="6" t="s">
        <v>4134</v>
      </c>
      <c r="E653" s="6">
        <v>88</v>
      </c>
      <c r="F653" s="2">
        <v>21</v>
      </c>
    </row>
    <row r="654" spans="1:6" x14ac:dyDescent="0.25">
      <c r="A654" s="6" t="s">
        <v>2200</v>
      </c>
      <c r="B654" s="7" t="s">
        <v>2201</v>
      </c>
      <c r="C654" s="8">
        <v>2008190746</v>
      </c>
      <c r="D654" s="6" t="s">
        <v>4134</v>
      </c>
      <c r="E654" s="6">
        <v>91</v>
      </c>
      <c r="F654" s="2">
        <v>24</v>
      </c>
    </row>
    <row r="655" spans="1:6" x14ac:dyDescent="0.25">
      <c r="A655" s="6" t="s">
        <v>1306</v>
      </c>
      <c r="B655" s="7" t="s">
        <v>1307</v>
      </c>
      <c r="C655" s="8">
        <v>2008190746</v>
      </c>
      <c r="D655" s="6" t="s">
        <v>4134</v>
      </c>
      <c r="E655" s="6">
        <v>73</v>
      </c>
      <c r="F655" s="2">
        <v>21</v>
      </c>
    </row>
    <row r="656" spans="1:6" x14ac:dyDescent="0.25">
      <c r="A656" s="6" t="s">
        <v>298</v>
      </c>
      <c r="B656" s="7" t="s">
        <v>299</v>
      </c>
      <c r="C656" s="8">
        <v>2008190746</v>
      </c>
      <c r="D656" s="6" t="s">
        <v>4134</v>
      </c>
      <c r="E656" s="6">
        <v>73</v>
      </c>
      <c r="F656" s="2">
        <v>24</v>
      </c>
    </row>
    <row r="657" spans="1:6" x14ac:dyDescent="0.25">
      <c r="A657" s="6" t="s">
        <v>3573</v>
      </c>
      <c r="B657" s="7" t="s">
        <v>3574</v>
      </c>
      <c r="C657" s="8">
        <v>2008190746</v>
      </c>
      <c r="D657" s="6" t="s">
        <v>4134</v>
      </c>
      <c r="E657" s="6">
        <v>67</v>
      </c>
      <c r="F657" s="2">
        <v>9</v>
      </c>
    </row>
    <row r="658" spans="1:6" x14ac:dyDescent="0.25">
      <c r="A658" s="6" t="s">
        <v>3095</v>
      </c>
      <c r="B658" s="7" t="s">
        <v>3096</v>
      </c>
      <c r="C658" s="8">
        <v>2008190746</v>
      </c>
      <c r="D658" s="6" t="s">
        <v>4134</v>
      </c>
      <c r="E658" s="6">
        <v>83</v>
      </c>
      <c r="F658" s="2">
        <v>16</v>
      </c>
    </row>
    <row r="659" spans="1:6" x14ac:dyDescent="0.25">
      <c r="A659" s="6" t="s">
        <v>172</v>
      </c>
      <c r="B659" s="7" t="s">
        <v>173</v>
      </c>
      <c r="C659" s="8">
        <v>2008190746</v>
      </c>
      <c r="D659" s="6" t="s">
        <v>4134</v>
      </c>
      <c r="E659" s="6">
        <v>71</v>
      </c>
      <c r="F659" s="2">
        <v>9</v>
      </c>
    </row>
    <row r="660" spans="1:6" x14ac:dyDescent="0.25">
      <c r="A660" s="6" t="s">
        <v>2335</v>
      </c>
      <c r="B660" s="7" t="s">
        <v>2336</v>
      </c>
      <c r="C660" s="8">
        <v>2008190746</v>
      </c>
      <c r="D660" s="6" t="s">
        <v>4134</v>
      </c>
      <c r="E660" s="6">
        <v>78</v>
      </c>
      <c r="F660" s="2">
        <v>15</v>
      </c>
    </row>
    <row r="661" spans="1:6" x14ac:dyDescent="0.25">
      <c r="A661" s="6" t="s">
        <v>1421</v>
      </c>
      <c r="B661" s="7" t="s">
        <v>4138</v>
      </c>
      <c r="C661" s="8">
        <v>2008190746</v>
      </c>
      <c r="D661" s="6" t="s">
        <v>4134</v>
      </c>
      <c r="E661" s="6">
        <v>69</v>
      </c>
      <c r="F661" s="2">
        <v>10</v>
      </c>
    </row>
    <row r="662" spans="1:6" x14ac:dyDescent="0.25">
      <c r="A662" s="2" t="s">
        <v>630</v>
      </c>
      <c r="B662" s="7" t="s">
        <v>4139</v>
      </c>
      <c r="C662" s="8">
        <v>2008190746</v>
      </c>
      <c r="D662" s="6" t="s">
        <v>4134</v>
      </c>
      <c r="E662" s="6">
        <v>66</v>
      </c>
      <c r="F662" s="2">
        <v>9</v>
      </c>
    </row>
    <row r="663" spans="1:6" x14ac:dyDescent="0.25">
      <c r="A663" s="6" t="s">
        <v>1560</v>
      </c>
      <c r="B663" s="7" t="s">
        <v>1561</v>
      </c>
      <c r="C663" s="8">
        <v>2008190746</v>
      </c>
      <c r="D663" s="6" t="s">
        <v>4134</v>
      </c>
      <c r="E663" s="6">
        <v>73</v>
      </c>
      <c r="F663" s="2">
        <v>6</v>
      </c>
    </row>
    <row r="664" spans="1:6" x14ac:dyDescent="0.25">
      <c r="A664" s="6" t="s">
        <v>599</v>
      </c>
      <c r="B664" s="7" t="s">
        <v>4140</v>
      </c>
      <c r="C664" s="8">
        <v>2008190746</v>
      </c>
      <c r="D664" s="6" t="s">
        <v>4134</v>
      </c>
      <c r="E664" s="6">
        <v>77</v>
      </c>
      <c r="F664" s="2">
        <v>10</v>
      </c>
    </row>
    <row r="665" spans="1:6" x14ac:dyDescent="0.25">
      <c r="A665" s="6" t="s">
        <v>195</v>
      </c>
      <c r="B665" s="7" t="s">
        <v>4141</v>
      </c>
      <c r="C665" s="8">
        <v>2008190746</v>
      </c>
      <c r="D665" s="6" t="s">
        <v>4134</v>
      </c>
      <c r="E665" s="6">
        <v>77</v>
      </c>
      <c r="F665" s="2">
        <v>12</v>
      </c>
    </row>
    <row r="666" spans="1:6" x14ac:dyDescent="0.25">
      <c r="A666" s="6" t="s">
        <v>1379</v>
      </c>
      <c r="B666" s="7" t="s">
        <v>1380</v>
      </c>
      <c r="C666" s="8">
        <v>2008190746</v>
      </c>
      <c r="D666" s="6" t="s">
        <v>4134</v>
      </c>
      <c r="E666" s="6">
        <v>72</v>
      </c>
      <c r="F666" s="2">
        <v>21</v>
      </c>
    </row>
    <row r="667" spans="1:6" x14ac:dyDescent="0.25">
      <c r="A667" s="6" t="s">
        <v>1724</v>
      </c>
      <c r="B667" s="7" t="s">
        <v>1725</v>
      </c>
      <c r="C667" s="8">
        <v>2008190746</v>
      </c>
      <c r="D667" s="6" t="s">
        <v>4134</v>
      </c>
      <c r="E667" s="6">
        <v>75</v>
      </c>
      <c r="F667" s="2">
        <v>8</v>
      </c>
    </row>
    <row r="668" spans="1:6" x14ac:dyDescent="0.25">
      <c r="A668" s="6" t="s">
        <v>2039</v>
      </c>
      <c r="B668" s="7" t="s">
        <v>2040</v>
      </c>
      <c r="C668" s="8">
        <v>2008190746</v>
      </c>
      <c r="D668" s="6" t="s">
        <v>4134</v>
      </c>
      <c r="E668" s="6">
        <v>70</v>
      </c>
      <c r="F668" s="2">
        <v>7</v>
      </c>
    </row>
    <row r="669" spans="1:6" x14ac:dyDescent="0.25">
      <c r="A669" s="6" t="s">
        <v>1921</v>
      </c>
      <c r="B669" s="7" t="s">
        <v>1922</v>
      </c>
      <c r="C669" s="8">
        <v>2008190746</v>
      </c>
      <c r="D669" s="6" t="s">
        <v>4134</v>
      </c>
      <c r="E669" s="6">
        <v>68</v>
      </c>
      <c r="F669" s="2">
        <v>7</v>
      </c>
    </row>
    <row r="670" spans="1:6" x14ac:dyDescent="0.25">
      <c r="A670" s="6" t="s">
        <v>1836</v>
      </c>
      <c r="B670" s="7" t="s">
        <v>1837</v>
      </c>
      <c r="C670" s="8">
        <v>2008190746</v>
      </c>
      <c r="D670" s="6" t="s">
        <v>4134</v>
      </c>
      <c r="E670" s="6">
        <v>65</v>
      </c>
      <c r="F670" s="2">
        <v>9</v>
      </c>
    </row>
    <row r="671" spans="1:6" x14ac:dyDescent="0.25">
      <c r="A671" s="6" t="s">
        <v>1403</v>
      </c>
      <c r="B671" s="7" t="s">
        <v>1404</v>
      </c>
      <c r="C671" s="8">
        <v>2008190746</v>
      </c>
      <c r="D671" s="6" t="s">
        <v>4134</v>
      </c>
      <c r="E671" s="6">
        <v>20</v>
      </c>
      <c r="F671" s="2">
        <v>22</v>
      </c>
    </row>
    <row r="672" spans="1:6" x14ac:dyDescent="0.25">
      <c r="A672" s="6" t="s">
        <v>185</v>
      </c>
      <c r="B672" s="7" t="s">
        <v>186</v>
      </c>
      <c r="C672" s="8">
        <v>2008190746</v>
      </c>
      <c r="D672" s="6" t="s">
        <v>4134</v>
      </c>
      <c r="E672" s="6">
        <v>72</v>
      </c>
      <c r="F672" s="2">
        <v>8</v>
      </c>
    </row>
    <row r="673" spans="1:6" x14ac:dyDescent="0.25">
      <c r="A673" s="6" t="s">
        <v>1368</v>
      </c>
      <c r="B673" s="7" t="s">
        <v>1369</v>
      </c>
      <c r="C673" s="8">
        <v>2008190746</v>
      </c>
      <c r="D673" s="6" t="s">
        <v>4134</v>
      </c>
      <c r="E673" s="6">
        <v>73</v>
      </c>
      <c r="F673" s="2">
        <v>12</v>
      </c>
    </row>
    <row r="674" spans="1:6" x14ac:dyDescent="0.25">
      <c r="A674" s="6" t="s">
        <v>841</v>
      </c>
      <c r="B674" s="7" t="s">
        <v>842</v>
      </c>
      <c r="C674" s="8">
        <v>2008190746</v>
      </c>
      <c r="D674" s="6" t="s">
        <v>4134</v>
      </c>
      <c r="E674" s="6">
        <v>73</v>
      </c>
      <c r="F674" s="2">
        <v>7</v>
      </c>
    </row>
    <row r="675" spans="1:6" x14ac:dyDescent="0.25">
      <c r="A675" s="6" t="s">
        <v>260</v>
      </c>
      <c r="B675" s="7" t="s">
        <v>261</v>
      </c>
      <c r="C675" s="8">
        <v>2013220021</v>
      </c>
      <c r="D675" s="6" t="s">
        <v>4142</v>
      </c>
      <c r="E675" s="6">
        <v>15</v>
      </c>
      <c r="F675" s="2">
        <v>11</v>
      </c>
    </row>
    <row r="676" spans="1:6" x14ac:dyDescent="0.25">
      <c r="A676" s="6" t="s">
        <v>3462</v>
      </c>
      <c r="B676" s="7" t="s">
        <v>3463</v>
      </c>
      <c r="C676" s="8">
        <v>2013220021</v>
      </c>
      <c r="D676" s="6" t="s">
        <v>4142</v>
      </c>
      <c r="E676" s="6">
        <v>18</v>
      </c>
      <c r="F676" s="2">
        <v>8</v>
      </c>
    </row>
    <row r="677" spans="1:6" x14ac:dyDescent="0.25">
      <c r="A677" s="6" t="s">
        <v>3406</v>
      </c>
      <c r="B677" s="7" t="s">
        <v>3535</v>
      </c>
      <c r="C677" s="8">
        <v>2013220021</v>
      </c>
      <c r="D677" s="6" t="s">
        <v>4142</v>
      </c>
      <c r="E677" s="6">
        <v>16</v>
      </c>
      <c r="F677" s="2">
        <v>13</v>
      </c>
    </row>
    <row r="678" spans="1:6" x14ac:dyDescent="0.25">
      <c r="A678" s="6" t="s">
        <v>444</v>
      </c>
      <c r="B678" s="7" t="s">
        <v>445</v>
      </c>
      <c r="C678" s="8">
        <v>2013220021</v>
      </c>
      <c r="D678" s="6" t="s">
        <v>4142</v>
      </c>
      <c r="E678" s="6">
        <v>16</v>
      </c>
      <c r="F678" s="2">
        <v>17</v>
      </c>
    </row>
    <row r="679" spans="1:6" x14ac:dyDescent="0.25">
      <c r="A679" s="6" t="s">
        <v>2697</v>
      </c>
      <c r="B679" s="7" t="s">
        <v>2698</v>
      </c>
      <c r="C679" s="8">
        <v>2013220021</v>
      </c>
      <c r="D679" s="6" t="s">
        <v>4142</v>
      </c>
      <c r="E679" s="6">
        <v>9</v>
      </c>
      <c r="F679" s="2">
        <v>14</v>
      </c>
    </row>
    <row r="680" spans="1:6" x14ac:dyDescent="0.25">
      <c r="A680" s="6" t="s">
        <v>938</v>
      </c>
      <c r="B680" s="7" t="s">
        <v>939</v>
      </c>
      <c r="C680" s="8">
        <v>2013220021</v>
      </c>
      <c r="D680" s="6" t="s">
        <v>4142</v>
      </c>
      <c r="E680" s="6">
        <v>17</v>
      </c>
      <c r="F680" s="2">
        <v>13</v>
      </c>
    </row>
    <row r="681" spans="1:6" x14ac:dyDescent="0.25">
      <c r="A681" s="6" t="s">
        <v>1580</v>
      </c>
      <c r="B681" s="7" t="s">
        <v>1581</v>
      </c>
      <c r="C681" s="8">
        <v>2013220021</v>
      </c>
      <c r="D681" s="6" t="s">
        <v>4142</v>
      </c>
      <c r="E681" s="6">
        <v>16</v>
      </c>
      <c r="F681" s="2">
        <v>12</v>
      </c>
    </row>
    <row r="682" spans="1:6" x14ac:dyDescent="0.25">
      <c r="A682" s="6" t="s">
        <v>1970</v>
      </c>
      <c r="B682" s="7" t="s">
        <v>1971</v>
      </c>
      <c r="C682" s="8">
        <v>2013220021</v>
      </c>
      <c r="D682" s="6" t="s">
        <v>4142</v>
      </c>
      <c r="E682" s="6">
        <v>9</v>
      </c>
      <c r="F682" s="2">
        <v>16</v>
      </c>
    </row>
    <row r="683" spans="1:6" x14ac:dyDescent="0.25">
      <c r="A683" s="6" t="s">
        <v>3509</v>
      </c>
      <c r="B683" s="7" t="s">
        <v>3510</v>
      </c>
      <c r="C683" s="8">
        <v>2013220021</v>
      </c>
      <c r="D683" s="6" t="s">
        <v>4142</v>
      </c>
      <c r="E683" s="6">
        <v>7</v>
      </c>
      <c r="F683" s="2">
        <v>17</v>
      </c>
    </row>
    <row r="684" spans="1:6" x14ac:dyDescent="0.25">
      <c r="A684" s="6" t="s">
        <v>308</v>
      </c>
      <c r="B684" s="7" t="s">
        <v>309</v>
      </c>
      <c r="C684" s="8">
        <v>2013220021</v>
      </c>
      <c r="D684" s="6" t="s">
        <v>4142</v>
      </c>
      <c r="E684" s="6">
        <v>14</v>
      </c>
      <c r="F684" s="2">
        <v>12</v>
      </c>
    </row>
    <row r="685" spans="1:6" x14ac:dyDescent="0.25">
      <c r="A685" s="6" t="s">
        <v>1112</v>
      </c>
      <c r="B685" s="7" t="s">
        <v>1113</v>
      </c>
      <c r="C685" s="8">
        <v>2013220021</v>
      </c>
      <c r="D685" s="6" t="s">
        <v>4142</v>
      </c>
      <c r="E685" s="6">
        <v>12</v>
      </c>
      <c r="F685" s="2">
        <v>19</v>
      </c>
    </row>
    <row r="686" spans="1:6" x14ac:dyDescent="0.25">
      <c r="A686" s="6" t="s">
        <v>1719</v>
      </c>
      <c r="B686" s="7" t="s">
        <v>4143</v>
      </c>
      <c r="C686" s="8">
        <v>2013220021</v>
      </c>
      <c r="D686" s="6" t="s">
        <v>4142</v>
      </c>
      <c r="E686" s="6">
        <v>9</v>
      </c>
      <c r="F686" s="2">
        <v>14</v>
      </c>
    </row>
    <row r="687" spans="1:6" x14ac:dyDescent="0.25">
      <c r="A687" s="6" t="s">
        <v>532</v>
      </c>
      <c r="B687" s="7" t="s">
        <v>533</v>
      </c>
      <c r="C687" s="8">
        <v>2013220021</v>
      </c>
      <c r="D687" s="6" t="s">
        <v>4142</v>
      </c>
      <c r="E687" s="6">
        <v>17</v>
      </c>
      <c r="F687" s="2">
        <v>15</v>
      </c>
    </row>
    <row r="688" spans="1:6" x14ac:dyDescent="0.25">
      <c r="A688" s="6" t="s">
        <v>263</v>
      </c>
      <c r="B688" s="7" t="s">
        <v>264</v>
      </c>
      <c r="C688" s="8">
        <v>2013220021</v>
      </c>
      <c r="D688" s="6" t="s">
        <v>4142</v>
      </c>
      <c r="E688" s="6">
        <v>11</v>
      </c>
      <c r="F688" s="2">
        <v>13</v>
      </c>
    </row>
    <row r="689" spans="1:6" x14ac:dyDescent="0.25">
      <c r="A689" s="6" t="s">
        <v>3191</v>
      </c>
      <c r="B689" s="7" t="s">
        <v>3192</v>
      </c>
      <c r="C689" s="8">
        <v>2013220021</v>
      </c>
      <c r="D689" s="6" t="s">
        <v>4142</v>
      </c>
      <c r="E689" s="6">
        <v>16</v>
      </c>
      <c r="F689" s="2">
        <v>18</v>
      </c>
    </row>
    <row r="690" spans="1:6" x14ac:dyDescent="0.25">
      <c r="A690" s="6" t="s">
        <v>1291</v>
      </c>
      <c r="B690" s="7" t="s">
        <v>1292</v>
      </c>
      <c r="C690" s="8">
        <v>2013220021</v>
      </c>
      <c r="D690" s="6" t="s">
        <v>4142</v>
      </c>
      <c r="E690" s="6">
        <v>16</v>
      </c>
      <c r="F690" s="2">
        <v>14</v>
      </c>
    </row>
    <row r="691" spans="1:6" x14ac:dyDescent="0.25">
      <c r="A691" s="6" t="s">
        <v>1879</v>
      </c>
      <c r="B691" s="7" t="s">
        <v>1880</v>
      </c>
      <c r="C691" s="8">
        <v>2013220021</v>
      </c>
      <c r="D691" s="6" t="s">
        <v>4142</v>
      </c>
      <c r="E691" s="6">
        <v>17</v>
      </c>
      <c r="F691" s="2">
        <v>15</v>
      </c>
    </row>
    <row r="692" spans="1:6" x14ac:dyDescent="0.25">
      <c r="A692" s="6" t="s">
        <v>3476</v>
      </c>
      <c r="B692" s="7" t="s">
        <v>3477</v>
      </c>
      <c r="C692" s="8">
        <v>2013220021</v>
      </c>
      <c r="D692" s="6" t="s">
        <v>4142</v>
      </c>
      <c r="E692" s="6">
        <v>12</v>
      </c>
      <c r="F692" s="2">
        <v>12</v>
      </c>
    </row>
    <row r="693" spans="1:6" x14ac:dyDescent="0.25">
      <c r="A693" s="6" t="s">
        <v>989</v>
      </c>
      <c r="B693" s="7" t="s">
        <v>4144</v>
      </c>
      <c r="C693" s="8">
        <v>2013220021</v>
      </c>
      <c r="D693" s="6" t="s">
        <v>4142</v>
      </c>
      <c r="E693" s="6">
        <v>15</v>
      </c>
      <c r="F693" s="2">
        <v>12</v>
      </c>
    </row>
    <row r="694" spans="1:6" x14ac:dyDescent="0.25">
      <c r="A694" s="6" t="s">
        <v>1803</v>
      </c>
      <c r="B694" s="7" t="s">
        <v>1804</v>
      </c>
      <c r="C694" s="8">
        <v>2013220021</v>
      </c>
      <c r="D694" s="6" t="s">
        <v>4142</v>
      </c>
      <c r="E694" s="6">
        <v>11</v>
      </c>
      <c r="F694" s="2">
        <v>10</v>
      </c>
    </row>
    <row r="695" spans="1:6" x14ac:dyDescent="0.25">
      <c r="A695" s="6" t="s">
        <v>83</v>
      </c>
      <c r="B695" s="7" t="s">
        <v>84</v>
      </c>
      <c r="C695" s="8">
        <v>2013220021</v>
      </c>
      <c r="D695" s="6" t="s">
        <v>4142</v>
      </c>
      <c r="E695" s="6">
        <v>6</v>
      </c>
      <c r="F695" s="2">
        <v>17</v>
      </c>
    </row>
    <row r="696" spans="1:6" x14ac:dyDescent="0.25">
      <c r="A696" s="6" t="s">
        <v>2587</v>
      </c>
      <c r="B696" s="7" t="s">
        <v>2588</v>
      </c>
      <c r="C696" s="8">
        <v>2013220021</v>
      </c>
      <c r="D696" s="6" t="s">
        <v>4142</v>
      </c>
      <c r="E696" s="6">
        <v>10</v>
      </c>
      <c r="F696" s="2">
        <v>13</v>
      </c>
    </row>
    <row r="697" spans="1:6" x14ac:dyDescent="0.25">
      <c r="A697" s="6" t="s">
        <v>1716</v>
      </c>
      <c r="B697" s="7" t="s">
        <v>1717</v>
      </c>
      <c r="C697" s="8">
        <v>2013220021</v>
      </c>
      <c r="D697" s="6" t="s">
        <v>4142</v>
      </c>
      <c r="E697" s="6">
        <v>14</v>
      </c>
      <c r="F697" s="2">
        <v>10</v>
      </c>
    </row>
    <row r="698" spans="1:6" x14ac:dyDescent="0.25">
      <c r="A698" s="6" t="s">
        <v>104</v>
      </c>
      <c r="B698" s="7" t="s">
        <v>4145</v>
      </c>
      <c r="C698" s="8">
        <v>2013220021</v>
      </c>
      <c r="D698" s="6" t="s">
        <v>4142</v>
      </c>
      <c r="E698" s="6">
        <v>15</v>
      </c>
      <c r="F698" s="2">
        <v>10</v>
      </c>
    </row>
    <row r="699" spans="1:6" x14ac:dyDescent="0.25">
      <c r="A699" s="6" t="s">
        <v>1644</v>
      </c>
      <c r="B699" s="7" t="s">
        <v>1645</v>
      </c>
      <c r="C699" s="8">
        <v>2013220021</v>
      </c>
      <c r="D699" s="6" t="s">
        <v>4142</v>
      </c>
      <c r="E699" s="6">
        <v>19</v>
      </c>
      <c r="F699" s="2">
        <v>16</v>
      </c>
    </row>
    <row r="700" spans="1:6" x14ac:dyDescent="0.25">
      <c r="A700" s="6" t="s">
        <v>1123</v>
      </c>
      <c r="B700" s="7" t="s">
        <v>1124</v>
      </c>
      <c r="C700" s="8">
        <v>2013220021</v>
      </c>
      <c r="D700" s="6" t="s">
        <v>4142</v>
      </c>
      <c r="E700" s="6">
        <v>9</v>
      </c>
      <c r="F700" s="2">
        <v>10</v>
      </c>
    </row>
    <row r="701" spans="1:6" x14ac:dyDescent="0.25">
      <c r="A701" s="6" t="s">
        <v>3090</v>
      </c>
      <c r="B701" s="7" t="s">
        <v>3091</v>
      </c>
      <c r="C701" s="8">
        <v>2013220021</v>
      </c>
      <c r="D701" s="6" t="s">
        <v>4142</v>
      </c>
      <c r="E701" s="6">
        <v>7</v>
      </c>
      <c r="F701" s="2">
        <v>17</v>
      </c>
    </row>
    <row r="702" spans="1:6" x14ac:dyDescent="0.25">
      <c r="A702" s="6" t="s">
        <v>28</v>
      </c>
      <c r="B702" s="7" t="s">
        <v>29</v>
      </c>
      <c r="C702" s="8">
        <v>2013220021</v>
      </c>
      <c r="D702" s="6" t="s">
        <v>4142</v>
      </c>
      <c r="E702" s="6">
        <v>11</v>
      </c>
      <c r="F702" s="2">
        <v>17</v>
      </c>
    </row>
    <row r="703" spans="1:6" x14ac:dyDescent="0.25">
      <c r="A703" s="6" t="s">
        <v>2854</v>
      </c>
      <c r="B703" s="7" t="s">
        <v>2855</v>
      </c>
      <c r="C703" s="8">
        <v>2013220021</v>
      </c>
      <c r="D703" s="6" t="s">
        <v>4142</v>
      </c>
      <c r="E703" s="6">
        <v>7</v>
      </c>
      <c r="F703" s="2">
        <v>16</v>
      </c>
    </row>
    <row r="704" spans="1:6" x14ac:dyDescent="0.25">
      <c r="A704" s="6" t="s">
        <v>2223</v>
      </c>
      <c r="B704" s="7" t="s">
        <v>2224</v>
      </c>
      <c r="C704" s="8">
        <v>2013220021</v>
      </c>
      <c r="D704" s="6" t="s">
        <v>4142</v>
      </c>
      <c r="E704" s="6">
        <v>8</v>
      </c>
      <c r="F704" s="2">
        <v>17</v>
      </c>
    </row>
    <row r="705" spans="1:6" x14ac:dyDescent="0.25">
      <c r="A705" s="6" t="s">
        <v>1246</v>
      </c>
      <c r="B705" s="7" t="s">
        <v>4146</v>
      </c>
      <c r="C705" s="8">
        <v>2013220021</v>
      </c>
      <c r="D705" s="6" t="s">
        <v>4142</v>
      </c>
      <c r="E705" s="6">
        <v>18</v>
      </c>
      <c r="F705" s="2">
        <v>11</v>
      </c>
    </row>
    <row r="706" spans="1:6" x14ac:dyDescent="0.25">
      <c r="A706" s="6" t="s">
        <v>336</v>
      </c>
      <c r="B706" s="7" t="s">
        <v>337</v>
      </c>
      <c r="C706" s="8">
        <v>2013220021</v>
      </c>
      <c r="D706" s="6" t="s">
        <v>4142</v>
      </c>
      <c r="E706" s="6">
        <v>10</v>
      </c>
      <c r="F706" s="2">
        <v>15</v>
      </c>
    </row>
    <row r="707" spans="1:6" x14ac:dyDescent="0.25">
      <c r="A707" s="6" t="s">
        <v>890</v>
      </c>
      <c r="B707" s="7" t="s">
        <v>4147</v>
      </c>
      <c r="C707" s="8">
        <v>2013220021</v>
      </c>
      <c r="D707" s="6" t="s">
        <v>4142</v>
      </c>
      <c r="E707" s="6">
        <v>7</v>
      </c>
      <c r="F707" s="2">
        <v>17</v>
      </c>
    </row>
    <row r="708" spans="1:6" x14ac:dyDescent="0.25">
      <c r="A708" s="6" t="s">
        <v>3072</v>
      </c>
      <c r="B708" s="7" t="s">
        <v>3073</v>
      </c>
      <c r="C708" s="8">
        <v>2013220021</v>
      </c>
      <c r="D708" s="6" t="s">
        <v>4142</v>
      </c>
      <c r="E708" s="6">
        <v>11</v>
      </c>
      <c r="F708" s="2">
        <v>11</v>
      </c>
    </row>
    <row r="709" spans="1:6" x14ac:dyDescent="0.25">
      <c r="A709" s="2" t="s">
        <v>3468</v>
      </c>
      <c r="B709" s="2" t="s">
        <v>4148</v>
      </c>
      <c r="C709" s="8">
        <v>2013220021</v>
      </c>
      <c r="D709" s="6" t="s">
        <v>4142</v>
      </c>
      <c r="E709" s="6">
        <v>15</v>
      </c>
      <c r="F709" s="2">
        <v>8</v>
      </c>
    </row>
    <row r="710" spans="1:6" x14ac:dyDescent="0.25">
      <c r="A710" s="6" t="s">
        <v>1424</v>
      </c>
      <c r="B710" s="7" t="s">
        <v>1425</v>
      </c>
      <c r="C710" s="8">
        <v>2013220021</v>
      </c>
      <c r="D710" s="6" t="s">
        <v>4142</v>
      </c>
      <c r="E710" s="6">
        <v>19</v>
      </c>
      <c r="F710" s="2">
        <v>9</v>
      </c>
    </row>
    <row r="711" spans="1:6" x14ac:dyDescent="0.25">
      <c r="A711" s="6" t="s">
        <v>1583</v>
      </c>
      <c r="B711" s="7" t="s">
        <v>1584</v>
      </c>
      <c r="C711" s="8">
        <v>2013220021</v>
      </c>
      <c r="D711" s="6" t="s">
        <v>4142</v>
      </c>
      <c r="E711" s="6">
        <v>15</v>
      </c>
      <c r="F711" s="2">
        <v>10</v>
      </c>
    </row>
    <row r="712" spans="1:6" x14ac:dyDescent="0.25">
      <c r="A712" s="6" t="s">
        <v>682</v>
      </c>
      <c r="B712" s="7" t="s">
        <v>683</v>
      </c>
      <c r="C712" s="8">
        <v>2013220021</v>
      </c>
      <c r="D712" s="6" t="s">
        <v>4142</v>
      </c>
      <c r="E712" s="6">
        <v>12</v>
      </c>
      <c r="F712" s="2">
        <v>18</v>
      </c>
    </row>
    <row r="713" spans="1:6" x14ac:dyDescent="0.25">
      <c r="A713" s="6" t="s">
        <v>317</v>
      </c>
      <c r="B713" s="7" t="s">
        <v>4149</v>
      </c>
      <c r="C713" s="8">
        <v>2013220021</v>
      </c>
      <c r="D713" s="6" t="s">
        <v>4142</v>
      </c>
      <c r="E713" s="6">
        <v>14</v>
      </c>
      <c r="F713" s="2">
        <v>10</v>
      </c>
    </row>
    <row r="714" spans="1:6" x14ac:dyDescent="0.25">
      <c r="A714" s="6" t="s">
        <v>1346</v>
      </c>
      <c r="B714" s="7" t="s">
        <v>1347</v>
      </c>
      <c r="C714" s="8">
        <v>2013220021</v>
      </c>
      <c r="D714" s="6" t="s">
        <v>4142</v>
      </c>
      <c r="E714" s="6">
        <v>18</v>
      </c>
      <c r="F714" s="2">
        <v>15</v>
      </c>
    </row>
    <row r="715" spans="1:6" x14ac:dyDescent="0.25">
      <c r="A715" s="6" t="s">
        <v>2638</v>
      </c>
      <c r="B715" s="7" t="s">
        <v>4150</v>
      </c>
      <c r="C715" s="8">
        <v>2013220021</v>
      </c>
      <c r="D715" s="6" t="s">
        <v>4142</v>
      </c>
      <c r="E715" s="6">
        <v>11</v>
      </c>
      <c r="F715" s="2">
        <v>13</v>
      </c>
    </row>
    <row r="716" spans="1:6" x14ac:dyDescent="0.25">
      <c r="A716" s="6" t="s">
        <v>1736</v>
      </c>
      <c r="B716" s="7" t="s">
        <v>1737</v>
      </c>
      <c r="C716" s="8">
        <v>2013220021</v>
      </c>
      <c r="D716" s="6" t="s">
        <v>4142</v>
      </c>
      <c r="E716" s="6">
        <v>12</v>
      </c>
      <c r="F716" s="2">
        <v>10</v>
      </c>
    </row>
    <row r="717" spans="1:6" x14ac:dyDescent="0.25">
      <c r="A717" s="6" t="s">
        <v>1780</v>
      </c>
      <c r="B717" s="7" t="s">
        <v>1781</v>
      </c>
      <c r="C717" s="8">
        <v>2013220021</v>
      </c>
      <c r="D717" s="6" t="s">
        <v>4142</v>
      </c>
      <c r="E717" s="6">
        <v>16</v>
      </c>
      <c r="F717" s="2">
        <v>17</v>
      </c>
    </row>
    <row r="718" spans="1:6" x14ac:dyDescent="0.25">
      <c r="A718" s="6" t="s">
        <v>92</v>
      </c>
      <c r="B718" s="7" t="s">
        <v>4151</v>
      </c>
      <c r="C718" s="8">
        <v>2013220021</v>
      </c>
      <c r="D718" s="6" t="s">
        <v>4142</v>
      </c>
      <c r="E718" s="6">
        <v>10</v>
      </c>
      <c r="F718" s="2">
        <v>16</v>
      </c>
    </row>
    <row r="719" spans="1:6" x14ac:dyDescent="0.25">
      <c r="A719" s="6" t="s">
        <v>2754</v>
      </c>
      <c r="B719" s="7" t="s">
        <v>2755</v>
      </c>
      <c r="C719" s="8">
        <v>2013220021</v>
      </c>
      <c r="D719" s="6" t="s">
        <v>4142</v>
      </c>
      <c r="E719" s="6">
        <v>16</v>
      </c>
      <c r="F719" s="2">
        <v>9</v>
      </c>
    </row>
    <row r="720" spans="1:6" x14ac:dyDescent="0.25">
      <c r="A720" s="6" t="s">
        <v>1927</v>
      </c>
      <c r="B720" s="7" t="s">
        <v>1928</v>
      </c>
      <c r="C720" s="8">
        <v>2013220021</v>
      </c>
      <c r="D720" s="6" t="s">
        <v>4142</v>
      </c>
      <c r="E720" s="6">
        <v>14</v>
      </c>
      <c r="F720" s="2">
        <v>9</v>
      </c>
    </row>
    <row r="721" spans="1:6" x14ac:dyDescent="0.25">
      <c r="A721" s="6" t="s">
        <v>1249</v>
      </c>
      <c r="B721" s="7" t="s">
        <v>1250</v>
      </c>
      <c r="C721" s="8">
        <v>2013220021</v>
      </c>
      <c r="D721" s="6" t="s">
        <v>4142</v>
      </c>
      <c r="E721" s="6">
        <v>10</v>
      </c>
      <c r="F721" s="2">
        <v>11</v>
      </c>
    </row>
    <row r="722" spans="1:6" x14ac:dyDescent="0.25">
      <c r="A722" s="6" t="s">
        <v>2504</v>
      </c>
      <c r="B722" s="7" t="s">
        <v>2505</v>
      </c>
      <c r="C722" s="8">
        <v>2013220021</v>
      </c>
      <c r="D722" s="6" t="s">
        <v>4142</v>
      </c>
      <c r="E722" s="6">
        <v>12</v>
      </c>
      <c r="F722" s="2">
        <v>11</v>
      </c>
    </row>
    <row r="723" spans="1:6" x14ac:dyDescent="0.25">
      <c r="A723" s="6" t="s">
        <v>3142</v>
      </c>
      <c r="B723" s="7" t="s">
        <v>3143</v>
      </c>
      <c r="C723" s="8">
        <v>2013220021</v>
      </c>
      <c r="D723" s="6" t="s">
        <v>4142</v>
      </c>
      <c r="E723" s="6">
        <v>16</v>
      </c>
      <c r="F723" s="2">
        <v>12</v>
      </c>
    </row>
    <row r="724" spans="1:6" x14ac:dyDescent="0.25">
      <c r="A724" s="6" t="s">
        <v>1549</v>
      </c>
      <c r="B724" s="7" t="s">
        <v>1550</v>
      </c>
      <c r="C724" s="8">
        <v>2013220021</v>
      </c>
      <c r="D724" s="6" t="s">
        <v>4142</v>
      </c>
      <c r="E724" s="6">
        <v>7</v>
      </c>
      <c r="F724" s="2">
        <v>18</v>
      </c>
    </row>
    <row r="725" spans="1:6" x14ac:dyDescent="0.25">
      <c r="A725" s="6" t="s">
        <v>2364</v>
      </c>
      <c r="B725" s="7" t="s">
        <v>2365</v>
      </c>
      <c r="C725" s="8">
        <v>2013220021</v>
      </c>
      <c r="D725" s="6" t="s">
        <v>4142</v>
      </c>
      <c r="E725" s="6">
        <v>15</v>
      </c>
      <c r="F725" s="2">
        <v>16</v>
      </c>
    </row>
    <row r="726" spans="1:6" x14ac:dyDescent="0.25">
      <c r="A726" s="6" t="s">
        <v>2143</v>
      </c>
      <c r="B726" s="7" t="s">
        <v>4152</v>
      </c>
      <c r="C726" s="8">
        <v>2013220021</v>
      </c>
      <c r="D726" s="6" t="s">
        <v>4142</v>
      </c>
      <c r="E726" s="6">
        <v>20</v>
      </c>
      <c r="F726" s="2">
        <v>17</v>
      </c>
    </row>
    <row r="727" spans="1:6" x14ac:dyDescent="0.25">
      <c r="A727" s="2" t="s">
        <v>3399</v>
      </c>
      <c r="B727" s="2" t="s">
        <v>3400</v>
      </c>
      <c r="C727" s="2"/>
      <c r="D727" s="6" t="s">
        <v>4033</v>
      </c>
      <c r="E727" s="2"/>
      <c r="F727" s="2"/>
    </row>
    <row r="728" spans="1:6" x14ac:dyDescent="0.25">
      <c r="A728" s="2" t="s">
        <v>3399</v>
      </c>
      <c r="B728" s="2" t="s">
        <v>3400</v>
      </c>
      <c r="C728" s="2"/>
      <c r="D728" s="6" t="s">
        <v>4033</v>
      </c>
      <c r="E728" s="2"/>
      <c r="F728" s="2"/>
    </row>
    <row r="729" spans="1:6" x14ac:dyDescent="0.25">
      <c r="A729" s="2" t="s">
        <v>467</v>
      </c>
      <c r="B729" s="2" t="s">
        <v>468</v>
      </c>
      <c r="C729" s="2"/>
      <c r="D729" s="6" t="s">
        <v>4083</v>
      </c>
      <c r="E729" s="2"/>
      <c r="F729" s="2"/>
    </row>
    <row r="730" spans="1:6" x14ac:dyDescent="0.25">
      <c r="A730" s="2" t="s">
        <v>467</v>
      </c>
      <c r="B730" s="2" t="s">
        <v>468</v>
      </c>
      <c r="C730" s="2"/>
      <c r="D730" s="6" t="s">
        <v>4083</v>
      </c>
      <c r="E730" s="2"/>
      <c r="F730" s="2"/>
    </row>
    <row r="731" spans="1:6" x14ac:dyDescent="0.25">
      <c r="A731" s="2" t="s">
        <v>1669</v>
      </c>
      <c r="B731" s="2" t="s">
        <v>1670</v>
      </c>
      <c r="C731" s="2"/>
      <c r="D731" s="6" t="s">
        <v>4074</v>
      </c>
      <c r="E731" s="2"/>
      <c r="F731" s="2"/>
    </row>
    <row r="732" spans="1:6" x14ac:dyDescent="0.25">
      <c r="A732" s="2" t="s">
        <v>1669</v>
      </c>
      <c r="B732" s="2" t="s">
        <v>1670</v>
      </c>
      <c r="C732" s="2"/>
      <c r="D732" s="6" t="s">
        <v>4074</v>
      </c>
      <c r="E732" s="2"/>
      <c r="F732" s="2"/>
    </row>
    <row r="733" spans="1:6" x14ac:dyDescent="0.25">
      <c r="A733" s="25" t="s">
        <v>1106</v>
      </c>
      <c r="B733" s="25" t="s">
        <v>1107</v>
      </c>
      <c r="C733" s="2"/>
      <c r="D733" s="2" t="s">
        <v>4083</v>
      </c>
      <c r="E733" s="2"/>
      <c r="F733" s="2"/>
    </row>
    <row r="734" spans="1:6" x14ac:dyDescent="0.25">
      <c r="A734" s="25" t="s">
        <v>1106</v>
      </c>
      <c r="B734" s="25" t="s">
        <v>1107</v>
      </c>
      <c r="C734" s="2"/>
      <c r="D734" s="2" t="s">
        <v>4083</v>
      </c>
      <c r="E734" s="2"/>
      <c r="F734" s="2"/>
    </row>
    <row r="735" spans="1:6" x14ac:dyDescent="0.25">
      <c r="A735" s="25" t="s">
        <v>3313</v>
      </c>
      <c r="B735" s="25" t="s">
        <v>3314</v>
      </c>
      <c r="C735" s="2"/>
      <c r="D735" s="2" t="s">
        <v>4033</v>
      </c>
      <c r="E735" s="2"/>
      <c r="F735" s="2"/>
    </row>
    <row r="736" spans="1:6" x14ac:dyDescent="0.25">
      <c r="A736" s="25" t="s">
        <v>3313</v>
      </c>
      <c r="B736" s="25" t="s">
        <v>3314</v>
      </c>
      <c r="C736" s="2"/>
      <c r="D736" s="2" t="s">
        <v>4033</v>
      </c>
      <c r="E736" s="2"/>
      <c r="F736" s="2"/>
    </row>
    <row r="737" spans="1:6" x14ac:dyDescent="0.25">
      <c r="A737" s="25" t="s">
        <v>3917</v>
      </c>
      <c r="B737" s="25" t="s">
        <v>3918</v>
      </c>
      <c r="C737" s="2"/>
      <c r="D737" s="2" t="s">
        <v>4083</v>
      </c>
      <c r="E737" s="2"/>
      <c r="F737" s="2"/>
    </row>
    <row r="738" spans="1:6" x14ac:dyDescent="0.25">
      <c r="A738" s="25" t="s">
        <v>3917</v>
      </c>
      <c r="B738" s="25" t="s">
        <v>3918</v>
      </c>
      <c r="C738" s="2"/>
      <c r="D738" s="2" t="s">
        <v>4083</v>
      </c>
      <c r="E738" s="2"/>
      <c r="F738" s="2"/>
    </row>
    <row r="739" spans="1:6" x14ac:dyDescent="0.25">
      <c r="A739" s="25" t="s">
        <v>3917</v>
      </c>
      <c r="B739" s="25" t="s">
        <v>3918</v>
      </c>
      <c r="C739" s="2"/>
      <c r="D739" s="2" t="s">
        <v>4083</v>
      </c>
      <c r="E739" s="2"/>
      <c r="F739" s="2"/>
    </row>
  </sheetData>
  <conditionalFormatting sqref="A1">
    <cfRule type="duplicateValues" dxfId="15" priority="11" stopIfTrue="1"/>
  </conditionalFormatting>
  <conditionalFormatting sqref="A165">
    <cfRule type="duplicateValues" dxfId="14" priority="5" stopIfTrue="1"/>
    <cfRule type="duplicateValues" dxfId="13" priority="6"/>
    <cfRule type="duplicateValues" dxfId="12" priority="7" stopIfTrue="1"/>
  </conditionalFormatting>
  <conditionalFormatting sqref="A218:A236 A2:A164 A166:A216 A238:A306">
    <cfRule type="duplicateValues" dxfId="11" priority="13" stopIfTrue="1"/>
    <cfRule type="duplicateValues" dxfId="10" priority="14"/>
  </conditionalFormatting>
  <conditionalFormatting sqref="A221">
    <cfRule type="duplicateValues" dxfId="9" priority="10" stopIfTrue="1"/>
  </conditionalFormatting>
  <conditionalFormatting sqref="A237">
    <cfRule type="duplicateValues" dxfId="8" priority="2" stopIfTrue="1"/>
    <cfRule type="duplicateValues" dxfId="7" priority="3"/>
    <cfRule type="duplicateValues" dxfId="6" priority="4" stopIfTrue="1"/>
  </conditionalFormatting>
  <conditionalFormatting sqref="A346:A358 A2:A164 A218:A236 A166:A216 A238:A344">
    <cfRule type="duplicateValues" dxfId="5" priority="15" stopIfTrue="1"/>
  </conditionalFormatting>
  <conditionalFormatting sqref="A374">
    <cfRule type="duplicateValues" dxfId="4" priority="8"/>
  </conditionalFormatting>
  <conditionalFormatting sqref="A435">
    <cfRule type="duplicateValues" dxfId="3" priority="9"/>
  </conditionalFormatting>
  <conditionalFormatting sqref="A623">
    <cfRule type="duplicateValues" dxfId="2" priority="1"/>
  </conditionalFormatting>
  <conditionalFormatting sqref="A724:A726 A547:A552 A359:A373 A345 A477:A545 A575:A622 A554:A573 A436:A475 A375:A434 A624:A722">
    <cfRule type="duplicateValues" dxfId="1" priority="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topLeftCell="A17" workbookViewId="0">
      <selection activeCell="B29" sqref="B29"/>
    </sheetView>
  </sheetViews>
  <sheetFormatPr defaultRowHeight="15.75" x14ac:dyDescent="0.25"/>
  <cols>
    <col min="1" max="1" width="5.875" bestFit="1" customWidth="1"/>
    <col min="2" max="2" width="48" bestFit="1" customWidth="1"/>
    <col min="4" max="4" width="8.875" bestFit="1" customWidth="1"/>
    <col min="5" max="5" width="9.25" bestFit="1" customWidth="1"/>
    <col min="7" max="7" width="9.375" bestFit="1" customWidth="1"/>
  </cols>
  <sheetData>
    <row r="1" spans="1:7" x14ac:dyDescent="0.25">
      <c r="A1" s="57" t="s">
        <v>3979</v>
      </c>
      <c r="B1" s="57"/>
      <c r="D1" s="1" t="s">
        <v>3980</v>
      </c>
      <c r="E1" s="1"/>
      <c r="G1" s="1" t="s">
        <v>3981</v>
      </c>
    </row>
    <row r="2" spans="1:7" x14ac:dyDescent="0.25">
      <c r="A2" s="2" t="s">
        <v>1</v>
      </c>
      <c r="B2" s="2" t="s">
        <v>3982</v>
      </c>
      <c r="D2" s="1" t="s">
        <v>311</v>
      </c>
      <c r="E2" s="1" t="s">
        <v>3983</v>
      </c>
      <c r="G2" s="3" t="s">
        <v>2121</v>
      </c>
    </row>
    <row r="3" spans="1:7" x14ac:dyDescent="0.25">
      <c r="A3" s="2" t="s">
        <v>260</v>
      </c>
      <c r="B3" s="2" t="s">
        <v>3984</v>
      </c>
      <c r="D3" s="1" t="s">
        <v>895</v>
      </c>
      <c r="E3" s="1" t="s">
        <v>3985</v>
      </c>
      <c r="G3" s="1" t="s">
        <v>948</v>
      </c>
    </row>
    <row r="4" spans="1:7" x14ac:dyDescent="0.25">
      <c r="A4" s="2" t="s">
        <v>1355</v>
      </c>
      <c r="B4" s="2" t="s">
        <v>3986</v>
      </c>
      <c r="D4" s="1" t="s">
        <v>1359</v>
      </c>
      <c r="E4" s="1" t="s">
        <v>3985</v>
      </c>
    </row>
    <row r="5" spans="1:7" x14ac:dyDescent="0.25">
      <c r="A5" s="2" t="s">
        <v>292</v>
      </c>
      <c r="B5" s="2" t="s">
        <v>3987</v>
      </c>
    </row>
    <row r="6" spans="1:7" x14ac:dyDescent="0.25">
      <c r="A6" s="2" t="s">
        <v>405</v>
      </c>
      <c r="B6" s="2" t="s">
        <v>3988</v>
      </c>
    </row>
    <row r="7" spans="1:7" x14ac:dyDescent="0.25">
      <c r="A7" s="2" t="s">
        <v>224</v>
      </c>
      <c r="B7" s="2" t="s">
        <v>3989</v>
      </c>
    </row>
    <row r="8" spans="1:7" x14ac:dyDescent="0.25">
      <c r="A8" s="2" t="s">
        <v>1080</v>
      </c>
      <c r="B8" s="2" t="s">
        <v>3990</v>
      </c>
    </row>
    <row r="9" spans="1:7" x14ac:dyDescent="0.25">
      <c r="A9" s="2" t="s">
        <v>2428</v>
      </c>
      <c r="B9" s="2" t="s">
        <v>3991</v>
      </c>
    </row>
    <row r="10" spans="1:7" x14ac:dyDescent="0.25">
      <c r="A10" s="2" t="s">
        <v>1939</v>
      </c>
      <c r="B10" s="2" t="s">
        <v>3992</v>
      </c>
    </row>
    <row r="11" spans="1:7" x14ac:dyDescent="0.25">
      <c r="A11" s="2" t="s">
        <v>2270</v>
      </c>
      <c r="B11" s="2" t="s">
        <v>3993</v>
      </c>
    </row>
    <row r="12" spans="1:7" x14ac:dyDescent="0.25">
      <c r="A12" s="2" t="s">
        <v>1449</v>
      </c>
      <c r="B12" s="2" t="s">
        <v>3994</v>
      </c>
    </row>
    <row r="13" spans="1:7" x14ac:dyDescent="0.25">
      <c r="A13" s="2" t="s">
        <v>308</v>
      </c>
      <c r="B13" s="2" t="s">
        <v>3995</v>
      </c>
    </row>
    <row r="14" spans="1:7" x14ac:dyDescent="0.25">
      <c r="A14" s="2" t="s">
        <v>1908</v>
      </c>
      <c r="B14" s="2" t="s">
        <v>3996</v>
      </c>
    </row>
    <row r="15" spans="1:7" x14ac:dyDescent="0.25">
      <c r="A15" s="2" t="s">
        <v>1719</v>
      </c>
      <c r="B15" s="2" t="s">
        <v>3997</v>
      </c>
    </row>
    <row r="16" spans="1:7" x14ac:dyDescent="0.25">
      <c r="A16" s="2" t="s">
        <v>742</v>
      </c>
      <c r="B16" s="2" t="s">
        <v>3998</v>
      </c>
    </row>
    <row r="17" spans="1:2" x14ac:dyDescent="0.25">
      <c r="A17" s="2" t="s">
        <v>688</v>
      </c>
      <c r="B17" s="2" t="s">
        <v>3999</v>
      </c>
    </row>
    <row r="18" spans="1:2" x14ac:dyDescent="0.25">
      <c r="A18" s="2" t="s">
        <v>134</v>
      </c>
      <c r="B18" s="2" t="s">
        <v>4000</v>
      </c>
    </row>
    <row r="19" spans="1:2" x14ac:dyDescent="0.25">
      <c r="A19" s="2" t="s">
        <v>3621</v>
      </c>
      <c r="B19" s="2" t="s">
        <v>4001</v>
      </c>
    </row>
    <row r="20" spans="1:2" x14ac:dyDescent="0.25">
      <c r="A20" s="2" t="s">
        <v>989</v>
      </c>
      <c r="B20" s="2" t="s">
        <v>4002</v>
      </c>
    </row>
    <row r="21" spans="1:2" x14ac:dyDescent="0.25">
      <c r="A21" s="2" t="s">
        <v>1270</v>
      </c>
      <c r="B21" s="2" t="s">
        <v>4003</v>
      </c>
    </row>
    <row r="22" spans="1:2" x14ac:dyDescent="0.25">
      <c r="A22" s="2" t="s">
        <v>952</v>
      </c>
      <c r="B22" s="2" t="s">
        <v>4004</v>
      </c>
    </row>
    <row r="23" spans="1:2" x14ac:dyDescent="0.25">
      <c r="A23" s="2" t="s">
        <v>1665</v>
      </c>
      <c r="B23" s="2" t="s">
        <v>4005</v>
      </c>
    </row>
    <row r="24" spans="1:2" x14ac:dyDescent="0.25">
      <c r="A24" s="2" t="s">
        <v>895</v>
      </c>
      <c r="B24" s="2" t="s">
        <v>4006</v>
      </c>
    </row>
    <row r="25" spans="1:2" x14ac:dyDescent="0.25">
      <c r="A25" s="2" t="s">
        <v>2310</v>
      </c>
      <c r="B25" s="2" t="s">
        <v>4007</v>
      </c>
    </row>
    <row r="26" spans="1:2" x14ac:dyDescent="0.25">
      <c r="A26" s="2" t="s">
        <v>387</v>
      </c>
      <c r="B26" s="2" t="s">
        <v>4008</v>
      </c>
    </row>
    <row r="27" spans="1:2" x14ac:dyDescent="0.25">
      <c r="A27" s="2" t="s">
        <v>1203</v>
      </c>
      <c r="B27" s="2" t="s">
        <v>4009</v>
      </c>
    </row>
    <row r="28" spans="1:2" x14ac:dyDescent="0.25">
      <c r="A28" s="2" t="s">
        <v>1424</v>
      </c>
      <c r="B28" s="2" t="s">
        <v>4010</v>
      </c>
    </row>
    <row r="29" spans="1:2" x14ac:dyDescent="0.25">
      <c r="A29" s="2" t="s">
        <v>1024</v>
      </c>
      <c r="B29" s="2" t="s">
        <v>4011</v>
      </c>
    </row>
    <row r="30" spans="1:2" x14ac:dyDescent="0.25">
      <c r="A30" s="2" t="s">
        <v>764</v>
      </c>
      <c r="B30" s="2" t="s">
        <v>4012</v>
      </c>
    </row>
    <row r="31" spans="1:2" x14ac:dyDescent="0.25">
      <c r="A31" s="2" t="s">
        <v>658</v>
      </c>
      <c r="B31" s="2" t="s">
        <v>4013</v>
      </c>
    </row>
    <row r="32" spans="1:2" x14ac:dyDescent="0.25">
      <c r="A32" s="2" t="s">
        <v>1433</v>
      </c>
      <c r="B32" s="2" t="s">
        <v>4014</v>
      </c>
    </row>
    <row r="33" spans="1:2" x14ac:dyDescent="0.25">
      <c r="A33" s="2" t="s">
        <v>65</v>
      </c>
      <c r="B33" s="2" t="s">
        <v>4015</v>
      </c>
    </row>
    <row r="34" spans="1:2" x14ac:dyDescent="0.25">
      <c r="A34" s="2" t="s">
        <v>869</v>
      </c>
      <c r="B34" s="2" t="s">
        <v>4016</v>
      </c>
    </row>
    <row r="35" spans="1:2" x14ac:dyDescent="0.25">
      <c r="A35" s="2" t="s">
        <v>886</v>
      </c>
      <c r="B35" s="2" t="s">
        <v>4017</v>
      </c>
    </row>
    <row r="36" spans="1:2" x14ac:dyDescent="0.25">
      <c r="A36" s="2" t="s">
        <v>283</v>
      </c>
      <c r="B36" s="2" t="s">
        <v>4018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M191"/>
  <sheetViews>
    <sheetView topLeftCell="A167" zoomScale="85" zoomScaleNormal="85" workbookViewId="0">
      <selection activeCell="H13" sqref="H13"/>
    </sheetView>
  </sheetViews>
  <sheetFormatPr defaultRowHeight="15.75" x14ac:dyDescent="0.25"/>
  <cols>
    <col min="1" max="1" width="26.25" customWidth="1"/>
    <col min="2" max="2" width="15.125" bestFit="1" customWidth="1"/>
    <col min="3" max="3" width="5.125" customWidth="1"/>
    <col min="4" max="5" width="10.875" customWidth="1"/>
    <col min="6" max="6" width="10.875" bestFit="1" customWidth="1"/>
    <col min="8" max="8" width="26.25" bestFit="1" customWidth="1"/>
    <col min="11" max="13" width="10.875" bestFit="1" customWidth="1"/>
  </cols>
  <sheetData>
    <row r="3" spans="1:12" x14ac:dyDescent="0.25">
      <c r="A3" s="33" t="s">
        <v>4229</v>
      </c>
      <c r="B3" s="33" t="s">
        <v>4228</v>
      </c>
      <c r="H3" s="40" t="s">
        <v>4229</v>
      </c>
      <c r="I3" s="36" t="s">
        <v>4228</v>
      </c>
      <c r="J3" s="36"/>
      <c r="K3" s="36"/>
    </row>
    <row r="4" spans="1:12" x14ac:dyDescent="0.25">
      <c r="A4" s="33" t="s">
        <v>4226</v>
      </c>
      <c r="B4" t="s">
        <v>41</v>
      </c>
      <c r="C4" t="s">
        <v>4187</v>
      </c>
      <c r="D4" t="s">
        <v>4227</v>
      </c>
      <c r="H4" s="38" t="s">
        <v>4226</v>
      </c>
      <c r="I4" s="37" t="s">
        <v>41</v>
      </c>
      <c r="J4" s="37" t="s">
        <v>4187</v>
      </c>
      <c r="K4" s="38" t="s">
        <v>4227</v>
      </c>
    </row>
    <row r="5" spans="1:12" x14ac:dyDescent="0.25">
      <c r="A5" s="34" t="s">
        <v>4024</v>
      </c>
      <c r="B5">
        <v>80</v>
      </c>
      <c r="C5">
        <v>48</v>
      </c>
      <c r="D5">
        <v>128</v>
      </c>
      <c r="H5" s="35" t="s">
        <v>4024</v>
      </c>
      <c r="I5" s="39">
        <v>80</v>
      </c>
      <c r="J5" s="39">
        <v>48</v>
      </c>
      <c r="K5" s="39">
        <f>SUM(I5)</f>
        <v>80</v>
      </c>
      <c r="L5" s="41">
        <f>I5/K5</f>
        <v>1</v>
      </c>
    </row>
    <row r="6" spans="1:12" x14ac:dyDescent="0.25">
      <c r="A6" s="34" t="s">
        <v>4033</v>
      </c>
      <c r="B6">
        <v>67</v>
      </c>
      <c r="C6">
        <v>35</v>
      </c>
      <c r="D6">
        <v>102</v>
      </c>
      <c r="H6" s="35" t="s">
        <v>4033</v>
      </c>
      <c r="I6" s="39">
        <v>67</v>
      </c>
      <c r="J6" s="39">
        <v>35</v>
      </c>
      <c r="K6" s="39">
        <f t="shared" ref="K6:K19" si="0">SUM(I6)</f>
        <v>67</v>
      </c>
      <c r="L6" s="41">
        <f t="shared" ref="L6:L19" si="1">I6/K6</f>
        <v>1</v>
      </c>
    </row>
    <row r="7" spans="1:12" x14ac:dyDescent="0.25">
      <c r="A7" s="34" t="s">
        <v>4036</v>
      </c>
      <c r="B7">
        <v>54</v>
      </c>
      <c r="C7">
        <v>68</v>
      </c>
      <c r="D7">
        <v>122</v>
      </c>
      <c r="H7" s="35" t="s">
        <v>4036</v>
      </c>
      <c r="I7" s="39">
        <v>54</v>
      </c>
      <c r="J7" s="39">
        <v>68</v>
      </c>
      <c r="K7" s="39">
        <f t="shared" si="0"/>
        <v>54</v>
      </c>
      <c r="L7" s="41">
        <f t="shared" si="1"/>
        <v>1</v>
      </c>
    </row>
    <row r="8" spans="1:12" x14ac:dyDescent="0.25">
      <c r="A8" s="34" t="s">
        <v>4043</v>
      </c>
      <c r="B8">
        <v>73</v>
      </c>
      <c r="C8">
        <v>38</v>
      </c>
      <c r="D8">
        <v>111</v>
      </c>
      <c r="H8" s="35" t="s">
        <v>4043</v>
      </c>
      <c r="I8" s="39">
        <v>73</v>
      </c>
      <c r="J8" s="39">
        <v>38</v>
      </c>
      <c r="K8" s="39">
        <f t="shared" si="0"/>
        <v>73</v>
      </c>
      <c r="L8" s="41">
        <f t="shared" si="1"/>
        <v>1</v>
      </c>
    </row>
    <row r="9" spans="1:12" x14ac:dyDescent="0.25">
      <c r="A9" s="34" t="s">
        <v>4053</v>
      </c>
      <c r="B9">
        <v>67</v>
      </c>
      <c r="C9">
        <v>48</v>
      </c>
      <c r="D9">
        <v>115</v>
      </c>
      <c r="H9" s="35" t="s">
        <v>4053</v>
      </c>
      <c r="I9" s="39">
        <v>67</v>
      </c>
      <c r="J9" s="39">
        <v>48</v>
      </c>
      <c r="K9" s="39">
        <f t="shared" si="0"/>
        <v>67</v>
      </c>
      <c r="L9" s="41">
        <f t="shared" si="1"/>
        <v>1</v>
      </c>
    </row>
    <row r="10" spans="1:12" x14ac:dyDescent="0.25">
      <c r="A10" s="34" t="s">
        <v>4063</v>
      </c>
      <c r="B10">
        <v>69</v>
      </c>
      <c r="C10">
        <v>56</v>
      </c>
      <c r="D10">
        <v>125</v>
      </c>
      <c r="H10" s="35" t="s">
        <v>4063</v>
      </c>
      <c r="I10" s="39">
        <v>69</v>
      </c>
      <c r="J10" s="39">
        <v>56</v>
      </c>
      <c r="K10" s="39">
        <f t="shared" si="0"/>
        <v>69</v>
      </c>
      <c r="L10" s="41">
        <f t="shared" si="1"/>
        <v>1</v>
      </c>
    </row>
    <row r="11" spans="1:12" x14ac:dyDescent="0.25">
      <c r="A11" s="34" t="s">
        <v>4074</v>
      </c>
      <c r="B11">
        <v>42</v>
      </c>
      <c r="C11">
        <v>42</v>
      </c>
      <c r="D11">
        <v>84</v>
      </c>
      <c r="H11" s="35" t="s">
        <v>4074</v>
      </c>
      <c r="I11" s="39">
        <v>42</v>
      </c>
      <c r="J11" s="39">
        <v>42</v>
      </c>
      <c r="K11" s="39">
        <f t="shared" si="0"/>
        <v>42</v>
      </c>
      <c r="L11" s="41">
        <f t="shared" si="1"/>
        <v>1</v>
      </c>
    </row>
    <row r="12" spans="1:12" x14ac:dyDescent="0.25">
      <c r="A12" s="34" t="s">
        <v>4083</v>
      </c>
      <c r="B12">
        <v>69</v>
      </c>
      <c r="C12">
        <v>39</v>
      </c>
      <c r="D12">
        <v>108</v>
      </c>
      <c r="H12" s="35" t="s">
        <v>4083</v>
      </c>
      <c r="I12" s="39">
        <v>69</v>
      </c>
      <c r="J12" s="39">
        <v>39</v>
      </c>
      <c r="K12" s="39">
        <f t="shared" si="0"/>
        <v>69</v>
      </c>
      <c r="L12" s="41">
        <f t="shared" si="1"/>
        <v>1</v>
      </c>
    </row>
    <row r="13" spans="1:12" x14ac:dyDescent="0.25">
      <c r="A13" s="34" t="s">
        <v>4093</v>
      </c>
      <c r="B13">
        <v>45</v>
      </c>
      <c r="C13">
        <v>47</v>
      </c>
      <c r="D13">
        <v>92</v>
      </c>
      <c r="H13" s="35" t="s">
        <v>4093</v>
      </c>
      <c r="I13" s="39">
        <v>45</v>
      </c>
      <c r="J13" s="39">
        <v>47</v>
      </c>
      <c r="K13" s="39">
        <f t="shared" si="0"/>
        <v>45</v>
      </c>
      <c r="L13" s="41">
        <f t="shared" si="1"/>
        <v>1</v>
      </c>
    </row>
    <row r="14" spans="1:12" x14ac:dyDescent="0.25">
      <c r="A14" s="34" t="s">
        <v>4095</v>
      </c>
      <c r="B14">
        <v>46</v>
      </c>
      <c r="C14">
        <v>72</v>
      </c>
      <c r="D14">
        <v>118</v>
      </c>
      <c r="H14" s="35" t="s">
        <v>4095</v>
      </c>
      <c r="I14" s="39">
        <v>46</v>
      </c>
      <c r="J14" s="39">
        <v>72</v>
      </c>
      <c r="K14" s="39">
        <f t="shared" si="0"/>
        <v>46</v>
      </c>
      <c r="L14" s="41">
        <f t="shared" si="1"/>
        <v>1</v>
      </c>
    </row>
    <row r="15" spans="1:12" x14ac:dyDescent="0.25">
      <c r="A15" s="34" t="s">
        <v>4102</v>
      </c>
      <c r="B15">
        <v>84</v>
      </c>
      <c r="C15">
        <v>41</v>
      </c>
      <c r="D15">
        <v>125</v>
      </c>
      <c r="H15" s="35" t="s">
        <v>4102</v>
      </c>
      <c r="I15" s="39">
        <v>84</v>
      </c>
      <c r="J15" s="39">
        <v>41</v>
      </c>
      <c r="K15" s="39">
        <f t="shared" si="0"/>
        <v>84</v>
      </c>
      <c r="L15" s="41">
        <f t="shared" si="1"/>
        <v>1</v>
      </c>
    </row>
    <row r="16" spans="1:12" x14ac:dyDescent="0.25">
      <c r="A16" s="34" t="s">
        <v>4114</v>
      </c>
      <c r="B16">
        <v>53</v>
      </c>
      <c r="C16">
        <v>52</v>
      </c>
      <c r="D16">
        <v>105</v>
      </c>
      <c r="H16" s="35" t="s">
        <v>4114</v>
      </c>
      <c r="I16" s="39">
        <v>53</v>
      </c>
      <c r="J16" s="39">
        <v>52</v>
      </c>
      <c r="K16" s="39">
        <f t="shared" si="0"/>
        <v>53</v>
      </c>
      <c r="L16" s="41">
        <f t="shared" si="1"/>
        <v>1</v>
      </c>
    </row>
    <row r="17" spans="1:13" x14ac:dyDescent="0.25">
      <c r="A17" s="34" t="s">
        <v>4126</v>
      </c>
      <c r="B17">
        <v>48</v>
      </c>
      <c r="C17">
        <v>37</v>
      </c>
      <c r="D17">
        <v>85</v>
      </c>
      <c r="H17" s="35" t="s">
        <v>4126</v>
      </c>
      <c r="I17" s="39">
        <v>48</v>
      </c>
      <c r="J17" s="39">
        <v>37</v>
      </c>
      <c r="K17" s="39">
        <f t="shared" si="0"/>
        <v>48</v>
      </c>
      <c r="L17" s="41">
        <f t="shared" si="1"/>
        <v>1</v>
      </c>
    </row>
    <row r="18" spans="1:13" x14ac:dyDescent="0.25">
      <c r="A18" s="34" t="s">
        <v>4134</v>
      </c>
      <c r="B18">
        <v>40</v>
      </c>
      <c r="C18">
        <v>54</v>
      </c>
      <c r="D18">
        <v>94</v>
      </c>
      <c r="H18" s="35" t="s">
        <v>4134</v>
      </c>
      <c r="I18" s="39">
        <v>40</v>
      </c>
      <c r="J18" s="39">
        <v>54</v>
      </c>
      <c r="K18" s="39">
        <f t="shared" si="0"/>
        <v>40</v>
      </c>
      <c r="L18" s="41">
        <f t="shared" si="1"/>
        <v>1</v>
      </c>
    </row>
    <row r="19" spans="1:13" x14ac:dyDescent="0.25">
      <c r="A19" s="34" t="s">
        <v>4142</v>
      </c>
      <c r="B19">
        <v>67</v>
      </c>
      <c r="C19">
        <v>56</v>
      </c>
      <c r="D19">
        <v>123</v>
      </c>
      <c r="H19" s="35" t="s">
        <v>4142</v>
      </c>
      <c r="I19" s="39">
        <v>67</v>
      </c>
      <c r="J19" s="39">
        <v>56</v>
      </c>
      <c r="K19" s="39">
        <f t="shared" si="0"/>
        <v>67</v>
      </c>
      <c r="L19" s="41">
        <f t="shared" si="1"/>
        <v>1</v>
      </c>
    </row>
    <row r="20" spans="1:13" x14ac:dyDescent="0.25">
      <c r="A20" s="34" t="s">
        <v>4227</v>
      </c>
      <c r="B20">
        <v>904</v>
      </c>
      <c r="C20">
        <v>733</v>
      </c>
      <c r="D20">
        <v>1637</v>
      </c>
    </row>
    <row r="22" spans="1:13" x14ac:dyDescent="0.25">
      <c r="A22" s="33" t="s">
        <v>4230</v>
      </c>
      <c r="B22" s="33" t="s">
        <v>4228</v>
      </c>
      <c r="H22" s="40" t="s">
        <v>4230</v>
      </c>
      <c r="I22" s="36" t="s">
        <v>4228</v>
      </c>
      <c r="J22" s="36"/>
      <c r="K22" s="36"/>
      <c r="L22" s="36"/>
    </row>
    <row r="23" spans="1:13" x14ac:dyDescent="0.25">
      <c r="A23" s="33" t="s">
        <v>4226</v>
      </c>
      <c r="B23" t="s">
        <v>42</v>
      </c>
      <c r="C23" t="s">
        <v>41</v>
      </c>
      <c r="D23" t="s">
        <v>4187</v>
      </c>
      <c r="E23" t="s">
        <v>4227</v>
      </c>
      <c r="H23" s="38" t="s">
        <v>4226</v>
      </c>
      <c r="I23" s="37" t="s">
        <v>42</v>
      </c>
      <c r="J23" s="37" t="s">
        <v>41</v>
      </c>
      <c r="K23" s="37" t="s">
        <v>4187</v>
      </c>
      <c r="L23" s="38" t="s">
        <v>4227</v>
      </c>
    </row>
    <row r="24" spans="1:13" x14ac:dyDescent="0.25">
      <c r="A24" s="34" t="s">
        <v>4024</v>
      </c>
      <c r="C24">
        <v>127</v>
      </c>
      <c r="D24">
        <v>1</v>
      </c>
      <c r="E24">
        <v>128</v>
      </c>
      <c r="H24" s="35" t="s">
        <v>4024</v>
      </c>
      <c r="I24" s="39"/>
      <c r="J24" s="39">
        <v>127</v>
      </c>
      <c r="K24" s="39">
        <v>1</v>
      </c>
      <c r="L24" s="39">
        <f>SUM(I24:J24)</f>
        <v>127</v>
      </c>
      <c r="M24" s="41">
        <f>J24/L24</f>
        <v>1</v>
      </c>
    </row>
    <row r="25" spans="1:13" x14ac:dyDescent="0.25">
      <c r="A25" s="34" t="s">
        <v>4033</v>
      </c>
      <c r="B25">
        <v>1</v>
      </c>
      <c r="C25">
        <v>101</v>
      </c>
      <c r="E25">
        <v>102</v>
      </c>
      <c r="H25" s="35" t="s">
        <v>4033</v>
      </c>
      <c r="I25" s="39">
        <v>1</v>
      </c>
      <c r="J25" s="39">
        <v>101</v>
      </c>
      <c r="K25" s="39"/>
      <c r="L25" s="39">
        <f t="shared" ref="L25:L38" si="2">SUM(I25:J25)</f>
        <v>102</v>
      </c>
      <c r="M25" s="41">
        <f t="shared" ref="M25:M38" si="3">J25/L25</f>
        <v>0.99019607843137258</v>
      </c>
    </row>
    <row r="26" spans="1:13" x14ac:dyDescent="0.25">
      <c r="A26" s="34" t="s">
        <v>4036</v>
      </c>
      <c r="B26">
        <v>2</v>
      </c>
      <c r="C26">
        <v>119</v>
      </c>
      <c r="D26">
        <v>1</v>
      </c>
      <c r="E26">
        <v>122</v>
      </c>
      <c r="H26" s="35" t="s">
        <v>4036</v>
      </c>
      <c r="I26" s="39">
        <v>2</v>
      </c>
      <c r="J26" s="39">
        <v>119</v>
      </c>
      <c r="K26" s="39">
        <v>1</v>
      </c>
      <c r="L26" s="39">
        <f t="shared" si="2"/>
        <v>121</v>
      </c>
      <c r="M26" s="41">
        <f t="shared" si="3"/>
        <v>0.98347107438016534</v>
      </c>
    </row>
    <row r="27" spans="1:13" x14ac:dyDescent="0.25">
      <c r="A27" s="34" t="s">
        <v>4043</v>
      </c>
      <c r="B27">
        <v>1</v>
      </c>
      <c r="C27">
        <v>110</v>
      </c>
      <c r="E27">
        <v>111</v>
      </c>
      <c r="H27" s="35" t="s">
        <v>4043</v>
      </c>
      <c r="I27" s="39">
        <v>1</v>
      </c>
      <c r="J27" s="39">
        <v>110</v>
      </c>
      <c r="K27" s="39"/>
      <c r="L27" s="39">
        <f t="shared" si="2"/>
        <v>111</v>
      </c>
      <c r="M27" s="41">
        <f t="shared" si="3"/>
        <v>0.99099099099099097</v>
      </c>
    </row>
    <row r="28" spans="1:13" x14ac:dyDescent="0.25">
      <c r="A28" s="34" t="s">
        <v>4053</v>
      </c>
      <c r="C28">
        <v>115</v>
      </c>
      <c r="E28">
        <v>115</v>
      </c>
      <c r="H28" s="35" t="s">
        <v>4053</v>
      </c>
      <c r="I28" s="39"/>
      <c r="J28" s="39">
        <v>115</v>
      </c>
      <c r="K28" s="39"/>
      <c r="L28" s="39">
        <f t="shared" si="2"/>
        <v>115</v>
      </c>
      <c r="M28" s="41">
        <f t="shared" si="3"/>
        <v>1</v>
      </c>
    </row>
    <row r="29" spans="1:13" x14ac:dyDescent="0.25">
      <c r="A29" s="34" t="s">
        <v>4063</v>
      </c>
      <c r="B29">
        <v>2</v>
      </c>
      <c r="C29">
        <v>123</v>
      </c>
      <c r="E29">
        <v>125</v>
      </c>
      <c r="H29" s="35" t="s">
        <v>4063</v>
      </c>
      <c r="I29" s="39">
        <v>2</v>
      </c>
      <c r="J29" s="39">
        <v>123</v>
      </c>
      <c r="K29" s="39"/>
      <c r="L29" s="39">
        <f t="shared" si="2"/>
        <v>125</v>
      </c>
      <c r="M29" s="41">
        <f t="shared" si="3"/>
        <v>0.98399999999999999</v>
      </c>
    </row>
    <row r="30" spans="1:13" x14ac:dyDescent="0.25">
      <c r="A30" s="34" t="s">
        <v>4074</v>
      </c>
      <c r="C30">
        <v>82</v>
      </c>
      <c r="D30">
        <v>2</v>
      </c>
      <c r="E30">
        <v>84</v>
      </c>
      <c r="H30" s="35" t="s">
        <v>4074</v>
      </c>
      <c r="I30" s="39"/>
      <c r="J30" s="39">
        <v>82</v>
      </c>
      <c r="K30" s="39">
        <v>2</v>
      </c>
      <c r="L30" s="39">
        <f t="shared" si="2"/>
        <v>82</v>
      </c>
      <c r="M30" s="41">
        <f t="shared" si="3"/>
        <v>1</v>
      </c>
    </row>
    <row r="31" spans="1:13" x14ac:dyDescent="0.25">
      <c r="A31" s="34" t="s">
        <v>4083</v>
      </c>
      <c r="C31">
        <v>105</v>
      </c>
      <c r="D31">
        <v>3</v>
      </c>
      <c r="E31">
        <v>108</v>
      </c>
      <c r="H31" s="35" t="s">
        <v>4083</v>
      </c>
      <c r="I31" s="39"/>
      <c r="J31" s="39">
        <v>105</v>
      </c>
      <c r="K31" s="39">
        <v>3</v>
      </c>
      <c r="L31" s="39">
        <f t="shared" si="2"/>
        <v>105</v>
      </c>
      <c r="M31" s="41">
        <f t="shared" si="3"/>
        <v>1</v>
      </c>
    </row>
    <row r="32" spans="1:13" x14ac:dyDescent="0.25">
      <c r="A32" s="34" t="s">
        <v>4093</v>
      </c>
      <c r="B32">
        <v>1</v>
      </c>
      <c r="C32">
        <v>88</v>
      </c>
      <c r="D32">
        <v>3</v>
      </c>
      <c r="E32">
        <v>92</v>
      </c>
      <c r="H32" s="35" t="s">
        <v>4093</v>
      </c>
      <c r="I32" s="39">
        <v>1</v>
      </c>
      <c r="J32" s="39">
        <v>88</v>
      </c>
      <c r="K32" s="39">
        <v>3</v>
      </c>
      <c r="L32" s="39">
        <f t="shared" si="2"/>
        <v>89</v>
      </c>
      <c r="M32" s="41">
        <f t="shared" si="3"/>
        <v>0.9887640449438202</v>
      </c>
    </row>
    <row r="33" spans="1:13" x14ac:dyDescent="0.25">
      <c r="A33" s="34" t="s">
        <v>4095</v>
      </c>
      <c r="C33">
        <v>118</v>
      </c>
      <c r="E33">
        <v>118</v>
      </c>
      <c r="H33" s="35" t="s">
        <v>4095</v>
      </c>
      <c r="I33" s="39"/>
      <c r="J33" s="39">
        <v>118</v>
      </c>
      <c r="K33" s="39"/>
      <c r="L33" s="39">
        <f t="shared" si="2"/>
        <v>118</v>
      </c>
      <c r="M33" s="41">
        <f t="shared" si="3"/>
        <v>1</v>
      </c>
    </row>
    <row r="34" spans="1:13" x14ac:dyDescent="0.25">
      <c r="A34" s="34" t="s">
        <v>4102</v>
      </c>
      <c r="B34">
        <v>2</v>
      </c>
      <c r="C34">
        <v>122</v>
      </c>
      <c r="D34">
        <v>1</v>
      </c>
      <c r="E34">
        <v>125</v>
      </c>
      <c r="H34" s="35" t="s">
        <v>4102</v>
      </c>
      <c r="I34" s="39">
        <v>2</v>
      </c>
      <c r="J34" s="39">
        <v>122</v>
      </c>
      <c r="K34" s="39">
        <v>1</v>
      </c>
      <c r="L34" s="39">
        <f t="shared" si="2"/>
        <v>124</v>
      </c>
      <c r="M34" s="41">
        <f t="shared" si="3"/>
        <v>0.9838709677419355</v>
      </c>
    </row>
    <row r="35" spans="1:13" x14ac:dyDescent="0.25">
      <c r="A35" s="34" t="s">
        <v>4114</v>
      </c>
      <c r="C35">
        <v>105</v>
      </c>
      <c r="E35">
        <v>105</v>
      </c>
      <c r="H35" s="35" t="s">
        <v>4114</v>
      </c>
      <c r="I35" s="39"/>
      <c r="J35" s="39">
        <v>105</v>
      </c>
      <c r="K35" s="39"/>
      <c r="L35" s="39">
        <f t="shared" si="2"/>
        <v>105</v>
      </c>
      <c r="M35" s="41">
        <f t="shared" si="3"/>
        <v>1</v>
      </c>
    </row>
    <row r="36" spans="1:13" x14ac:dyDescent="0.25">
      <c r="A36" s="34" t="s">
        <v>4126</v>
      </c>
      <c r="B36">
        <v>1</v>
      </c>
      <c r="C36">
        <v>84</v>
      </c>
      <c r="E36">
        <v>85</v>
      </c>
      <c r="H36" s="35" t="s">
        <v>4126</v>
      </c>
      <c r="I36" s="39">
        <v>1</v>
      </c>
      <c r="J36" s="39">
        <v>84</v>
      </c>
      <c r="K36" s="39"/>
      <c r="L36" s="39">
        <f t="shared" si="2"/>
        <v>85</v>
      </c>
      <c r="M36" s="41">
        <f t="shared" si="3"/>
        <v>0.9882352941176471</v>
      </c>
    </row>
    <row r="37" spans="1:13" x14ac:dyDescent="0.25">
      <c r="A37" s="34" t="s">
        <v>4134</v>
      </c>
      <c r="B37">
        <v>2</v>
      </c>
      <c r="C37">
        <v>92</v>
      </c>
      <c r="E37">
        <v>94</v>
      </c>
      <c r="H37" s="35" t="s">
        <v>4134</v>
      </c>
      <c r="I37" s="39">
        <v>2</v>
      </c>
      <c r="J37" s="39">
        <v>92</v>
      </c>
      <c r="K37" s="39"/>
      <c r="L37" s="39">
        <f t="shared" si="2"/>
        <v>94</v>
      </c>
      <c r="M37" s="41">
        <f t="shared" si="3"/>
        <v>0.97872340425531912</v>
      </c>
    </row>
    <row r="38" spans="1:13" x14ac:dyDescent="0.25">
      <c r="A38" s="34" t="s">
        <v>4142</v>
      </c>
      <c r="B38">
        <v>1</v>
      </c>
      <c r="C38">
        <v>119</v>
      </c>
      <c r="D38">
        <v>3</v>
      </c>
      <c r="E38">
        <v>123</v>
      </c>
      <c r="H38" s="35" t="s">
        <v>4142</v>
      </c>
      <c r="I38" s="39">
        <v>1</v>
      </c>
      <c r="J38" s="39">
        <v>119</v>
      </c>
      <c r="K38" s="39">
        <v>3</v>
      </c>
      <c r="L38" s="39">
        <f t="shared" si="2"/>
        <v>120</v>
      </c>
      <c r="M38" s="41">
        <f t="shared" si="3"/>
        <v>0.9916666666666667</v>
      </c>
    </row>
    <row r="39" spans="1:13" x14ac:dyDescent="0.25">
      <c r="A39" s="34" t="s">
        <v>4227</v>
      </c>
      <c r="B39">
        <v>13</v>
      </c>
      <c r="C39">
        <v>1610</v>
      </c>
      <c r="D39">
        <v>14</v>
      </c>
      <c r="E39">
        <v>1637</v>
      </c>
    </row>
    <row r="41" spans="1:13" x14ac:dyDescent="0.25">
      <c r="A41" s="33" t="s">
        <v>4231</v>
      </c>
      <c r="B41" s="33" t="s">
        <v>4228</v>
      </c>
      <c r="H41" s="40" t="s">
        <v>4231</v>
      </c>
      <c r="I41" s="36" t="s">
        <v>4228</v>
      </c>
      <c r="J41" s="36"/>
      <c r="K41" s="36"/>
      <c r="L41" s="36"/>
    </row>
    <row r="42" spans="1:13" x14ac:dyDescent="0.25">
      <c r="A42" s="33" t="s">
        <v>4226</v>
      </c>
      <c r="B42" t="s">
        <v>42</v>
      </c>
      <c r="C42" t="s">
        <v>41</v>
      </c>
      <c r="D42" t="s">
        <v>4187</v>
      </c>
      <c r="E42" t="s">
        <v>4227</v>
      </c>
      <c r="H42" s="38" t="s">
        <v>4226</v>
      </c>
      <c r="I42" s="37" t="s">
        <v>42</v>
      </c>
      <c r="J42" s="37" t="s">
        <v>41</v>
      </c>
      <c r="K42" s="37" t="s">
        <v>4187</v>
      </c>
      <c r="L42" s="38" t="s">
        <v>4227</v>
      </c>
    </row>
    <row r="43" spans="1:13" x14ac:dyDescent="0.25">
      <c r="A43" s="34" t="s">
        <v>4024</v>
      </c>
      <c r="C43">
        <v>127</v>
      </c>
      <c r="D43">
        <v>1</v>
      </c>
      <c r="E43">
        <v>128</v>
      </c>
      <c r="H43" s="35" t="s">
        <v>4024</v>
      </c>
      <c r="I43" s="39"/>
      <c r="J43" s="39">
        <v>127</v>
      </c>
      <c r="K43" s="39">
        <v>1</v>
      </c>
      <c r="L43" s="39">
        <f>SUM(I43:J43)</f>
        <v>127</v>
      </c>
      <c r="M43" s="41">
        <f>J43/L43</f>
        <v>1</v>
      </c>
    </row>
    <row r="44" spans="1:13" x14ac:dyDescent="0.25">
      <c r="A44" s="34" t="s">
        <v>4033</v>
      </c>
      <c r="B44">
        <v>4</v>
      </c>
      <c r="C44">
        <v>98</v>
      </c>
      <c r="E44">
        <v>102</v>
      </c>
      <c r="H44" s="35" t="s">
        <v>4033</v>
      </c>
      <c r="I44" s="39">
        <v>4</v>
      </c>
      <c r="J44" s="39">
        <v>98</v>
      </c>
      <c r="K44" s="39"/>
      <c r="L44" s="39">
        <f t="shared" ref="L44:L57" si="4">SUM(I44:J44)</f>
        <v>102</v>
      </c>
      <c r="M44" s="41">
        <f t="shared" ref="M44:M57" si="5">J44/L44</f>
        <v>0.96078431372549022</v>
      </c>
    </row>
    <row r="45" spans="1:13" x14ac:dyDescent="0.25">
      <c r="A45" s="34" t="s">
        <v>4036</v>
      </c>
      <c r="B45">
        <v>1</v>
      </c>
      <c r="C45">
        <v>120</v>
      </c>
      <c r="D45">
        <v>1</v>
      </c>
      <c r="E45">
        <v>122</v>
      </c>
      <c r="H45" s="35" t="s">
        <v>4036</v>
      </c>
      <c r="I45" s="39">
        <v>1</v>
      </c>
      <c r="J45" s="39">
        <v>120</v>
      </c>
      <c r="K45" s="39">
        <v>1</v>
      </c>
      <c r="L45" s="39">
        <f t="shared" si="4"/>
        <v>121</v>
      </c>
      <c r="M45" s="41">
        <f t="shared" si="5"/>
        <v>0.99173553719008267</v>
      </c>
    </row>
    <row r="46" spans="1:13" x14ac:dyDescent="0.25">
      <c r="A46" s="34" t="s">
        <v>4043</v>
      </c>
      <c r="B46">
        <v>3</v>
      </c>
      <c r="C46">
        <v>108</v>
      </c>
      <c r="E46">
        <v>111</v>
      </c>
      <c r="H46" s="35" t="s">
        <v>4043</v>
      </c>
      <c r="I46" s="39">
        <v>3</v>
      </c>
      <c r="J46" s="39">
        <v>108</v>
      </c>
      <c r="K46" s="39"/>
      <c r="L46" s="39">
        <f t="shared" si="4"/>
        <v>111</v>
      </c>
      <c r="M46" s="41">
        <f t="shared" si="5"/>
        <v>0.97297297297297303</v>
      </c>
    </row>
    <row r="47" spans="1:13" x14ac:dyDescent="0.25">
      <c r="A47" s="34" t="s">
        <v>4053</v>
      </c>
      <c r="B47">
        <v>2</v>
      </c>
      <c r="C47">
        <v>113</v>
      </c>
      <c r="E47">
        <v>115</v>
      </c>
      <c r="H47" s="35" t="s">
        <v>4053</v>
      </c>
      <c r="I47" s="39">
        <v>2</v>
      </c>
      <c r="J47" s="39">
        <v>113</v>
      </c>
      <c r="K47" s="39"/>
      <c r="L47" s="39">
        <f t="shared" si="4"/>
        <v>115</v>
      </c>
      <c r="M47" s="41">
        <f t="shared" si="5"/>
        <v>0.9826086956521739</v>
      </c>
    </row>
    <row r="48" spans="1:13" x14ac:dyDescent="0.25">
      <c r="A48" s="34" t="s">
        <v>4063</v>
      </c>
      <c r="B48">
        <v>3</v>
      </c>
      <c r="C48">
        <v>122</v>
      </c>
      <c r="E48">
        <v>125</v>
      </c>
      <c r="H48" s="35" t="s">
        <v>4063</v>
      </c>
      <c r="I48" s="39">
        <v>3</v>
      </c>
      <c r="J48" s="39">
        <v>122</v>
      </c>
      <c r="K48" s="39"/>
      <c r="L48" s="39">
        <f t="shared" si="4"/>
        <v>125</v>
      </c>
      <c r="M48" s="41">
        <f t="shared" si="5"/>
        <v>0.97599999999999998</v>
      </c>
    </row>
    <row r="49" spans="1:13" x14ac:dyDescent="0.25">
      <c r="A49" s="34" t="s">
        <v>4074</v>
      </c>
      <c r="B49">
        <v>2</v>
      </c>
      <c r="C49">
        <v>80</v>
      </c>
      <c r="D49">
        <v>2</v>
      </c>
      <c r="E49">
        <v>84</v>
      </c>
      <c r="H49" s="35" t="s">
        <v>4074</v>
      </c>
      <c r="I49" s="39">
        <v>2</v>
      </c>
      <c r="J49" s="39">
        <v>80</v>
      </c>
      <c r="K49" s="39">
        <v>2</v>
      </c>
      <c r="L49" s="39">
        <f t="shared" si="4"/>
        <v>82</v>
      </c>
      <c r="M49" s="41">
        <f t="shared" si="5"/>
        <v>0.97560975609756095</v>
      </c>
    </row>
    <row r="50" spans="1:13" x14ac:dyDescent="0.25">
      <c r="A50" s="34" t="s">
        <v>4083</v>
      </c>
      <c r="B50">
        <v>6</v>
      </c>
      <c r="C50">
        <v>99</v>
      </c>
      <c r="D50">
        <v>3</v>
      </c>
      <c r="E50">
        <v>108</v>
      </c>
      <c r="H50" s="35" t="s">
        <v>4083</v>
      </c>
      <c r="I50" s="39">
        <v>6</v>
      </c>
      <c r="J50" s="39">
        <v>99</v>
      </c>
      <c r="K50" s="39">
        <v>3</v>
      </c>
      <c r="L50" s="39">
        <f t="shared" si="4"/>
        <v>105</v>
      </c>
      <c r="M50" s="41">
        <f t="shared" si="5"/>
        <v>0.94285714285714284</v>
      </c>
    </row>
    <row r="51" spans="1:13" x14ac:dyDescent="0.25">
      <c r="A51" s="34" t="s">
        <v>4093</v>
      </c>
      <c r="B51">
        <v>8</v>
      </c>
      <c r="C51">
        <v>81</v>
      </c>
      <c r="D51">
        <v>3</v>
      </c>
      <c r="E51">
        <v>92</v>
      </c>
      <c r="H51" s="35" t="s">
        <v>4093</v>
      </c>
      <c r="I51" s="39">
        <v>8</v>
      </c>
      <c r="J51" s="39">
        <v>81</v>
      </c>
      <c r="K51" s="39">
        <v>3</v>
      </c>
      <c r="L51" s="39">
        <f t="shared" si="4"/>
        <v>89</v>
      </c>
      <c r="M51" s="41">
        <f t="shared" si="5"/>
        <v>0.9101123595505618</v>
      </c>
    </row>
    <row r="52" spans="1:13" x14ac:dyDescent="0.25">
      <c r="A52" s="34" t="s">
        <v>4095</v>
      </c>
      <c r="C52">
        <v>118</v>
      </c>
      <c r="E52">
        <v>118</v>
      </c>
      <c r="H52" s="35" t="s">
        <v>4095</v>
      </c>
      <c r="I52" s="39"/>
      <c r="J52" s="39">
        <v>118</v>
      </c>
      <c r="K52" s="39"/>
      <c r="L52" s="39">
        <f t="shared" si="4"/>
        <v>118</v>
      </c>
      <c r="M52" s="41">
        <f t="shared" si="5"/>
        <v>1</v>
      </c>
    </row>
    <row r="53" spans="1:13" x14ac:dyDescent="0.25">
      <c r="A53" s="34" t="s">
        <v>4102</v>
      </c>
      <c r="B53">
        <v>2</v>
      </c>
      <c r="C53">
        <v>122</v>
      </c>
      <c r="D53">
        <v>1</v>
      </c>
      <c r="E53">
        <v>125</v>
      </c>
      <c r="H53" s="35" t="s">
        <v>4102</v>
      </c>
      <c r="I53" s="39">
        <v>2</v>
      </c>
      <c r="J53" s="39">
        <v>122</v>
      </c>
      <c r="K53" s="39">
        <v>1</v>
      </c>
      <c r="L53" s="39">
        <f t="shared" si="4"/>
        <v>124</v>
      </c>
      <c r="M53" s="41">
        <f t="shared" si="5"/>
        <v>0.9838709677419355</v>
      </c>
    </row>
    <row r="54" spans="1:13" x14ac:dyDescent="0.25">
      <c r="A54" s="34" t="s">
        <v>4114</v>
      </c>
      <c r="B54">
        <v>1</v>
      </c>
      <c r="C54">
        <v>104</v>
      </c>
      <c r="E54">
        <v>105</v>
      </c>
      <c r="H54" s="35" t="s">
        <v>4114</v>
      </c>
      <c r="I54" s="39">
        <v>1</v>
      </c>
      <c r="J54" s="39">
        <v>104</v>
      </c>
      <c r="K54" s="39"/>
      <c r="L54" s="39">
        <f t="shared" si="4"/>
        <v>105</v>
      </c>
      <c r="M54" s="41">
        <f t="shared" si="5"/>
        <v>0.99047619047619051</v>
      </c>
    </row>
    <row r="55" spans="1:13" x14ac:dyDescent="0.25">
      <c r="A55" s="34" t="s">
        <v>4126</v>
      </c>
      <c r="B55">
        <v>1</v>
      </c>
      <c r="C55">
        <v>84</v>
      </c>
      <c r="E55">
        <v>85</v>
      </c>
      <c r="H55" s="35" t="s">
        <v>4126</v>
      </c>
      <c r="I55" s="39">
        <v>1</v>
      </c>
      <c r="J55" s="39">
        <v>84</v>
      </c>
      <c r="K55" s="39"/>
      <c r="L55" s="39">
        <f t="shared" si="4"/>
        <v>85</v>
      </c>
      <c r="M55" s="41">
        <f t="shared" si="5"/>
        <v>0.9882352941176471</v>
      </c>
    </row>
    <row r="56" spans="1:13" x14ac:dyDescent="0.25">
      <c r="A56" s="34" t="s">
        <v>4134</v>
      </c>
      <c r="B56">
        <v>1</v>
      </c>
      <c r="C56">
        <v>93</v>
      </c>
      <c r="E56">
        <v>94</v>
      </c>
      <c r="H56" s="35" t="s">
        <v>4134</v>
      </c>
      <c r="I56" s="39">
        <v>1</v>
      </c>
      <c r="J56" s="39">
        <v>93</v>
      </c>
      <c r="K56" s="39"/>
      <c r="L56" s="39">
        <f t="shared" si="4"/>
        <v>94</v>
      </c>
      <c r="M56" s="41">
        <f t="shared" si="5"/>
        <v>0.98936170212765961</v>
      </c>
    </row>
    <row r="57" spans="1:13" x14ac:dyDescent="0.25">
      <c r="A57" s="34" t="s">
        <v>4142</v>
      </c>
      <c r="B57">
        <v>2</v>
      </c>
      <c r="C57">
        <v>118</v>
      </c>
      <c r="D57">
        <v>3</v>
      </c>
      <c r="E57">
        <v>123</v>
      </c>
      <c r="H57" s="35" t="s">
        <v>4142</v>
      </c>
      <c r="I57" s="39">
        <v>2</v>
      </c>
      <c r="J57" s="39">
        <v>118</v>
      </c>
      <c r="K57" s="39">
        <v>3</v>
      </c>
      <c r="L57" s="39">
        <f t="shared" si="4"/>
        <v>120</v>
      </c>
      <c r="M57" s="41">
        <f t="shared" si="5"/>
        <v>0.98333333333333328</v>
      </c>
    </row>
    <row r="58" spans="1:13" x14ac:dyDescent="0.25">
      <c r="A58" s="34" t="s">
        <v>4227</v>
      </c>
      <c r="B58">
        <v>36</v>
      </c>
      <c r="C58">
        <v>1587</v>
      </c>
      <c r="D58">
        <v>14</v>
      </c>
      <c r="E58">
        <v>1637</v>
      </c>
    </row>
    <row r="60" spans="1:13" x14ac:dyDescent="0.25">
      <c r="A60" s="33" t="s">
        <v>4232</v>
      </c>
      <c r="B60" s="33" t="s">
        <v>4228</v>
      </c>
      <c r="H60" s="40" t="s">
        <v>4232</v>
      </c>
      <c r="I60" s="36" t="s">
        <v>4228</v>
      </c>
      <c r="J60" s="36"/>
      <c r="K60" s="36"/>
      <c r="L60" s="36"/>
    </row>
    <row r="61" spans="1:13" x14ac:dyDescent="0.25">
      <c r="A61" s="33" t="s">
        <v>4226</v>
      </c>
      <c r="B61" t="s">
        <v>42</v>
      </c>
      <c r="C61" t="s">
        <v>41</v>
      </c>
      <c r="D61" t="s">
        <v>4187</v>
      </c>
      <c r="E61" t="s">
        <v>4227</v>
      </c>
      <c r="H61" s="38" t="s">
        <v>4226</v>
      </c>
      <c r="I61" s="37" t="s">
        <v>42</v>
      </c>
      <c r="J61" s="37" t="s">
        <v>41</v>
      </c>
      <c r="K61" s="37" t="s">
        <v>4187</v>
      </c>
      <c r="L61" s="38" t="s">
        <v>4227</v>
      </c>
    </row>
    <row r="62" spans="1:13" x14ac:dyDescent="0.25">
      <c r="A62" s="34" t="s">
        <v>4024</v>
      </c>
      <c r="C62">
        <v>127</v>
      </c>
      <c r="D62">
        <v>1</v>
      </c>
      <c r="E62">
        <v>128</v>
      </c>
      <c r="H62" s="35" t="s">
        <v>4024</v>
      </c>
      <c r="I62" s="39"/>
      <c r="J62" s="39">
        <v>127</v>
      </c>
      <c r="K62" s="39">
        <v>1</v>
      </c>
      <c r="L62" s="39">
        <f>SUM(I62:J62)</f>
        <v>127</v>
      </c>
      <c r="M62" s="41">
        <f>J62/L62</f>
        <v>1</v>
      </c>
    </row>
    <row r="63" spans="1:13" x14ac:dyDescent="0.25">
      <c r="A63" s="34" t="s">
        <v>4033</v>
      </c>
      <c r="B63">
        <v>2</v>
      </c>
      <c r="C63">
        <v>100</v>
      </c>
      <c r="E63">
        <v>102</v>
      </c>
      <c r="H63" s="35" t="s">
        <v>4033</v>
      </c>
      <c r="I63" s="39">
        <v>2</v>
      </c>
      <c r="J63" s="39">
        <v>100</v>
      </c>
      <c r="K63" s="39"/>
      <c r="L63" s="39">
        <f t="shared" ref="L63:L76" si="6">SUM(I63:J63)</f>
        <v>102</v>
      </c>
      <c r="M63" s="41">
        <f t="shared" ref="M63:M76" si="7">J63/L63</f>
        <v>0.98039215686274506</v>
      </c>
    </row>
    <row r="64" spans="1:13" x14ac:dyDescent="0.25">
      <c r="A64" s="34" t="s">
        <v>4036</v>
      </c>
      <c r="B64">
        <v>1</v>
      </c>
      <c r="C64">
        <v>120</v>
      </c>
      <c r="D64">
        <v>1</v>
      </c>
      <c r="E64">
        <v>122</v>
      </c>
      <c r="H64" s="35" t="s">
        <v>4036</v>
      </c>
      <c r="I64" s="39">
        <v>1</v>
      </c>
      <c r="J64" s="39">
        <v>120</v>
      </c>
      <c r="K64" s="39">
        <v>1</v>
      </c>
      <c r="L64" s="39">
        <f t="shared" si="6"/>
        <v>121</v>
      </c>
      <c r="M64" s="41">
        <f t="shared" si="7"/>
        <v>0.99173553719008267</v>
      </c>
    </row>
    <row r="65" spans="1:13" x14ac:dyDescent="0.25">
      <c r="A65" s="34" t="s">
        <v>4043</v>
      </c>
      <c r="B65">
        <v>1</v>
      </c>
      <c r="C65">
        <v>110</v>
      </c>
      <c r="E65">
        <v>111</v>
      </c>
      <c r="H65" s="35" t="s">
        <v>4043</v>
      </c>
      <c r="I65" s="39">
        <v>1</v>
      </c>
      <c r="J65" s="39">
        <v>110</v>
      </c>
      <c r="K65" s="39"/>
      <c r="L65" s="39">
        <f t="shared" si="6"/>
        <v>111</v>
      </c>
      <c r="M65" s="41">
        <f t="shared" si="7"/>
        <v>0.99099099099099097</v>
      </c>
    </row>
    <row r="66" spans="1:13" x14ac:dyDescent="0.25">
      <c r="A66" s="34" t="s">
        <v>4053</v>
      </c>
      <c r="B66">
        <v>4</v>
      </c>
      <c r="C66">
        <v>111</v>
      </c>
      <c r="E66">
        <v>115</v>
      </c>
      <c r="H66" s="35" t="s">
        <v>4053</v>
      </c>
      <c r="I66" s="39">
        <v>4</v>
      </c>
      <c r="J66" s="39">
        <v>111</v>
      </c>
      <c r="K66" s="39"/>
      <c r="L66" s="39">
        <f t="shared" si="6"/>
        <v>115</v>
      </c>
      <c r="M66" s="41">
        <f t="shared" si="7"/>
        <v>0.9652173913043478</v>
      </c>
    </row>
    <row r="67" spans="1:13" x14ac:dyDescent="0.25">
      <c r="A67" s="34" t="s">
        <v>4063</v>
      </c>
      <c r="B67">
        <v>1</v>
      </c>
      <c r="C67">
        <v>124</v>
      </c>
      <c r="E67">
        <v>125</v>
      </c>
      <c r="H67" s="35" t="s">
        <v>4063</v>
      </c>
      <c r="I67" s="39">
        <v>1</v>
      </c>
      <c r="J67" s="39">
        <v>124</v>
      </c>
      <c r="K67" s="39"/>
      <c r="L67" s="39">
        <f t="shared" si="6"/>
        <v>125</v>
      </c>
      <c r="M67" s="41">
        <f t="shared" si="7"/>
        <v>0.99199999999999999</v>
      </c>
    </row>
    <row r="68" spans="1:13" x14ac:dyDescent="0.25">
      <c r="A68" s="34" t="s">
        <v>4074</v>
      </c>
      <c r="B68">
        <v>2</v>
      </c>
      <c r="C68">
        <v>80</v>
      </c>
      <c r="D68">
        <v>2</v>
      </c>
      <c r="E68">
        <v>84</v>
      </c>
      <c r="H68" s="35" t="s">
        <v>4074</v>
      </c>
      <c r="I68" s="39">
        <v>2</v>
      </c>
      <c r="J68" s="39">
        <v>80</v>
      </c>
      <c r="K68" s="39">
        <v>2</v>
      </c>
      <c r="L68" s="39">
        <f t="shared" si="6"/>
        <v>82</v>
      </c>
      <c r="M68" s="41">
        <f t="shared" si="7"/>
        <v>0.97560975609756095</v>
      </c>
    </row>
    <row r="69" spans="1:13" x14ac:dyDescent="0.25">
      <c r="A69" s="34" t="s">
        <v>4083</v>
      </c>
      <c r="C69">
        <v>105</v>
      </c>
      <c r="D69">
        <v>3</v>
      </c>
      <c r="E69">
        <v>108</v>
      </c>
      <c r="H69" s="35" t="s">
        <v>4083</v>
      </c>
      <c r="I69" s="39"/>
      <c r="J69" s="39">
        <v>105</v>
      </c>
      <c r="K69" s="39">
        <v>3</v>
      </c>
      <c r="L69" s="39">
        <f t="shared" si="6"/>
        <v>105</v>
      </c>
      <c r="M69" s="41">
        <f t="shared" si="7"/>
        <v>1</v>
      </c>
    </row>
    <row r="70" spans="1:13" x14ac:dyDescent="0.25">
      <c r="A70" s="34" t="s">
        <v>4093</v>
      </c>
      <c r="B70">
        <v>2</v>
      </c>
      <c r="C70">
        <v>87</v>
      </c>
      <c r="D70">
        <v>3</v>
      </c>
      <c r="E70">
        <v>92</v>
      </c>
      <c r="H70" s="35" t="s">
        <v>4093</v>
      </c>
      <c r="I70" s="39">
        <v>2</v>
      </c>
      <c r="J70" s="39">
        <v>87</v>
      </c>
      <c r="K70" s="39">
        <v>3</v>
      </c>
      <c r="L70" s="39">
        <f t="shared" si="6"/>
        <v>89</v>
      </c>
      <c r="M70" s="41">
        <f t="shared" si="7"/>
        <v>0.97752808988764039</v>
      </c>
    </row>
    <row r="71" spans="1:13" x14ac:dyDescent="0.25">
      <c r="A71" s="34" t="s">
        <v>4095</v>
      </c>
      <c r="B71">
        <v>4</v>
      </c>
      <c r="C71">
        <v>114</v>
      </c>
      <c r="E71">
        <v>118</v>
      </c>
      <c r="H71" s="35" t="s">
        <v>4095</v>
      </c>
      <c r="I71" s="39">
        <v>4</v>
      </c>
      <c r="J71" s="39">
        <v>114</v>
      </c>
      <c r="K71" s="39"/>
      <c r="L71" s="39">
        <f t="shared" si="6"/>
        <v>118</v>
      </c>
      <c r="M71" s="41">
        <f t="shared" si="7"/>
        <v>0.96610169491525422</v>
      </c>
    </row>
    <row r="72" spans="1:13" x14ac:dyDescent="0.25">
      <c r="A72" s="34" t="s">
        <v>4102</v>
      </c>
      <c r="B72">
        <v>1</v>
      </c>
      <c r="C72">
        <v>123</v>
      </c>
      <c r="D72">
        <v>1</v>
      </c>
      <c r="E72">
        <v>125</v>
      </c>
      <c r="H72" s="35" t="s">
        <v>4102</v>
      </c>
      <c r="I72" s="39">
        <v>1</v>
      </c>
      <c r="J72" s="39">
        <v>123</v>
      </c>
      <c r="K72" s="39">
        <v>1</v>
      </c>
      <c r="L72" s="39">
        <f t="shared" si="6"/>
        <v>124</v>
      </c>
      <c r="M72" s="41">
        <f t="shared" si="7"/>
        <v>0.99193548387096775</v>
      </c>
    </row>
    <row r="73" spans="1:13" x14ac:dyDescent="0.25">
      <c r="A73" s="34" t="s">
        <v>4114</v>
      </c>
      <c r="C73">
        <v>105</v>
      </c>
      <c r="E73">
        <v>105</v>
      </c>
      <c r="H73" s="35" t="s">
        <v>4114</v>
      </c>
      <c r="I73" s="39"/>
      <c r="J73" s="39">
        <v>105</v>
      </c>
      <c r="K73" s="39"/>
      <c r="L73" s="39">
        <f t="shared" si="6"/>
        <v>105</v>
      </c>
      <c r="M73" s="41">
        <f t="shared" si="7"/>
        <v>1</v>
      </c>
    </row>
    <row r="74" spans="1:13" x14ac:dyDescent="0.25">
      <c r="A74" s="34" t="s">
        <v>4126</v>
      </c>
      <c r="B74">
        <v>1</v>
      </c>
      <c r="C74">
        <v>84</v>
      </c>
      <c r="E74">
        <v>85</v>
      </c>
      <c r="H74" s="35" t="s">
        <v>4126</v>
      </c>
      <c r="I74" s="39">
        <v>1</v>
      </c>
      <c r="J74" s="39">
        <v>84</v>
      </c>
      <c r="K74" s="39"/>
      <c r="L74" s="39">
        <f t="shared" si="6"/>
        <v>85</v>
      </c>
      <c r="M74" s="41">
        <f t="shared" si="7"/>
        <v>0.9882352941176471</v>
      </c>
    </row>
    <row r="75" spans="1:13" x14ac:dyDescent="0.25">
      <c r="A75" s="34" t="s">
        <v>4134</v>
      </c>
      <c r="B75">
        <v>5</v>
      </c>
      <c r="C75">
        <v>89</v>
      </c>
      <c r="E75">
        <v>94</v>
      </c>
      <c r="H75" s="35" t="s">
        <v>4134</v>
      </c>
      <c r="I75" s="39">
        <v>5</v>
      </c>
      <c r="J75" s="39">
        <v>89</v>
      </c>
      <c r="K75" s="39"/>
      <c r="L75" s="39">
        <f t="shared" si="6"/>
        <v>94</v>
      </c>
      <c r="M75" s="41">
        <f t="shared" si="7"/>
        <v>0.94680851063829785</v>
      </c>
    </row>
    <row r="76" spans="1:13" x14ac:dyDescent="0.25">
      <c r="A76" s="34" t="s">
        <v>4142</v>
      </c>
      <c r="B76">
        <v>2</v>
      </c>
      <c r="C76">
        <v>118</v>
      </c>
      <c r="D76">
        <v>3</v>
      </c>
      <c r="E76">
        <v>123</v>
      </c>
      <c r="H76" s="35" t="s">
        <v>4142</v>
      </c>
      <c r="I76" s="39">
        <v>2</v>
      </c>
      <c r="J76" s="39">
        <v>118</v>
      </c>
      <c r="K76" s="39">
        <v>3</v>
      </c>
      <c r="L76" s="39">
        <f t="shared" si="6"/>
        <v>120</v>
      </c>
      <c r="M76" s="41">
        <f t="shared" si="7"/>
        <v>0.98333333333333328</v>
      </c>
    </row>
    <row r="77" spans="1:13" x14ac:dyDescent="0.25">
      <c r="A77" s="34" t="s">
        <v>4227</v>
      </c>
      <c r="B77">
        <v>26</v>
      </c>
      <c r="C77">
        <v>1597</v>
      </c>
      <c r="D77">
        <v>14</v>
      </c>
      <c r="E77">
        <v>1637</v>
      </c>
    </row>
    <row r="79" spans="1:13" x14ac:dyDescent="0.25">
      <c r="A79" s="33" t="s">
        <v>4233</v>
      </c>
      <c r="B79" s="33" t="s">
        <v>4228</v>
      </c>
      <c r="H79" s="40" t="s">
        <v>4233</v>
      </c>
      <c r="I79" s="36" t="s">
        <v>4228</v>
      </c>
      <c r="J79" s="36"/>
      <c r="K79" s="36"/>
      <c r="L79" s="36"/>
    </row>
    <row r="80" spans="1:13" x14ac:dyDescent="0.25">
      <c r="A80" s="33" t="s">
        <v>4226</v>
      </c>
      <c r="B80" t="s">
        <v>42</v>
      </c>
      <c r="C80" t="s">
        <v>41</v>
      </c>
      <c r="D80" t="s">
        <v>4187</v>
      </c>
      <c r="E80" t="s">
        <v>4227</v>
      </c>
      <c r="H80" s="38" t="s">
        <v>4226</v>
      </c>
      <c r="I80" s="37" t="s">
        <v>42</v>
      </c>
      <c r="J80" s="37" t="s">
        <v>41</v>
      </c>
      <c r="K80" s="37" t="s">
        <v>4187</v>
      </c>
      <c r="L80" s="38" t="s">
        <v>4227</v>
      </c>
    </row>
    <row r="81" spans="1:13" x14ac:dyDescent="0.25">
      <c r="A81" s="34" t="s">
        <v>4024</v>
      </c>
      <c r="C81">
        <v>127</v>
      </c>
      <c r="D81">
        <v>1</v>
      </c>
      <c r="E81">
        <v>128</v>
      </c>
      <c r="H81" s="35" t="s">
        <v>4024</v>
      </c>
      <c r="I81" s="39"/>
      <c r="J81" s="39">
        <v>127</v>
      </c>
      <c r="K81" s="39">
        <v>1</v>
      </c>
      <c r="L81" s="39">
        <f>SUM(I81:J81)</f>
        <v>127</v>
      </c>
      <c r="M81" s="41">
        <f>J81/L81</f>
        <v>1</v>
      </c>
    </row>
    <row r="82" spans="1:13" x14ac:dyDescent="0.25">
      <c r="A82" s="34" t="s">
        <v>4033</v>
      </c>
      <c r="C82">
        <v>102</v>
      </c>
      <c r="E82">
        <v>102</v>
      </c>
      <c r="H82" s="35" t="s">
        <v>4033</v>
      </c>
      <c r="I82" s="39"/>
      <c r="J82" s="39">
        <v>102</v>
      </c>
      <c r="K82" s="39"/>
      <c r="L82" s="39">
        <f t="shared" ref="L82:L95" si="8">SUM(I82:J82)</f>
        <v>102</v>
      </c>
      <c r="M82" s="41">
        <f t="shared" ref="M82:M95" si="9">J82/L82</f>
        <v>1</v>
      </c>
    </row>
    <row r="83" spans="1:13" x14ac:dyDescent="0.25">
      <c r="A83" s="34" t="s">
        <v>4036</v>
      </c>
      <c r="C83">
        <v>121</v>
      </c>
      <c r="D83">
        <v>1</v>
      </c>
      <c r="E83">
        <v>122</v>
      </c>
      <c r="H83" s="35" t="s">
        <v>4036</v>
      </c>
      <c r="I83" s="39"/>
      <c r="J83" s="39">
        <v>121</v>
      </c>
      <c r="K83" s="39">
        <v>1</v>
      </c>
      <c r="L83" s="39">
        <f t="shared" si="8"/>
        <v>121</v>
      </c>
      <c r="M83" s="41">
        <f t="shared" si="9"/>
        <v>1</v>
      </c>
    </row>
    <row r="84" spans="1:13" x14ac:dyDescent="0.25">
      <c r="A84" s="34" t="s">
        <v>4043</v>
      </c>
      <c r="B84">
        <v>1</v>
      </c>
      <c r="C84">
        <v>110</v>
      </c>
      <c r="E84">
        <v>111</v>
      </c>
      <c r="H84" s="35" t="s">
        <v>4043</v>
      </c>
      <c r="I84" s="39">
        <v>1</v>
      </c>
      <c r="J84" s="39">
        <v>110</v>
      </c>
      <c r="K84" s="39"/>
      <c r="L84" s="39">
        <f t="shared" si="8"/>
        <v>111</v>
      </c>
      <c r="M84" s="41">
        <f t="shared" si="9"/>
        <v>0.99099099099099097</v>
      </c>
    </row>
    <row r="85" spans="1:13" x14ac:dyDescent="0.25">
      <c r="A85" s="34" t="s">
        <v>4053</v>
      </c>
      <c r="B85">
        <v>2</v>
      </c>
      <c r="C85">
        <v>113</v>
      </c>
      <c r="E85">
        <v>115</v>
      </c>
      <c r="H85" s="35" t="s">
        <v>4053</v>
      </c>
      <c r="I85" s="39">
        <v>2</v>
      </c>
      <c r="J85" s="39">
        <v>113</v>
      </c>
      <c r="K85" s="39"/>
      <c r="L85" s="39">
        <f t="shared" si="8"/>
        <v>115</v>
      </c>
      <c r="M85" s="41">
        <f t="shared" si="9"/>
        <v>0.9826086956521739</v>
      </c>
    </row>
    <row r="86" spans="1:13" x14ac:dyDescent="0.25">
      <c r="A86" s="34" t="s">
        <v>4063</v>
      </c>
      <c r="B86">
        <v>1</v>
      </c>
      <c r="C86">
        <v>124</v>
      </c>
      <c r="E86">
        <v>125</v>
      </c>
      <c r="H86" s="35" t="s">
        <v>4063</v>
      </c>
      <c r="I86" s="39">
        <v>1</v>
      </c>
      <c r="J86" s="39">
        <v>124</v>
      </c>
      <c r="K86" s="39"/>
      <c r="L86" s="39">
        <f t="shared" si="8"/>
        <v>125</v>
      </c>
      <c r="M86" s="41">
        <f t="shared" si="9"/>
        <v>0.99199999999999999</v>
      </c>
    </row>
    <row r="87" spans="1:13" x14ac:dyDescent="0.25">
      <c r="A87" s="34" t="s">
        <v>4074</v>
      </c>
      <c r="B87">
        <v>1</v>
      </c>
      <c r="C87">
        <v>81</v>
      </c>
      <c r="D87">
        <v>2</v>
      </c>
      <c r="E87">
        <v>84</v>
      </c>
      <c r="H87" s="35" t="s">
        <v>4074</v>
      </c>
      <c r="I87" s="39">
        <v>1</v>
      </c>
      <c r="J87" s="39">
        <v>81</v>
      </c>
      <c r="K87" s="39">
        <v>2</v>
      </c>
      <c r="L87" s="39">
        <f t="shared" si="8"/>
        <v>82</v>
      </c>
      <c r="M87" s="41">
        <f t="shared" si="9"/>
        <v>0.98780487804878048</v>
      </c>
    </row>
    <row r="88" spans="1:13" x14ac:dyDescent="0.25">
      <c r="A88" s="34" t="s">
        <v>4083</v>
      </c>
      <c r="B88">
        <v>1</v>
      </c>
      <c r="C88">
        <v>104</v>
      </c>
      <c r="D88">
        <v>3</v>
      </c>
      <c r="E88">
        <v>108</v>
      </c>
      <c r="H88" s="35" t="s">
        <v>4083</v>
      </c>
      <c r="I88" s="39">
        <v>1</v>
      </c>
      <c r="J88" s="39">
        <v>104</v>
      </c>
      <c r="K88" s="39">
        <v>3</v>
      </c>
      <c r="L88" s="39">
        <f t="shared" si="8"/>
        <v>105</v>
      </c>
      <c r="M88" s="41">
        <f t="shared" si="9"/>
        <v>0.99047619047619051</v>
      </c>
    </row>
    <row r="89" spans="1:13" x14ac:dyDescent="0.25">
      <c r="A89" s="34" t="s">
        <v>4093</v>
      </c>
      <c r="B89">
        <v>1</v>
      </c>
      <c r="C89">
        <v>88</v>
      </c>
      <c r="D89">
        <v>3</v>
      </c>
      <c r="E89">
        <v>92</v>
      </c>
      <c r="H89" s="35" t="s">
        <v>4093</v>
      </c>
      <c r="I89" s="39">
        <v>1</v>
      </c>
      <c r="J89" s="39">
        <v>88</v>
      </c>
      <c r="K89" s="39">
        <v>3</v>
      </c>
      <c r="L89" s="39">
        <f t="shared" si="8"/>
        <v>89</v>
      </c>
      <c r="M89" s="41">
        <f t="shared" si="9"/>
        <v>0.9887640449438202</v>
      </c>
    </row>
    <row r="90" spans="1:13" x14ac:dyDescent="0.25">
      <c r="A90" s="34" t="s">
        <v>4095</v>
      </c>
      <c r="C90">
        <v>118</v>
      </c>
      <c r="E90">
        <v>118</v>
      </c>
      <c r="H90" s="35" t="s">
        <v>4095</v>
      </c>
      <c r="I90" s="39"/>
      <c r="J90" s="39">
        <v>118</v>
      </c>
      <c r="K90" s="39"/>
      <c r="L90" s="39">
        <f t="shared" si="8"/>
        <v>118</v>
      </c>
      <c r="M90" s="41">
        <f t="shared" si="9"/>
        <v>1</v>
      </c>
    </row>
    <row r="91" spans="1:13" x14ac:dyDescent="0.25">
      <c r="A91" s="34" t="s">
        <v>4102</v>
      </c>
      <c r="C91">
        <v>124</v>
      </c>
      <c r="D91">
        <v>1</v>
      </c>
      <c r="E91">
        <v>125</v>
      </c>
      <c r="H91" s="35" t="s">
        <v>4102</v>
      </c>
      <c r="I91" s="39"/>
      <c r="J91" s="39">
        <v>124</v>
      </c>
      <c r="K91" s="39">
        <v>1</v>
      </c>
      <c r="L91" s="39">
        <f t="shared" si="8"/>
        <v>124</v>
      </c>
      <c r="M91" s="41">
        <f t="shared" si="9"/>
        <v>1</v>
      </c>
    </row>
    <row r="92" spans="1:13" x14ac:dyDescent="0.25">
      <c r="A92" s="34" t="s">
        <v>4114</v>
      </c>
      <c r="C92">
        <v>105</v>
      </c>
      <c r="E92">
        <v>105</v>
      </c>
      <c r="H92" s="35" t="s">
        <v>4114</v>
      </c>
      <c r="I92" s="39"/>
      <c r="J92" s="39">
        <v>105</v>
      </c>
      <c r="K92" s="39"/>
      <c r="L92" s="39">
        <f t="shared" si="8"/>
        <v>105</v>
      </c>
      <c r="M92" s="41">
        <f t="shared" si="9"/>
        <v>1</v>
      </c>
    </row>
    <row r="93" spans="1:13" x14ac:dyDescent="0.25">
      <c r="A93" s="34" t="s">
        <v>4126</v>
      </c>
      <c r="C93">
        <v>85</v>
      </c>
      <c r="E93">
        <v>85</v>
      </c>
      <c r="H93" s="35" t="s">
        <v>4126</v>
      </c>
      <c r="I93" s="39"/>
      <c r="J93" s="39">
        <v>85</v>
      </c>
      <c r="K93" s="39"/>
      <c r="L93" s="39">
        <f t="shared" si="8"/>
        <v>85</v>
      </c>
      <c r="M93" s="41">
        <f t="shared" si="9"/>
        <v>1</v>
      </c>
    </row>
    <row r="94" spans="1:13" x14ac:dyDescent="0.25">
      <c r="A94" s="34" t="s">
        <v>4134</v>
      </c>
      <c r="C94">
        <v>94</v>
      </c>
      <c r="E94">
        <v>94</v>
      </c>
      <c r="H94" s="35" t="s">
        <v>4134</v>
      </c>
      <c r="I94" s="39"/>
      <c r="J94" s="39">
        <v>94</v>
      </c>
      <c r="K94" s="39"/>
      <c r="L94" s="39">
        <f t="shared" si="8"/>
        <v>94</v>
      </c>
      <c r="M94" s="41">
        <f t="shared" si="9"/>
        <v>1</v>
      </c>
    </row>
    <row r="95" spans="1:13" x14ac:dyDescent="0.25">
      <c r="A95" s="34" t="s">
        <v>4142</v>
      </c>
      <c r="C95">
        <v>120</v>
      </c>
      <c r="D95">
        <v>3</v>
      </c>
      <c r="E95">
        <v>123</v>
      </c>
      <c r="H95" s="35" t="s">
        <v>4142</v>
      </c>
      <c r="I95" s="39"/>
      <c r="J95" s="39">
        <v>120</v>
      </c>
      <c r="K95" s="39">
        <v>3</v>
      </c>
      <c r="L95" s="39">
        <f t="shared" si="8"/>
        <v>120</v>
      </c>
      <c r="M95" s="41">
        <f t="shared" si="9"/>
        <v>1</v>
      </c>
    </row>
    <row r="96" spans="1:13" x14ac:dyDescent="0.25">
      <c r="A96" s="34" t="s">
        <v>4227</v>
      </c>
      <c r="B96">
        <v>7</v>
      </c>
      <c r="C96">
        <v>1616</v>
      </c>
      <c r="D96">
        <v>14</v>
      </c>
      <c r="E96">
        <v>1637</v>
      </c>
    </row>
    <row r="98" spans="1:13" x14ac:dyDescent="0.25">
      <c r="A98" s="33" t="s">
        <v>4234</v>
      </c>
      <c r="B98" s="33" t="s">
        <v>4228</v>
      </c>
      <c r="H98" s="40" t="s">
        <v>4234</v>
      </c>
      <c r="I98" s="36" t="s">
        <v>4228</v>
      </c>
      <c r="J98" s="36"/>
      <c r="K98" s="36"/>
      <c r="L98" s="36"/>
    </row>
    <row r="99" spans="1:13" x14ac:dyDescent="0.25">
      <c r="A99" s="33" t="s">
        <v>4226</v>
      </c>
      <c r="B99" t="s">
        <v>42</v>
      </c>
      <c r="C99" t="s">
        <v>41</v>
      </c>
      <c r="D99" t="s">
        <v>4187</v>
      </c>
      <c r="E99" t="s">
        <v>4227</v>
      </c>
      <c r="H99" s="38" t="s">
        <v>4226</v>
      </c>
      <c r="I99" s="37" t="s">
        <v>42</v>
      </c>
      <c r="J99" s="37" t="s">
        <v>41</v>
      </c>
      <c r="K99" s="37" t="s">
        <v>4187</v>
      </c>
      <c r="L99" s="38" t="s">
        <v>4227</v>
      </c>
    </row>
    <row r="100" spans="1:13" x14ac:dyDescent="0.25">
      <c r="A100" s="34" t="s">
        <v>4024</v>
      </c>
      <c r="B100">
        <v>3</v>
      </c>
      <c r="C100">
        <v>124</v>
      </c>
      <c r="D100">
        <v>1</v>
      </c>
      <c r="E100">
        <v>128</v>
      </c>
      <c r="H100" s="35" t="s">
        <v>4024</v>
      </c>
      <c r="I100" s="39">
        <v>3</v>
      </c>
      <c r="J100" s="39">
        <v>124</v>
      </c>
      <c r="K100" s="39">
        <v>1</v>
      </c>
      <c r="L100" s="39">
        <f>SUM(I100:J100)</f>
        <v>127</v>
      </c>
      <c r="M100" s="41">
        <f>J100/L100</f>
        <v>0.97637795275590555</v>
      </c>
    </row>
    <row r="101" spans="1:13" x14ac:dyDescent="0.25">
      <c r="A101" s="34" t="s">
        <v>4033</v>
      </c>
      <c r="B101">
        <v>2</v>
      </c>
      <c r="C101">
        <v>100</v>
      </c>
      <c r="E101">
        <v>102</v>
      </c>
      <c r="H101" s="35" t="s">
        <v>4033</v>
      </c>
      <c r="I101" s="39">
        <v>2</v>
      </c>
      <c r="J101" s="39">
        <v>100</v>
      </c>
      <c r="K101" s="39"/>
      <c r="L101" s="39">
        <f t="shared" ref="L101:L114" si="10">SUM(I101:J101)</f>
        <v>102</v>
      </c>
      <c r="M101" s="41">
        <f t="shared" ref="M101:M114" si="11">J101/L101</f>
        <v>0.98039215686274506</v>
      </c>
    </row>
    <row r="102" spans="1:13" x14ac:dyDescent="0.25">
      <c r="A102" s="34" t="s">
        <v>4036</v>
      </c>
      <c r="B102">
        <v>2</v>
      </c>
      <c r="C102">
        <v>119</v>
      </c>
      <c r="D102">
        <v>1</v>
      </c>
      <c r="E102">
        <v>122</v>
      </c>
      <c r="H102" s="35" t="s">
        <v>4036</v>
      </c>
      <c r="I102" s="39">
        <v>2</v>
      </c>
      <c r="J102" s="39">
        <v>119</v>
      </c>
      <c r="K102" s="39">
        <v>1</v>
      </c>
      <c r="L102" s="39">
        <f t="shared" si="10"/>
        <v>121</v>
      </c>
      <c r="M102" s="41">
        <f t="shared" si="11"/>
        <v>0.98347107438016534</v>
      </c>
    </row>
    <row r="103" spans="1:13" x14ac:dyDescent="0.25">
      <c r="A103" s="34" t="s">
        <v>4043</v>
      </c>
      <c r="B103">
        <v>2</v>
      </c>
      <c r="C103">
        <v>109</v>
      </c>
      <c r="E103">
        <v>111</v>
      </c>
      <c r="H103" s="35" t="s">
        <v>4043</v>
      </c>
      <c r="I103" s="39">
        <v>2</v>
      </c>
      <c r="J103" s="39">
        <v>109</v>
      </c>
      <c r="K103" s="39"/>
      <c r="L103" s="39">
        <f t="shared" si="10"/>
        <v>111</v>
      </c>
      <c r="M103" s="41">
        <f t="shared" si="11"/>
        <v>0.98198198198198194</v>
      </c>
    </row>
    <row r="104" spans="1:13" x14ac:dyDescent="0.25">
      <c r="A104" s="34" t="s">
        <v>4053</v>
      </c>
      <c r="C104">
        <v>115</v>
      </c>
      <c r="E104">
        <v>115</v>
      </c>
      <c r="H104" s="35" t="s">
        <v>4053</v>
      </c>
      <c r="I104" s="39"/>
      <c r="J104" s="39">
        <v>115</v>
      </c>
      <c r="K104" s="39"/>
      <c r="L104" s="39">
        <f t="shared" si="10"/>
        <v>115</v>
      </c>
      <c r="M104" s="41">
        <f t="shared" si="11"/>
        <v>1</v>
      </c>
    </row>
    <row r="105" spans="1:13" x14ac:dyDescent="0.25">
      <c r="A105" s="34" t="s">
        <v>4063</v>
      </c>
      <c r="C105">
        <v>125</v>
      </c>
      <c r="E105">
        <v>125</v>
      </c>
      <c r="H105" s="35" t="s">
        <v>4063</v>
      </c>
      <c r="I105" s="39"/>
      <c r="J105" s="39">
        <v>125</v>
      </c>
      <c r="K105" s="39"/>
      <c r="L105" s="39">
        <f t="shared" si="10"/>
        <v>125</v>
      </c>
      <c r="M105" s="41">
        <f t="shared" si="11"/>
        <v>1</v>
      </c>
    </row>
    <row r="106" spans="1:13" x14ac:dyDescent="0.25">
      <c r="A106" s="34" t="s">
        <v>4074</v>
      </c>
      <c r="B106">
        <v>7</v>
      </c>
      <c r="C106">
        <v>75</v>
      </c>
      <c r="D106">
        <v>2</v>
      </c>
      <c r="E106">
        <v>84</v>
      </c>
      <c r="H106" s="35" t="s">
        <v>4074</v>
      </c>
      <c r="I106" s="39">
        <v>7</v>
      </c>
      <c r="J106" s="39">
        <v>75</v>
      </c>
      <c r="K106" s="39">
        <v>2</v>
      </c>
      <c r="L106" s="39">
        <f t="shared" si="10"/>
        <v>82</v>
      </c>
      <c r="M106" s="41">
        <f t="shared" si="11"/>
        <v>0.91463414634146345</v>
      </c>
    </row>
    <row r="107" spans="1:13" x14ac:dyDescent="0.25">
      <c r="A107" s="34" t="s">
        <v>4083</v>
      </c>
      <c r="B107">
        <v>2</v>
      </c>
      <c r="C107">
        <v>103</v>
      </c>
      <c r="D107">
        <v>3</v>
      </c>
      <c r="E107">
        <v>108</v>
      </c>
      <c r="H107" s="35" t="s">
        <v>4083</v>
      </c>
      <c r="I107" s="39">
        <v>2</v>
      </c>
      <c r="J107" s="39">
        <v>103</v>
      </c>
      <c r="K107" s="39">
        <v>3</v>
      </c>
      <c r="L107" s="39">
        <f t="shared" si="10"/>
        <v>105</v>
      </c>
      <c r="M107" s="41">
        <f t="shared" si="11"/>
        <v>0.98095238095238091</v>
      </c>
    </row>
    <row r="108" spans="1:13" x14ac:dyDescent="0.25">
      <c r="A108" s="34" t="s">
        <v>4093</v>
      </c>
      <c r="B108">
        <v>4</v>
      </c>
      <c r="C108">
        <v>85</v>
      </c>
      <c r="D108">
        <v>3</v>
      </c>
      <c r="E108">
        <v>92</v>
      </c>
      <c r="H108" s="35" t="s">
        <v>4093</v>
      </c>
      <c r="I108" s="39">
        <v>4</v>
      </c>
      <c r="J108" s="39">
        <v>85</v>
      </c>
      <c r="K108" s="39">
        <v>3</v>
      </c>
      <c r="L108" s="39">
        <f t="shared" si="10"/>
        <v>89</v>
      </c>
      <c r="M108" s="41">
        <f t="shared" si="11"/>
        <v>0.9550561797752809</v>
      </c>
    </row>
    <row r="109" spans="1:13" x14ac:dyDescent="0.25">
      <c r="A109" s="34" t="s">
        <v>4095</v>
      </c>
      <c r="B109">
        <v>3</v>
      </c>
      <c r="C109">
        <v>115</v>
      </c>
      <c r="E109">
        <v>118</v>
      </c>
      <c r="H109" s="35" t="s">
        <v>4095</v>
      </c>
      <c r="I109" s="39">
        <v>3</v>
      </c>
      <c r="J109" s="39">
        <v>115</v>
      </c>
      <c r="K109" s="39"/>
      <c r="L109" s="39">
        <f t="shared" si="10"/>
        <v>118</v>
      </c>
      <c r="M109" s="41">
        <f t="shared" si="11"/>
        <v>0.97457627118644063</v>
      </c>
    </row>
    <row r="110" spans="1:13" x14ac:dyDescent="0.25">
      <c r="A110" s="34" t="s">
        <v>4102</v>
      </c>
      <c r="B110">
        <v>3</v>
      </c>
      <c r="C110">
        <v>121</v>
      </c>
      <c r="D110">
        <v>1</v>
      </c>
      <c r="E110">
        <v>125</v>
      </c>
      <c r="H110" s="35" t="s">
        <v>4102</v>
      </c>
      <c r="I110" s="39">
        <v>3</v>
      </c>
      <c r="J110" s="39">
        <v>121</v>
      </c>
      <c r="K110" s="39">
        <v>1</v>
      </c>
      <c r="L110" s="39">
        <f t="shared" si="10"/>
        <v>124</v>
      </c>
      <c r="M110" s="41">
        <f t="shared" si="11"/>
        <v>0.97580645161290325</v>
      </c>
    </row>
    <row r="111" spans="1:13" x14ac:dyDescent="0.25">
      <c r="A111" s="34" t="s">
        <v>4114</v>
      </c>
      <c r="C111">
        <v>105</v>
      </c>
      <c r="E111">
        <v>105</v>
      </c>
      <c r="H111" s="35" t="s">
        <v>4114</v>
      </c>
      <c r="I111" s="39"/>
      <c r="J111" s="39">
        <v>105</v>
      </c>
      <c r="K111" s="39"/>
      <c r="L111" s="39">
        <f t="shared" si="10"/>
        <v>105</v>
      </c>
      <c r="M111" s="41">
        <f t="shared" si="11"/>
        <v>1</v>
      </c>
    </row>
    <row r="112" spans="1:13" x14ac:dyDescent="0.25">
      <c r="A112" s="34" t="s">
        <v>4126</v>
      </c>
      <c r="B112">
        <v>3</v>
      </c>
      <c r="C112">
        <v>82</v>
      </c>
      <c r="E112">
        <v>85</v>
      </c>
      <c r="H112" s="35" t="s">
        <v>4126</v>
      </c>
      <c r="I112" s="39">
        <v>3</v>
      </c>
      <c r="J112" s="39">
        <v>82</v>
      </c>
      <c r="K112" s="39"/>
      <c r="L112" s="39">
        <f t="shared" si="10"/>
        <v>85</v>
      </c>
      <c r="M112" s="41">
        <f t="shared" si="11"/>
        <v>0.96470588235294119</v>
      </c>
    </row>
    <row r="113" spans="1:13" x14ac:dyDescent="0.25">
      <c r="A113" s="34" t="s">
        <v>4134</v>
      </c>
      <c r="B113">
        <v>2</v>
      </c>
      <c r="C113">
        <v>92</v>
      </c>
      <c r="E113">
        <v>94</v>
      </c>
      <c r="H113" s="35" t="s">
        <v>4134</v>
      </c>
      <c r="I113" s="39">
        <v>2</v>
      </c>
      <c r="J113" s="39">
        <v>92</v>
      </c>
      <c r="K113" s="39"/>
      <c r="L113" s="39">
        <f t="shared" si="10"/>
        <v>94</v>
      </c>
      <c r="M113" s="41">
        <f t="shared" si="11"/>
        <v>0.97872340425531912</v>
      </c>
    </row>
    <row r="114" spans="1:13" x14ac:dyDescent="0.25">
      <c r="A114" s="34" t="s">
        <v>4142</v>
      </c>
      <c r="C114">
        <v>120</v>
      </c>
      <c r="D114">
        <v>3</v>
      </c>
      <c r="E114">
        <v>123</v>
      </c>
      <c r="H114" s="35" t="s">
        <v>4142</v>
      </c>
      <c r="I114" s="39"/>
      <c r="J114" s="39">
        <v>120</v>
      </c>
      <c r="K114" s="39">
        <v>3</v>
      </c>
      <c r="L114" s="39">
        <f t="shared" si="10"/>
        <v>120</v>
      </c>
      <c r="M114" s="41">
        <f t="shared" si="11"/>
        <v>1</v>
      </c>
    </row>
    <row r="115" spans="1:13" x14ac:dyDescent="0.25">
      <c r="A115" s="34" t="s">
        <v>4227</v>
      </c>
      <c r="B115">
        <v>33</v>
      </c>
      <c r="C115">
        <v>1590</v>
      </c>
      <c r="D115">
        <v>14</v>
      </c>
      <c r="E115">
        <v>1637</v>
      </c>
    </row>
    <row r="117" spans="1:13" x14ac:dyDescent="0.25">
      <c r="A117" s="33" t="s">
        <v>4235</v>
      </c>
      <c r="B117" s="33" t="s">
        <v>4228</v>
      </c>
      <c r="H117" s="40" t="s">
        <v>4235</v>
      </c>
      <c r="I117" s="36" t="s">
        <v>4228</v>
      </c>
      <c r="J117" s="36"/>
      <c r="K117" s="36"/>
      <c r="L117" s="36"/>
      <c r="M117" s="36"/>
    </row>
    <row r="118" spans="1:13" x14ac:dyDescent="0.25">
      <c r="A118" s="33" t="s">
        <v>4226</v>
      </c>
      <c r="B118" t="s">
        <v>42</v>
      </c>
      <c r="C118" t="s">
        <v>41</v>
      </c>
      <c r="D118" t="s">
        <v>4187</v>
      </c>
      <c r="E118" t="s">
        <v>4227</v>
      </c>
      <c r="H118" s="38" t="s">
        <v>4226</v>
      </c>
      <c r="I118" s="37" t="s">
        <v>42</v>
      </c>
      <c r="J118" s="37" t="s">
        <v>41</v>
      </c>
      <c r="K118" s="37" t="s">
        <v>4187</v>
      </c>
      <c r="L118" s="38" t="s">
        <v>4227</v>
      </c>
      <c r="M118" s="38"/>
    </row>
    <row r="119" spans="1:13" x14ac:dyDescent="0.25">
      <c r="A119" s="34" t="s">
        <v>4024</v>
      </c>
      <c r="C119">
        <v>127</v>
      </c>
      <c r="D119">
        <v>1</v>
      </c>
      <c r="E119">
        <v>128</v>
      </c>
      <c r="H119" s="35" t="s">
        <v>4024</v>
      </c>
      <c r="I119" s="39"/>
      <c r="J119" s="39">
        <v>127</v>
      </c>
      <c r="K119" s="39">
        <v>1</v>
      </c>
      <c r="L119" s="39">
        <f>SUM(I119:J119)</f>
        <v>127</v>
      </c>
      <c r="M119" s="42">
        <f>J119/L119</f>
        <v>1</v>
      </c>
    </row>
    <row r="120" spans="1:13" x14ac:dyDescent="0.25">
      <c r="A120" s="34" t="s">
        <v>4033</v>
      </c>
      <c r="B120">
        <v>2</v>
      </c>
      <c r="C120">
        <v>100</v>
      </c>
      <c r="E120">
        <v>102</v>
      </c>
      <c r="H120" s="35" t="s">
        <v>4033</v>
      </c>
      <c r="I120" s="39">
        <v>2</v>
      </c>
      <c r="J120" s="39">
        <v>100</v>
      </c>
      <c r="K120" s="39"/>
      <c r="L120" s="39">
        <f t="shared" ref="L120:L133" si="12">SUM(I120:J120)</f>
        <v>102</v>
      </c>
      <c r="M120" s="42">
        <f t="shared" ref="M120:M133" si="13">J120/L120</f>
        <v>0.98039215686274506</v>
      </c>
    </row>
    <row r="121" spans="1:13" x14ac:dyDescent="0.25">
      <c r="A121" s="34" t="s">
        <v>4036</v>
      </c>
      <c r="C121">
        <v>121</v>
      </c>
      <c r="D121">
        <v>1</v>
      </c>
      <c r="E121">
        <v>122</v>
      </c>
      <c r="H121" s="35" t="s">
        <v>4036</v>
      </c>
      <c r="I121" s="39"/>
      <c r="J121" s="39">
        <v>121</v>
      </c>
      <c r="K121" s="39">
        <v>1</v>
      </c>
      <c r="L121" s="39">
        <f t="shared" si="12"/>
        <v>121</v>
      </c>
      <c r="M121" s="42">
        <f t="shared" si="13"/>
        <v>1</v>
      </c>
    </row>
    <row r="122" spans="1:13" x14ac:dyDescent="0.25">
      <c r="A122" s="34" t="s">
        <v>4043</v>
      </c>
      <c r="B122">
        <v>2</v>
      </c>
      <c r="C122">
        <v>109</v>
      </c>
      <c r="E122">
        <v>111</v>
      </c>
      <c r="H122" s="35" t="s">
        <v>4043</v>
      </c>
      <c r="I122" s="39">
        <v>2</v>
      </c>
      <c r="J122" s="39">
        <v>109</v>
      </c>
      <c r="K122" s="39"/>
      <c r="L122" s="39">
        <f t="shared" si="12"/>
        <v>111</v>
      </c>
      <c r="M122" s="42">
        <f t="shared" si="13"/>
        <v>0.98198198198198194</v>
      </c>
    </row>
    <row r="123" spans="1:13" x14ac:dyDescent="0.25">
      <c r="A123" s="34" t="s">
        <v>4053</v>
      </c>
      <c r="C123">
        <v>115</v>
      </c>
      <c r="E123">
        <v>115</v>
      </c>
      <c r="H123" s="35" t="s">
        <v>4053</v>
      </c>
      <c r="I123" s="39"/>
      <c r="J123" s="39">
        <v>115</v>
      </c>
      <c r="K123" s="39"/>
      <c r="L123" s="39">
        <f t="shared" si="12"/>
        <v>115</v>
      </c>
      <c r="M123" s="42">
        <f t="shared" si="13"/>
        <v>1</v>
      </c>
    </row>
    <row r="124" spans="1:13" x14ac:dyDescent="0.25">
      <c r="A124" s="34" t="s">
        <v>4063</v>
      </c>
      <c r="C124">
        <v>125</v>
      </c>
      <c r="E124">
        <v>125</v>
      </c>
      <c r="H124" s="35" t="s">
        <v>4063</v>
      </c>
      <c r="I124" s="39"/>
      <c r="J124" s="39">
        <v>125</v>
      </c>
      <c r="K124" s="39"/>
      <c r="L124" s="39">
        <f t="shared" si="12"/>
        <v>125</v>
      </c>
      <c r="M124" s="42">
        <f t="shared" si="13"/>
        <v>1</v>
      </c>
    </row>
    <row r="125" spans="1:13" x14ac:dyDescent="0.25">
      <c r="A125" s="34" t="s">
        <v>4074</v>
      </c>
      <c r="B125">
        <v>3</v>
      </c>
      <c r="C125">
        <v>79</v>
      </c>
      <c r="D125">
        <v>2</v>
      </c>
      <c r="E125">
        <v>84</v>
      </c>
      <c r="H125" s="35" t="s">
        <v>4074</v>
      </c>
      <c r="I125" s="39">
        <v>3</v>
      </c>
      <c r="J125" s="39">
        <v>79</v>
      </c>
      <c r="K125" s="39">
        <v>2</v>
      </c>
      <c r="L125" s="39">
        <f t="shared" si="12"/>
        <v>82</v>
      </c>
      <c r="M125" s="42">
        <f t="shared" si="13"/>
        <v>0.96341463414634143</v>
      </c>
    </row>
    <row r="126" spans="1:13" x14ac:dyDescent="0.25">
      <c r="A126" s="34" t="s">
        <v>4083</v>
      </c>
      <c r="B126">
        <v>1</v>
      </c>
      <c r="C126">
        <v>104</v>
      </c>
      <c r="D126">
        <v>3</v>
      </c>
      <c r="E126">
        <v>108</v>
      </c>
      <c r="H126" s="35" t="s">
        <v>4083</v>
      </c>
      <c r="I126" s="39">
        <v>1</v>
      </c>
      <c r="J126" s="39">
        <v>104</v>
      </c>
      <c r="K126" s="39">
        <v>3</v>
      </c>
      <c r="L126" s="39">
        <f t="shared" si="12"/>
        <v>105</v>
      </c>
      <c r="M126" s="42">
        <f t="shared" si="13"/>
        <v>0.99047619047619051</v>
      </c>
    </row>
    <row r="127" spans="1:13" x14ac:dyDescent="0.25">
      <c r="A127" s="34" t="s">
        <v>4093</v>
      </c>
      <c r="C127">
        <v>89</v>
      </c>
      <c r="D127">
        <v>3</v>
      </c>
      <c r="E127">
        <v>92</v>
      </c>
      <c r="H127" s="35" t="s">
        <v>4093</v>
      </c>
      <c r="I127" s="39"/>
      <c r="J127" s="39">
        <v>89</v>
      </c>
      <c r="K127" s="39">
        <v>3</v>
      </c>
      <c r="L127" s="39">
        <f t="shared" si="12"/>
        <v>89</v>
      </c>
      <c r="M127" s="42">
        <f t="shared" si="13"/>
        <v>1</v>
      </c>
    </row>
    <row r="128" spans="1:13" x14ac:dyDescent="0.25">
      <c r="A128" s="34" t="s">
        <v>4095</v>
      </c>
      <c r="C128">
        <v>118</v>
      </c>
      <c r="E128">
        <v>118</v>
      </c>
      <c r="H128" s="35" t="s">
        <v>4095</v>
      </c>
      <c r="I128" s="39"/>
      <c r="J128" s="39">
        <v>118</v>
      </c>
      <c r="K128" s="39"/>
      <c r="L128" s="39">
        <f t="shared" si="12"/>
        <v>118</v>
      </c>
      <c r="M128" s="42">
        <f t="shared" si="13"/>
        <v>1</v>
      </c>
    </row>
    <row r="129" spans="1:13" x14ac:dyDescent="0.25">
      <c r="A129" s="34" t="s">
        <v>4102</v>
      </c>
      <c r="B129">
        <v>5</v>
      </c>
      <c r="C129">
        <v>119</v>
      </c>
      <c r="D129">
        <v>1</v>
      </c>
      <c r="E129">
        <v>125</v>
      </c>
      <c r="H129" s="35" t="s">
        <v>4102</v>
      </c>
      <c r="I129" s="39">
        <v>5</v>
      </c>
      <c r="J129" s="39">
        <v>119</v>
      </c>
      <c r="K129" s="39">
        <v>1</v>
      </c>
      <c r="L129" s="39">
        <f t="shared" si="12"/>
        <v>124</v>
      </c>
      <c r="M129" s="42">
        <f t="shared" si="13"/>
        <v>0.95967741935483875</v>
      </c>
    </row>
    <row r="130" spans="1:13" x14ac:dyDescent="0.25">
      <c r="A130" s="34" t="s">
        <v>4114</v>
      </c>
      <c r="C130">
        <v>105</v>
      </c>
      <c r="E130">
        <v>105</v>
      </c>
      <c r="H130" s="35" t="s">
        <v>4114</v>
      </c>
      <c r="I130" s="39"/>
      <c r="J130" s="39">
        <v>105</v>
      </c>
      <c r="K130" s="39"/>
      <c r="L130" s="39">
        <f t="shared" si="12"/>
        <v>105</v>
      </c>
      <c r="M130" s="42">
        <f t="shared" si="13"/>
        <v>1</v>
      </c>
    </row>
    <row r="131" spans="1:13" x14ac:dyDescent="0.25">
      <c r="A131" s="34" t="s">
        <v>4126</v>
      </c>
      <c r="C131">
        <v>85</v>
      </c>
      <c r="E131">
        <v>85</v>
      </c>
      <c r="H131" s="35" t="s">
        <v>4126</v>
      </c>
      <c r="I131" s="39"/>
      <c r="J131" s="39">
        <v>85</v>
      </c>
      <c r="K131" s="39"/>
      <c r="L131" s="39">
        <f t="shared" si="12"/>
        <v>85</v>
      </c>
      <c r="M131" s="42">
        <f t="shared" si="13"/>
        <v>1</v>
      </c>
    </row>
    <row r="132" spans="1:13" x14ac:dyDescent="0.25">
      <c r="A132" s="34" t="s">
        <v>4134</v>
      </c>
      <c r="B132">
        <v>1</v>
      </c>
      <c r="C132">
        <v>93</v>
      </c>
      <c r="E132">
        <v>94</v>
      </c>
      <c r="H132" s="35" t="s">
        <v>4134</v>
      </c>
      <c r="I132" s="39">
        <v>1</v>
      </c>
      <c r="J132" s="39">
        <v>93</v>
      </c>
      <c r="K132" s="39"/>
      <c r="L132" s="39">
        <f t="shared" si="12"/>
        <v>94</v>
      </c>
      <c r="M132" s="42">
        <f t="shared" si="13"/>
        <v>0.98936170212765961</v>
      </c>
    </row>
    <row r="133" spans="1:13" x14ac:dyDescent="0.25">
      <c r="A133" s="34" t="s">
        <v>4142</v>
      </c>
      <c r="C133">
        <v>120</v>
      </c>
      <c r="D133">
        <v>3</v>
      </c>
      <c r="E133">
        <v>123</v>
      </c>
      <c r="H133" s="35" t="s">
        <v>4142</v>
      </c>
      <c r="I133" s="39"/>
      <c r="J133" s="39">
        <v>120</v>
      </c>
      <c r="K133" s="39">
        <v>3</v>
      </c>
      <c r="L133" s="39">
        <f t="shared" si="12"/>
        <v>120</v>
      </c>
      <c r="M133" s="42">
        <f t="shared" si="13"/>
        <v>1</v>
      </c>
    </row>
    <row r="134" spans="1:13" x14ac:dyDescent="0.25">
      <c r="A134" s="34" t="s">
        <v>4227</v>
      </c>
      <c r="B134">
        <v>14</v>
      </c>
      <c r="C134">
        <v>1609</v>
      </c>
      <c r="D134">
        <v>14</v>
      </c>
      <c r="E134">
        <v>1637</v>
      </c>
    </row>
    <row r="136" spans="1:13" x14ac:dyDescent="0.25">
      <c r="A136" s="33" t="s">
        <v>4237</v>
      </c>
      <c r="B136" s="33" t="s">
        <v>4228</v>
      </c>
      <c r="H136" s="40" t="s">
        <v>4237</v>
      </c>
      <c r="I136" s="36" t="s">
        <v>4228</v>
      </c>
      <c r="J136" s="36"/>
      <c r="K136" s="36"/>
    </row>
    <row r="137" spans="1:13" x14ac:dyDescent="0.25">
      <c r="A137" s="33" t="s">
        <v>4226</v>
      </c>
      <c r="B137" t="s">
        <v>42</v>
      </c>
      <c r="C137" t="s">
        <v>41</v>
      </c>
      <c r="D137" t="s">
        <v>4227</v>
      </c>
      <c r="H137" s="38" t="s">
        <v>4226</v>
      </c>
      <c r="I137" s="37" t="s">
        <v>42</v>
      </c>
      <c r="J137" s="37" t="s">
        <v>41</v>
      </c>
      <c r="K137" s="38" t="s">
        <v>4227</v>
      </c>
    </row>
    <row r="138" spans="1:13" x14ac:dyDescent="0.25">
      <c r="A138" s="34" t="s">
        <v>4024</v>
      </c>
      <c r="B138">
        <v>5</v>
      </c>
      <c r="C138">
        <v>123</v>
      </c>
      <c r="D138">
        <v>128</v>
      </c>
      <c r="H138" s="35" t="s">
        <v>4024</v>
      </c>
      <c r="I138" s="39">
        <v>5</v>
      </c>
      <c r="J138" s="39">
        <v>123</v>
      </c>
      <c r="K138" s="39">
        <v>128</v>
      </c>
      <c r="L138" s="41">
        <f>J138/K138</f>
        <v>0.9609375</v>
      </c>
    </row>
    <row r="139" spans="1:13" x14ac:dyDescent="0.25">
      <c r="A139" s="34" t="s">
        <v>4033</v>
      </c>
      <c r="B139">
        <v>7</v>
      </c>
      <c r="C139">
        <v>95</v>
      </c>
      <c r="D139">
        <v>102</v>
      </c>
      <c r="H139" s="35" t="s">
        <v>4033</v>
      </c>
      <c r="I139" s="39">
        <v>7</v>
      </c>
      <c r="J139" s="39">
        <v>95</v>
      </c>
      <c r="K139" s="39">
        <v>102</v>
      </c>
      <c r="L139" s="41">
        <f t="shared" ref="L139:L152" si="14">J139/K139</f>
        <v>0.93137254901960786</v>
      </c>
    </row>
    <row r="140" spans="1:13" x14ac:dyDescent="0.25">
      <c r="A140" s="34" t="s">
        <v>4036</v>
      </c>
      <c r="B140">
        <v>4</v>
      </c>
      <c r="C140">
        <v>118</v>
      </c>
      <c r="D140">
        <v>122</v>
      </c>
      <c r="H140" s="35" t="s">
        <v>4036</v>
      </c>
      <c r="I140" s="39">
        <v>4</v>
      </c>
      <c r="J140" s="39">
        <v>118</v>
      </c>
      <c r="K140" s="39">
        <v>122</v>
      </c>
      <c r="L140" s="41">
        <f t="shared" si="14"/>
        <v>0.96721311475409832</v>
      </c>
    </row>
    <row r="141" spans="1:13" x14ac:dyDescent="0.25">
      <c r="A141" s="34" t="s">
        <v>4043</v>
      </c>
      <c r="B141">
        <v>6</v>
      </c>
      <c r="C141">
        <v>105</v>
      </c>
      <c r="D141">
        <v>111</v>
      </c>
      <c r="H141" s="35" t="s">
        <v>4043</v>
      </c>
      <c r="I141" s="39">
        <v>6</v>
      </c>
      <c r="J141" s="39">
        <v>105</v>
      </c>
      <c r="K141" s="39">
        <v>111</v>
      </c>
      <c r="L141" s="41">
        <f t="shared" si="14"/>
        <v>0.94594594594594594</v>
      </c>
    </row>
    <row r="142" spans="1:13" x14ac:dyDescent="0.25">
      <c r="A142" s="34" t="s">
        <v>4053</v>
      </c>
      <c r="C142">
        <v>115</v>
      </c>
      <c r="D142">
        <v>115</v>
      </c>
      <c r="H142" s="35" t="s">
        <v>4053</v>
      </c>
      <c r="I142" s="39"/>
      <c r="J142" s="39">
        <v>115</v>
      </c>
      <c r="K142" s="39">
        <v>115</v>
      </c>
      <c r="L142" s="41">
        <f t="shared" si="14"/>
        <v>1</v>
      </c>
    </row>
    <row r="143" spans="1:13" x14ac:dyDescent="0.25">
      <c r="A143" s="34" t="s">
        <v>4063</v>
      </c>
      <c r="B143">
        <v>2</v>
      </c>
      <c r="C143">
        <v>123</v>
      </c>
      <c r="D143">
        <v>125</v>
      </c>
      <c r="H143" s="35" t="s">
        <v>4063</v>
      </c>
      <c r="I143" s="39">
        <v>2</v>
      </c>
      <c r="J143" s="39">
        <v>123</v>
      </c>
      <c r="K143" s="39">
        <v>125</v>
      </c>
      <c r="L143" s="41">
        <f t="shared" si="14"/>
        <v>0.98399999999999999</v>
      </c>
    </row>
    <row r="144" spans="1:13" x14ac:dyDescent="0.25">
      <c r="A144" s="34" t="s">
        <v>4074</v>
      </c>
      <c r="B144">
        <v>9</v>
      </c>
      <c r="C144">
        <v>75</v>
      </c>
      <c r="D144">
        <v>84</v>
      </c>
      <c r="H144" s="35" t="s">
        <v>4074</v>
      </c>
      <c r="I144" s="39">
        <v>9</v>
      </c>
      <c r="J144" s="39">
        <v>75</v>
      </c>
      <c r="K144" s="39">
        <v>84</v>
      </c>
      <c r="L144" s="41">
        <f t="shared" si="14"/>
        <v>0.8928571428571429</v>
      </c>
    </row>
    <row r="145" spans="1:13" x14ac:dyDescent="0.25">
      <c r="A145" s="34" t="s">
        <v>4083</v>
      </c>
      <c r="B145">
        <v>13</v>
      </c>
      <c r="C145">
        <v>95</v>
      </c>
      <c r="D145">
        <v>108</v>
      </c>
      <c r="H145" s="35" t="s">
        <v>4083</v>
      </c>
      <c r="I145" s="39">
        <v>13</v>
      </c>
      <c r="J145" s="39">
        <v>95</v>
      </c>
      <c r="K145" s="39">
        <v>108</v>
      </c>
      <c r="L145" s="41">
        <f t="shared" si="14"/>
        <v>0.87962962962962965</v>
      </c>
    </row>
    <row r="146" spans="1:13" x14ac:dyDescent="0.25">
      <c r="A146" s="34" t="s">
        <v>4093</v>
      </c>
      <c r="B146">
        <v>7</v>
      </c>
      <c r="C146">
        <v>85</v>
      </c>
      <c r="D146">
        <v>92</v>
      </c>
      <c r="H146" s="35" t="s">
        <v>4093</v>
      </c>
      <c r="I146" s="39">
        <v>7</v>
      </c>
      <c r="J146" s="39">
        <v>85</v>
      </c>
      <c r="K146" s="39">
        <v>92</v>
      </c>
      <c r="L146" s="41">
        <f t="shared" si="14"/>
        <v>0.92391304347826086</v>
      </c>
    </row>
    <row r="147" spans="1:13" x14ac:dyDescent="0.25">
      <c r="A147" s="34" t="s">
        <v>4095</v>
      </c>
      <c r="B147">
        <v>6</v>
      </c>
      <c r="C147">
        <v>112</v>
      </c>
      <c r="D147">
        <v>118</v>
      </c>
      <c r="H147" s="35" t="s">
        <v>4095</v>
      </c>
      <c r="I147" s="39">
        <v>6</v>
      </c>
      <c r="J147" s="39">
        <v>112</v>
      </c>
      <c r="K147" s="39">
        <v>118</v>
      </c>
      <c r="L147" s="41">
        <f t="shared" si="14"/>
        <v>0.94915254237288138</v>
      </c>
    </row>
    <row r="148" spans="1:13" x14ac:dyDescent="0.25">
      <c r="A148" s="34" t="s">
        <v>4102</v>
      </c>
      <c r="B148">
        <v>4</v>
      </c>
      <c r="C148">
        <v>121</v>
      </c>
      <c r="D148">
        <v>125</v>
      </c>
      <c r="H148" s="35" t="s">
        <v>4102</v>
      </c>
      <c r="I148" s="39">
        <v>4</v>
      </c>
      <c r="J148" s="39">
        <v>121</v>
      </c>
      <c r="K148" s="39">
        <v>125</v>
      </c>
      <c r="L148" s="41">
        <f t="shared" si="14"/>
        <v>0.96799999999999997</v>
      </c>
    </row>
    <row r="149" spans="1:13" x14ac:dyDescent="0.25">
      <c r="A149" s="34" t="s">
        <v>4114</v>
      </c>
      <c r="B149">
        <v>1</v>
      </c>
      <c r="C149">
        <v>104</v>
      </c>
      <c r="D149">
        <v>105</v>
      </c>
      <c r="H149" s="35" t="s">
        <v>4114</v>
      </c>
      <c r="I149" s="39">
        <v>1</v>
      </c>
      <c r="J149" s="39">
        <v>104</v>
      </c>
      <c r="K149" s="39">
        <v>105</v>
      </c>
      <c r="L149" s="41">
        <f t="shared" si="14"/>
        <v>0.99047619047619051</v>
      </c>
    </row>
    <row r="150" spans="1:13" x14ac:dyDescent="0.25">
      <c r="A150" s="34" t="s">
        <v>4126</v>
      </c>
      <c r="B150">
        <v>6</v>
      </c>
      <c r="C150">
        <v>79</v>
      </c>
      <c r="D150">
        <v>85</v>
      </c>
      <c r="H150" s="35" t="s">
        <v>4126</v>
      </c>
      <c r="I150" s="39">
        <v>6</v>
      </c>
      <c r="J150" s="39">
        <v>79</v>
      </c>
      <c r="K150" s="39">
        <v>85</v>
      </c>
      <c r="L150" s="41">
        <f t="shared" si="14"/>
        <v>0.92941176470588238</v>
      </c>
    </row>
    <row r="151" spans="1:13" x14ac:dyDescent="0.25">
      <c r="A151" s="34" t="s">
        <v>4134</v>
      </c>
      <c r="C151">
        <v>94</v>
      </c>
      <c r="D151">
        <v>94</v>
      </c>
      <c r="H151" s="35" t="s">
        <v>4134</v>
      </c>
      <c r="I151" s="39"/>
      <c r="J151" s="39">
        <v>94</v>
      </c>
      <c r="K151" s="39">
        <v>94</v>
      </c>
      <c r="L151" s="41">
        <f t="shared" si="14"/>
        <v>1</v>
      </c>
    </row>
    <row r="152" spans="1:13" x14ac:dyDescent="0.25">
      <c r="A152" s="34" t="s">
        <v>4142</v>
      </c>
      <c r="B152">
        <v>5</v>
      </c>
      <c r="C152">
        <v>118</v>
      </c>
      <c r="D152">
        <v>123</v>
      </c>
      <c r="H152" s="35" t="s">
        <v>4142</v>
      </c>
      <c r="I152" s="39">
        <v>5</v>
      </c>
      <c r="J152" s="39">
        <v>118</v>
      </c>
      <c r="K152" s="39">
        <v>123</v>
      </c>
      <c r="L152" s="41">
        <f t="shared" si="14"/>
        <v>0.95934959349593496</v>
      </c>
    </row>
    <row r="153" spans="1:13" x14ac:dyDescent="0.25">
      <c r="A153" s="34" t="s">
        <v>4227</v>
      </c>
      <c r="B153">
        <v>75</v>
      </c>
      <c r="C153">
        <v>1562</v>
      </c>
      <c r="D153">
        <v>1637</v>
      </c>
    </row>
    <row r="155" spans="1:13" x14ac:dyDescent="0.25">
      <c r="A155" s="33" t="s">
        <v>4238</v>
      </c>
      <c r="B155" s="33" t="s">
        <v>4228</v>
      </c>
      <c r="H155" s="40" t="s">
        <v>4238</v>
      </c>
      <c r="I155" s="36" t="s">
        <v>4228</v>
      </c>
      <c r="J155" s="36"/>
      <c r="K155" s="36"/>
      <c r="L155" s="36"/>
    </row>
    <row r="156" spans="1:13" x14ac:dyDescent="0.25">
      <c r="A156" s="33" t="s">
        <v>4226</v>
      </c>
      <c r="B156" t="s">
        <v>4195</v>
      </c>
      <c r="C156" t="s">
        <v>42</v>
      </c>
      <c r="D156" t="s">
        <v>41</v>
      </c>
      <c r="E156" t="s">
        <v>4227</v>
      </c>
      <c r="H156" s="38" t="s">
        <v>4226</v>
      </c>
      <c r="I156" s="37" t="s">
        <v>4195</v>
      </c>
      <c r="J156" s="37" t="s">
        <v>42</v>
      </c>
      <c r="K156" s="37" t="s">
        <v>41</v>
      </c>
      <c r="L156" s="38" t="s">
        <v>4227</v>
      </c>
    </row>
    <row r="157" spans="1:13" x14ac:dyDescent="0.25">
      <c r="A157" s="34" t="s">
        <v>4024</v>
      </c>
      <c r="B157">
        <v>8</v>
      </c>
      <c r="C157">
        <v>3</v>
      </c>
      <c r="D157">
        <v>117</v>
      </c>
      <c r="E157">
        <v>128</v>
      </c>
      <c r="H157" s="35" t="s">
        <v>4024</v>
      </c>
      <c r="I157" s="39">
        <v>8</v>
      </c>
      <c r="J157" s="39">
        <v>3</v>
      </c>
      <c r="K157" s="39">
        <v>117</v>
      </c>
      <c r="L157" s="39">
        <f>SUM(J157:K157)</f>
        <v>120</v>
      </c>
      <c r="M157" s="41">
        <f>K157/L157</f>
        <v>0.97499999999999998</v>
      </c>
    </row>
    <row r="158" spans="1:13" x14ac:dyDescent="0.25">
      <c r="A158" s="34" t="s">
        <v>4033</v>
      </c>
      <c r="B158">
        <v>2</v>
      </c>
      <c r="C158">
        <v>10</v>
      </c>
      <c r="D158">
        <v>90</v>
      </c>
      <c r="E158">
        <v>102</v>
      </c>
      <c r="H158" s="35" t="s">
        <v>4033</v>
      </c>
      <c r="I158" s="39">
        <v>2</v>
      </c>
      <c r="J158" s="39">
        <v>10</v>
      </c>
      <c r="K158" s="39">
        <v>90</v>
      </c>
      <c r="L158" s="39">
        <f t="shared" ref="L158:L171" si="15">SUM(J158:K158)</f>
        <v>100</v>
      </c>
      <c r="M158" s="41">
        <f t="shared" ref="M158:M171" si="16">K158/L158</f>
        <v>0.9</v>
      </c>
    </row>
    <row r="159" spans="1:13" x14ac:dyDescent="0.25">
      <c r="A159" s="34" t="s">
        <v>4036</v>
      </c>
      <c r="B159">
        <v>8</v>
      </c>
      <c r="C159">
        <v>3</v>
      </c>
      <c r="D159">
        <v>111</v>
      </c>
      <c r="E159">
        <v>122</v>
      </c>
      <c r="H159" s="35" t="s">
        <v>4036</v>
      </c>
      <c r="I159" s="39">
        <v>8</v>
      </c>
      <c r="J159" s="39">
        <v>3</v>
      </c>
      <c r="K159" s="39">
        <v>111</v>
      </c>
      <c r="L159" s="39">
        <f t="shared" si="15"/>
        <v>114</v>
      </c>
      <c r="M159" s="41">
        <f t="shared" si="16"/>
        <v>0.97368421052631582</v>
      </c>
    </row>
    <row r="160" spans="1:13" x14ac:dyDescent="0.25">
      <c r="A160" s="34" t="s">
        <v>4043</v>
      </c>
      <c r="B160">
        <v>7</v>
      </c>
      <c r="C160">
        <v>5</v>
      </c>
      <c r="D160">
        <v>99</v>
      </c>
      <c r="E160">
        <v>111</v>
      </c>
      <c r="H160" s="35" t="s">
        <v>4043</v>
      </c>
      <c r="I160" s="39">
        <v>7</v>
      </c>
      <c r="J160" s="39">
        <v>5</v>
      </c>
      <c r="K160" s="39">
        <v>99</v>
      </c>
      <c r="L160" s="39">
        <f t="shared" si="15"/>
        <v>104</v>
      </c>
      <c r="M160" s="41">
        <f t="shared" si="16"/>
        <v>0.95192307692307687</v>
      </c>
    </row>
    <row r="161" spans="1:13" x14ac:dyDescent="0.25">
      <c r="A161" s="34" t="s">
        <v>4053</v>
      </c>
      <c r="B161">
        <v>7</v>
      </c>
      <c r="C161">
        <v>1</v>
      </c>
      <c r="D161">
        <v>107</v>
      </c>
      <c r="E161">
        <v>115</v>
      </c>
      <c r="H161" s="35" t="s">
        <v>4053</v>
      </c>
      <c r="I161" s="39">
        <v>7</v>
      </c>
      <c r="J161" s="39">
        <v>1</v>
      </c>
      <c r="K161" s="39">
        <v>107</v>
      </c>
      <c r="L161" s="39">
        <f t="shared" si="15"/>
        <v>108</v>
      </c>
      <c r="M161" s="41">
        <f t="shared" si="16"/>
        <v>0.9907407407407407</v>
      </c>
    </row>
    <row r="162" spans="1:13" x14ac:dyDescent="0.25">
      <c r="A162" s="34" t="s">
        <v>4063</v>
      </c>
      <c r="B162">
        <v>10</v>
      </c>
      <c r="C162">
        <v>7</v>
      </c>
      <c r="D162">
        <v>108</v>
      </c>
      <c r="E162">
        <v>125</v>
      </c>
      <c r="H162" s="35" t="s">
        <v>4063</v>
      </c>
      <c r="I162" s="39">
        <v>10</v>
      </c>
      <c r="J162" s="39">
        <v>7</v>
      </c>
      <c r="K162" s="39">
        <v>108</v>
      </c>
      <c r="L162" s="39">
        <f t="shared" si="15"/>
        <v>115</v>
      </c>
      <c r="M162" s="41">
        <f t="shared" si="16"/>
        <v>0.93913043478260871</v>
      </c>
    </row>
    <row r="163" spans="1:13" x14ac:dyDescent="0.25">
      <c r="A163" s="34" t="s">
        <v>4074</v>
      </c>
      <c r="B163">
        <v>1</v>
      </c>
      <c r="C163">
        <v>9</v>
      </c>
      <c r="D163">
        <v>74</v>
      </c>
      <c r="E163">
        <v>84</v>
      </c>
      <c r="H163" s="35" t="s">
        <v>4074</v>
      </c>
      <c r="I163" s="39">
        <v>1</v>
      </c>
      <c r="J163" s="39">
        <v>9</v>
      </c>
      <c r="K163" s="39">
        <v>74</v>
      </c>
      <c r="L163" s="39">
        <f t="shared" si="15"/>
        <v>83</v>
      </c>
      <c r="M163" s="41">
        <f t="shared" si="16"/>
        <v>0.89156626506024095</v>
      </c>
    </row>
    <row r="164" spans="1:13" x14ac:dyDescent="0.25">
      <c r="A164" s="34" t="s">
        <v>4083</v>
      </c>
      <c r="B164">
        <v>4</v>
      </c>
      <c r="C164">
        <v>6</v>
      </c>
      <c r="D164">
        <v>98</v>
      </c>
      <c r="E164">
        <v>108</v>
      </c>
      <c r="H164" s="35" t="s">
        <v>4083</v>
      </c>
      <c r="I164" s="39">
        <v>4</v>
      </c>
      <c r="J164" s="39">
        <v>6</v>
      </c>
      <c r="K164" s="39">
        <v>98</v>
      </c>
      <c r="L164" s="39">
        <f t="shared" si="15"/>
        <v>104</v>
      </c>
      <c r="M164" s="41">
        <f t="shared" si="16"/>
        <v>0.94230769230769229</v>
      </c>
    </row>
    <row r="165" spans="1:13" x14ac:dyDescent="0.25">
      <c r="A165" s="34" t="s">
        <v>4093</v>
      </c>
      <c r="C165">
        <v>7</v>
      </c>
      <c r="D165">
        <v>85</v>
      </c>
      <c r="E165">
        <v>92</v>
      </c>
      <c r="H165" s="35" t="s">
        <v>4093</v>
      </c>
      <c r="I165" s="39"/>
      <c r="J165" s="39">
        <v>7</v>
      </c>
      <c r="K165" s="39">
        <v>85</v>
      </c>
      <c r="L165" s="39">
        <f t="shared" si="15"/>
        <v>92</v>
      </c>
      <c r="M165" s="41">
        <f t="shared" si="16"/>
        <v>0.92391304347826086</v>
      </c>
    </row>
    <row r="166" spans="1:13" x14ac:dyDescent="0.25">
      <c r="A166" s="34" t="s">
        <v>4095</v>
      </c>
      <c r="B166">
        <v>7</v>
      </c>
      <c r="C166">
        <v>7</v>
      </c>
      <c r="D166">
        <v>104</v>
      </c>
      <c r="E166">
        <v>118</v>
      </c>
      <c r="H166" s="35" t="s">
        <v>4095</v>
      </c>
      <c r="I166" s="39">
        <v>7</v>
      </c>
      <c r="J166" s="39">
        <v>7</v>
      </c>
      <c r="K166" s="39">
        <v>104</v>
      </c>
      <c r="L166" s="39">
        <f t="shared" si="15"/>
        <v>111</v>
      </c>
      <c r="M166" s="41">
        <f t="shared" si="16"/>
        <v>0.93693693693693691</v>
      </c>
    </row>
    <row r="167" spans="1:13" x14ac:dyDescent="0.25">
      <c r="A167" s="34" t="s">
        <v>4102</v>
      </c>
      <c r="B167">
        <v>9</v>
      </c>
      <c r="C167">
        <v>7</v>
      </c>
      <c r="D167">
        <v>109</v>
      </c>
      <c r="E167">
        <v>125</v>
      </c>
      <c r="H167" s="35" t="s">
        <v>4102</v>
      </c>
      <c r="I167" s="39">
        <v>9</v>
      </c>
      <c r="J167" s="39">
        <v>7</v>
      </c>
      <c r="K167" s="39">
        <v>109</v>
      </c>
      <c r="L167" s="39">
        <f t="shared" si="15"/>
        <v>116</v>
      </c>
      <c r="M167" s="41">
        <f t="shared" si="16"/>
        <v>0.93965517241379315</v>
      </c>
    </row>
    <row r="168" spans="1:13" x14ac:dyDescent="0.25">
      <c r="A168" s="34" t="s">
        <v>4114</v>
      </c>
      <c r="B168">
        <v>11</v>
      </c>
      <c r="C168">
        <v>5</v>
      </c>
      <c r="D168">
        <v>89</v>
      </c>
      <c r="E168">
        <v>105</v>
      </c>
      <c r="H168" s="35" t="s">
        <v>4114</v>
      </c>
      <c r="I168" s="39">
        <v>11</v>
      </c>
      <c r="J168" s="39">
        <v>5</v>
      </c>
      <c r="K168" s="39">
        <v>89</v>
      </c>
      <c r="L168" s="39">
        <f t="shared" si="15"/>
        <v>94</v>
      </c>
      <c r="M168" s="41">
        <f t="shared" si="16"/>
        <v>0.94680851063829785</v>
      </c>
    </row>
    <row r="169" spans="1:13" x14ac:dyDescent="0.25">
      <c r="A169" s="34" t="s">
        <v>4126</v>
      </c>
      <c r="B169">
        <v>2</v>
      </c>
      <c r="C169">
        <v>11</v>
      </c>
      <c r="D169">
        <v>72</v>
      </c>
      <c r="E169">
        <v>85</v>
      </c>
      <c r="H169" s="35" t="s">
        <v>4126</v>
      </c>
      <c r="I169" s="39">
        <v>2</v>
      </c>
      <c r="J169" s="39">
        <v>11</v>
      </c>
      <c r="K169" s="39">
        <v>72</v>
      </c>
      <c r="L169" s="39">
        <f t="shared" si="15"/>
        <v>83</v>
      </c>
      <c r="M169" s="41">
        <f t="shared" si="16"/>
        <v>0.86746987951807231</v>
      </c>
    </row>
    <row r="170" spans="1:13" x14ac:dyDescent="0.25">
      <c r="A170" s="34" t="s">
        <v>4134</v>
      </c>
      <c r="B170">
        <v>2</v>
      </c>
      <c r="C170">
        <v>3</v>
      </c>
      <c r="D170">
        <v>89</v>
      </c>
      <c r="E170">
        <v>94</v>
      </c>
      <c r="H170" s="35" t="s">
        <v>4134</v>
      </c>
      <c r="I170" s="39">
        <v>2</v>
      </c>
      <c r="J170" s="39">
        <v>3</v>
      </c>
      <c r="K170" s="39">
        <v>89</v>
      </c>
      <c r="L170" s="39">
        <f t="shared" si="15"/>
        <v>92</v>
      </c>
      <c r="M170" s="41">
        <f t="shared" si="16"/>
        <v>0.96739130434782605</v>
      </c>
    </row>
    <row r="171" spans="1:13" x14ac:dyDescent="0.25">
      <c r="A171" s="34" t="s">
        <v>4142</v>
      </c>
      <c r="B171">
        <v>5</v>
      </c>
      <c r="C171">
        <v>6</v>
      </c>
      <c r="D171">
        <v>112</v>
      </c>
      <c r="E171">
        <v>123</v>
      </c>
      <c r="H171" s="35" t="s">
        <v>4142</v>
      </c>
      <c r="I171" s="39">
        <v>5</v>
      </c>
      <c r="J171" s="39">
        <v>6</v>
      </c>
      <c r="K171" s="39">
        <v>112</v>
      </c>
      <c r="L171" s="39">
        <f t="shared" si="15"/>
        <v>118</v>
      </c>
      <c r="M171" s="41">
        <f t="shared" si="16"/>
        <v>0.94915254237288138</v>
      </c>
    </row>
    <row r="172" spans="1:13" x14ac:dyDescent="0.25">
      <c r="A172" s="34" t="s">
        <v>4227</v>
      </c>
      <c r="B172">
        <v>83</v>
      </c>
      <c r="C172">
        <v>90</v>
      </c>
      <c r="D172">
        <v>1464</v>
      </c>
      <c r="E172">
        <v>1637</v>
      </c>
    </row>
    <row r="174" spans="1:13" x14ac:dyDescent="0.25">
      <c r="A174" s="33" t="s">
        <v>4239</v>
      </c>
      <c r="B174" s="33" t="s">
        <v>4228</v>
      </c>
      <c r="H174" s="40" t="s">
        <v>4239</v>
      </c>
      <c r="I174" s="36" t="s">
        <v>4228</v>
      </c>
      <c r="J174" s="36"/>
      <c r="K174" s="36"/>
      <c r="L174" s="36"/>
    </row>
    <row r="175" spans="1:13" x14ac:dyDescent="0.25">
      <c r="A175" s="33" t="s">
        <v>4226</v>
      </c>
      <c r="B175" t="s">
        <v>4195</v>
      </c>
      <c r="C175" t="s">
        <v>42</v>
      </c>
      <c r="D175" t="s">
        <v>41</v>
      </c>
      <c r="E175" t="s">
        <v>4227</v>
      </c>
      <c r="H175" s="38" t="s">
        <v>4226</v>
      </c>
      <c r="I175" s="37" t="s">
        <v>4195</v>
      </c>
      <c r="J175" s="37" t="s">
        <v>42</v>
      </c>
      <c r="K175" s="37" t="s">
        <v>41</v>
      </c>
      <c r="L175" s="38" t="s">
        <v>4227</v>
      </c>
    </row>
    <row r="176" spans="1:13" x14ac:dyDescent="0.25">
      <c r="A176" s="34" t="s">
        <v>4024</v>
      </c>
      <c r="B176">
        <v>12</v>
      </c>
      <c r="C176">
        <v>12</v>
      </c>
      <c r="D176">
        <v>104</v>
      </c>
      <c r="E176">
        <v>128</v>
      </c>
      <c r="H176" s="35" t="s">
        <v>4024</v>
      </c>
      <c r="I176" s="39">
        <v>12</v>
      </c>
      <c r="J176" s="39">
        <v>12</v>
      </c>
      <c r="K176" s="39">
        <v>104</v>
      </c>
      <c r="L176" s="39">
        <f>SUM(J176:K176)</f>
        <v>116</v>
      </c>
      <c r="M176" s="41">
        <f>K176/L176</f>
        <v>0.89655172413793105</v>
      </c>
    </row>
    <row r="177" spans="1:13" x14ac:dyDescent="0.25">
      <c r="A177" s="34" t="s">
        <v>4033</v>
      </c>
      <c r="B177">
        <v>2</v>
      </c>
      <c r="C177">
        <v>9</v>
      </c>
      <c r="D177">
        <v>91</v>
      </c>
      <c r="E177">
        <v>102</v>
      </c>
      <c r="H177" s="35" t="s">
        <v>4033</v>
      </c>
      <c r="I177" s="39">
        <v>2</v>
      </c>
      <c r="J177" s="39">
        <v>9</v>
      </c>
      <c r="K177" s="39">
        <v>91</v>
      </c>
      <c r="L177" s="39">
        <f t="shared" ref="L177:L190" si="17">SUM(J177:K177)</f>
        <v>100</v>
      </c>
      <c r="M177" s="41">
        <f t="shared" ref="M177:M190" si="18">K177/L177</f>
        <v>0.91</v>
      </c>
    </row>
    <row r="178" spans="1:13" x14ac:dyDescent="0.25">
      <c r="A178" s="34" t="s">
        <v>4036</v>
      </c>
      <c r="B178">
        <v>19</v>
      </c>
      <c r="C178">
        <v>5</v>
      </c>
      <c r="D178">
        <v>98</v>
      </c>
      <c r="E178">
        <v>122</v>
      </c>
      <c r="H178" s="35" t="s">
        <v>4036</v>
      </c>
      <c r="I178" s="39">
        <v>19</v>
      </c>
      <c r="J178" s="39">
        <v>5</v>
      </c>
      <c r="K178" s="39">
        <v>98</v>
      </c>
      <c r="L178" s="39">
        <f t="shared" si="17"/>
        <v>103</v>
      </c>
      <c r="M178" s="41">
        <f t="shared" si="18"/>
        <v>0.95145631067961167</v>
      </c>
    </row>
    <row r="179" spans="1:13" x14ac:dyDescent="0.25">
      <c r="A179" s="34" t="s">
        <v>4043</v>
      </c>
      <c r="B179">
        <v>16</v>
      </c>
      <c r="C179">
        <v>3</v>
      </c>
      <c r="D179">
        <v>92</v>
      </c>
      <c r="E179">
        <v>111</v>
      </c>
      <c r="H179" s="35" t="s">
        <v>4043</v>
      </c>
      <c r="I179" s="39">
        <v>16</v>
      </c>
      <c r="J179" s="39">
        <v>3</v>
      </c>
      <c r="K179" s="39">
        <v>92</v>
      </c>
      <c r="L179" s="39">
        <f t="shared" si="17"/>
        <v>95</v>
      </c>
      <c r="M179" s="41">
        <f t="shared" si="18"/>
        <v>0.96842105263157896</v>
      </c>
    </row>
    <row r="180" spans="1:13" x14ac:dyDescent="0.25">
      <c r="A180" s="34" t="s">
        <v>4053</v>
      </c>
      <c r="B180">
        <v>15</v>
      </c>
      <c r="C180">
        <v>4</v>
      </c>
      <c r="D180">
        <v>96</v>
      </c>
      <c r="E180">
        <v>115</v>
      </c>
      <c r="H180" s="35" t="s">
        <v>4053</v>
      </c>
      <c r="I180" s="39">
        <v>15</v>
      </c>
      <c r="J180" s="39">
        <v>4</v>
      </c>
      <c r="K180" s="39">
        <v>96</v>
      </c>
      <c r="L180" s="39">
        <f t="shared" si="17"/>
        <v>100</v>
      </c>
      <c r="M180" s="41">
        <f t="shared" si="18"/>
        <v>0.96</v>
      </c>
    </row>
    <row r="181" spans="1:13" x14ac:dyDescent="0.25">
      <c r="A181" s="34" t="s">
        <v>4063</v>
      </c>
      <c r="B181">
        <v>14</v>
      </c>
      <c r="C181">
        <v>5</v>
      </c>
      <c r="D181">
        <v>106</v>
      </c>
      <c r="E181">
        <v>125</v>
      </c>
      <c r="H181" s="35" t="s">
        <v>4063</v>
      </c>
      <c r="I181" s="39">
        <v>14</v>
      </c>
      <c r="J181" s="39">
        <v>5</v>
      </c>
      <c r="K181" s="39">
        <v>106</v>
      </c>
      <c r="L181" s="39">
        <f t="shared" si="17"/>
        <v>111</v>
      </c>
      <c r="M181" s="41">
        <f t="shared" si="18"/>
        <v>0.95495495495495497</v>
      </c>
    </row>
    <row r="182" spans="1:13" x14ac:dyDescent="0.25">
      <c r="A182" s="34" t="s">
        <v>4074</v>
      </c>
      <c r="B182">
        <v>17</v>
      </c>
      <c r="C182">
        <v>12</v>
      </c>
      <c r="D182">
        <v>55</v>
      </c>
      <c r="E182">
        <v>84</v>
      </c>
      <c r="H182" s="35" t="s">
        <v>4074</v>
      </c>
      <c r="I182" s="39">
        <v>17</v>
      </c>
      <c r="J182" s="39">
        <v>12</v>
      </c>
      <c r="K182" s="39">
        <v>55</v>
      </c>
      <c r="L182" s="39">
        <f t="shared" si="17"/>
        <v>67</v>
      </c>
      <c r="M182" s="41">
        <f t="shared" si="18"/>
        <v>0.82089552238805974</v>
      </c>
    </row>
    <row r="183" spans="1:13" x14ac:dyDescent="0.25">
      <c r="A183" s="34" t="s">
        <v>4083</v>
      </c>
      <c r="B183">
        <v>8</v>
      </c>
      <c r="C183">
        <v>9</v>
      </c>
      <c r="D183">
        <v>91</v>
      </c>
      <c r="E183">
        <v>108</v>
      </c>
      <c r="H183" s="35" t="s">
        <v>4083</v>
      </c>
      <c r="I183" s="39">
        <v>8</v>
      </c>
      <c r="J183" s="39">
        <v>9</v>
      </c>
      <c r="K183" s="39">
        <v>91</v>
      </c>
      <c r="L183" s="39">
        <f t="shared" si="17"/>
        <v>100</v>
      </c>
      <c r="M183" s="41">
        <f t="shared" si="18"/>
        <v>0.91</v>
      </c>
    </row>
    <row r="184" spans="1:13" x14ac:dyDescent="0.25">
      <c r="A184" s="34" t="s">
        <v>4093</v>
      </c>
      <c r="C184">
        <v>10</v>
      </c>
      <c r="D184">
        <v>82</v>
      </c>
      <c r="E184">
        <v>92</v>
      </c>
      <c r="H184" s="35" t="s">
        <v>4093</v>
      </c>
      <c r="I184" s="39"/>
      <c r="J184" s="39">
        <v>10</v>
      </c>
      <c r="K184" s="39">
        <v>82</v>
      </c>
      <c r="L184" s="39">
        <f t="shared" si="17"/>
        <v>92</v>
      </c>
      <c r="M184" s="41">
        <f t="shared" si="18"/>
        <v>0.89130434782608692</v>
      </c>
    </row>
    <row r="185" spans="1:13" x14ac:dyDescent="0.25">
      <c r="A185" s="34" t="s">
        <v>4095</v>
      </c>
      <c r="B185">
        <v>12</v>
      </c>
      <c r="C185">
        <v>9</v>
      </c>
      <c r="D185">
        <v>97</v>
      </c>
      <c r="E185">
        <v>118</v>
      </c>
      <c r="H185" s="35" t="s">
        <v>4095</v>
      </c>
      <c r="I185" s="39">
        <v>12</v>
      </c>
      <c r="J185" s="39">
        <v>9</v>
      </c>
      <c r="K185" s="39">
        <v>97</v>
      </c>
      <c r="L185" s="39">
        <f t="shared" si="17"/>
        <v>106</v>
      </c>
      <c r="M185" s="41">
        <f t="shared" si="18"/>
        <v>0.91509433962264153</v>
      </c>
    </row>
    <row r="186" spans="1:13" x14ac:dyDescent="0.25">
      <c r="A186" s="34" t="s">
        <v>4102</v>
      </c>
      <c r="B186">
        <v>21</v>
      </c>
      <c r="C186">
        <v>6</v>
      </c>
      <c r="D186">
        <v>98</v>
      </c>
      <c r="E186">
        <v>125</v>
      </c>
      <c r="H186" s="35" t="s">
        <v>4102</v>
      </c>
      <c r="I186" s="39">
        <v>21</v>
      </c>
      <c r="J186" s="39">
        <v>6</v>
      </c>
      <c r="K186" s="39">
        <v>98</v>
      </c>
      <c r="L186" s="39">
        <f t="shared" si="17"/>
        <v>104</v>
      </c>
      <c r="M186" s="41">
        <f t="shared" si="18"/>
        <v>0.94230769230769229</v>
      </c>
    </row>
    <row r="187" spans="1:13" x14ac:dyDescent="0.25">
      <c r="A187" s="34" t="s">
        <v>4114</v>
      </c>
      <c r="B187">
        <v>19</v>
      </c>
      <c r="C187">
        <v>3</v>
      </c>
      <c r="D187">
        <v>83</v>
      </c>
      <c r="E187">
        <v>105</v>
      </c>
      <c r="H187" s="35" t="s">
        <v>4114</v>
      </c>
      <c r="I187" s="39">
        <v>19</v>
      </c>
      <c r="J187" s="39">
        <v>3</v>
      </c>
      <c r="K187" s="39">
        <v>83</v>
      </c>
      <c r="L187" s="39">
        <f t="shared" si="17"/>
        <v>86</v>
      </c>
      <c r="M187" s="41">
        <f t="shared" si="18"/>
        <v>0.96511627906976749</v>
      </c>
    </row>
    <row r="188" spans="1:13" x14ac:dyDescent="0.25">
      <c r="A188" s="34" t="s">
        <v>4126</v>
      </c>
      <c r="B188">
        <v>1</v>
      </c>
      <c r="C188">
        <v>4</v>
      </c>
      <c r="D188">
        <v>80</v>
      </c>
      <c r="E188">
        <v>85</v>
      </c>
      <c r="H188" s="35" t="s">
        <v>4126</v>
      </c>
      <c r="I188" s="39">
        <v>1</v>
      </c>
      <c r="J188" s="39">
        <v>4</v>
      </c>
      <c r="K188" s="39">
        <v>80</v>
      </c>
      <c r="L188" s="39">
        <f t="shared" si="17"/>
        <v>84</v>
      </c>
      <c r="M188" s="41">
        <f t="shared" si="18"/>
        <v>0.95238095238095233</v>
      </c>
    </row>
    <row r="189" spans="1:13" x14ac:dyDescent="0.25">
      <c r="A189" s="34" t="s">
        <v>4134</v>
      </c>
      <c r="B189">
        <v>9</v>
      </c>
      <c r="C189">
        <v>10</v>
      </c>
      <c r="D189">
        <v>75</v>
      </c>
      <c r="E189">
        <v>94</v>
      </c>
      <c r="H189" s="35" t="s">
        <v>4134</v>
      </c>
      <c r="I189" s="39">
        <v>9</v>
      </c>
      <c r="J189" s="39">
        <v>10</v>
      </c>
      <c r="K189" s="39">
        <v>75</v>
      </c>
      <c r="L189" s="39">
        <f t="shared" si="17"/>
        <v>85</v>
      </c>
      <c r="M189" s="41">
        <f t="shared" si="18"/>
        <v>0.88235294117647056</v>
      </c>
    </row>
    <row r="190" spans="1:13" x14ac:dyDescent="0.25">
      <c r="A190" s="34" t="s">
        <v>4142</v>
      </c>
      <c r="B190">
        <v>17</v>
      </c>
      <c r="C190">
        <v>6</v>
      </c>
      <c r="D190">
        <v>100</v>
      </c>
      <c r="E190">
        <v>123</v>
      </c>
      <c r="H190" s="35" t="s">
        <v>4142</v>
      </c>
      <c r="I190" s="39">
        <v>17</v>
      </c>
      <c r="J190" s="39">
        <v>6</v>
      </c>
      <c r="K190" s="39">
        <v>100</v>
      </c>
      <c r="L190" s="39">
        <f t="shared" si="17"/>
        <v>106</v>
      </c>
      <c r="M190" s="41">
        <f t="shared" si="18"/>
        <v>0.94339622641509435</v>
      </c>
    </row>
    <row r="191" spans="1:13" x14ac:dyDescent="0.25">
      <c r="A191" s="34" t="s">
        <v>4227</v>
      </c>
      <c r="B191">
        <v>182</v>
      </c>
      <c r="C191">
        <v>107</v>
      </c>
      <c r="D191">
        <v>1348</v>
      </c>
      <c r="E191">
        <v>1637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263"/>
  <sheetViews>
    <sheetView tabSelected="1" zoomScale="85" zoomScaleNormal="85" workbookViewId="0">
      <pane xSplit="10" ySplit="1" topLeftCell="K11" activePane="bottomRight" state="frozen"/>
      <selection pane="topRight" activeCell="K1" sqref="K1"/>
      <selection pane="bottomLeft" activeCell="A2" sqref="A2"/>
      <selection pane="bottomRight" activeCell="AT16" sqref="AT16"/>
    </sheetView>
  </sheetViews>
  <sheetFormatPr defaultRowHeight="15.75" x14ac:dyDescent="0.25"/>
  <cols>
    <col min="1" max="1" width="17.5" hidden="1" customWidth="1"/>
    <col min="2" max="2" width="5.5" hidden="1" customWidth="1"/>
    <col min="3" max="3" width="12" hidden="1" customWidth="1"/>
    <col min="4" max="5" width="17.875" hidden="1" customWidth="1"/>
    <col min="6" max="6" width="6.5" hidden="1" customWidth="1"/>
    <col min="7" max="7" width="6.375" bestFit="1" customWidth="1"/>
    <col min="8" max="8" width="31.875" bestFit="1" customWidth="1"/>
    <col min="9" max="9" width="8" bestFit="1" customWidth="1"/>
    <col min="10" max="10" width="13.5" bestFit="1" customWidth="1"/>
    <col min="11" max="11" width="29.75" bestFit="1" customWidth="1"/>
    <col min="12" max="12" width="10.875" bestFit="1" customWidth="1"/>
    <col min="13" max="13" width="41.875" bestFit="1" customWidth="1"/>
    <col min="14" max="14" width="10.75" bestFit="1" customWidth="1"/>
    <col min="15" max="15" width="19.625" bestFit="1" customWidth="1"/>
    <col min="16" max="16" width="56.125" bestFit="1" customWidth="1"/>
    <col min="17" max="17" width="10.875" bestFit="1" customWidth="1"/>
    <col min="18" max="18" width="29.375" customWidth="1"/>
    <col min="19" max="19" width="10.875" bestFit="1" customWidth="1"/>
    <col min="20" max="20" width="7.125" bestFit="1" customWidth="1"/>
    <col min="21" max="21" width="10.875" bestFit="1" customWidth="1"/>
    <col min="22" max="22" width="12.25" bestFit="1" customWidth="1"/>
    <col min="23" max="23" width="12.75" bestFit="1" customWidth="1"/>
    <col min="24" max="24" width="12.75" customWidth="1"/>
    <col min="25" max="25" width="28.5" customWidth="1"/>
    <col min="26" max="26" width="16.375" bestFit="1" customWidth="1"/>
    <col min="27" max="27" width="16.875" bestFit="1" customWidth="1"/>
    <col min="28" max="28" width="16.875" customWidth="1"/>
    <col min="29" max="29" width="22.875" customWidth="1"/>
    <col min="30" max="30" width="11.5" hidden="1" customWidth="1"/>
    <col min="31" max="33" width="12.875" hidden="1" customWidth="1"/>
    <col min="34" max="34" width="13.625" hidden="1" customWidth="1"/>
    <col min="35" max="35" width="12.875" hidden="1" customWidth="1"/>
    <col min="36" max="37" width="0" hidden="1" customWidth="1"/>
    <col min="38" max="38" width="14" hidden="1" customWidth="1"/>
    <col min="39" max="39" width="15.875" hidden="1" customWidth="1"/>
    <col min="40" max="40" width="15.75" hidden="1" customWidth="1"/>
    <col min="41" max="41" width="20.25" hidden="1" customWidth="1"/>
    <col min="42" max="42" width="15.75" hidden="1" customWidth="1"/>
    <col min="43" max="43" width="12.875" hidden="1" customWidth="1"/>
    <col min="44" max="44" width="9.125" hidden="1" customWidth="1"/>
    <col min="45" max="45" width="12" hidden="1" customWidth="1"/>
    <col min="46" max="46" width="26.25" bestFit="1" customWidth="1"/>
    <col min="47" max="47" width="26.25" customWidth="1"/>
    <col min="48" max="48" width="9" customWidth="1"/>
  </cols>
  <sheetData>
    <row r="1" spans="1:48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4188</v>
      </c>
      <c r="R1" s="25" t="s">
        <v>16</v>
      </c>
      <c r="S1" s="25" t="s">
        <v>17</v>
      </c>
      <c r="T1" s="25" t="s">
        <v>18</v>
      </c>
      <c r="U1" s="25" t="s">
        <v>19</v>
      </c>
      <c r="V1" s="25" t="s">
        <v>20</v>
      </c>
      <c r="W1" s="25" t="s">
        <v>21</v>
      </c>
      <c r="X1" s="25" t="s">
        <v>4191</v>
      </c>
      <c r="Y1" s="25" t="s">
        <v>22</v>
      </c>
      <c r="Z1" s="25" t="s">
        <v>23</v>
      </c>
      <c r="AA1" s="25" t="s">
        <v>24</v>
      </c>
      <c r="AB1" s="25" t="s">
        <v>4192</v>
      </c>
      <c r="AC1" s="25" t="s">
        <v>25</v>
      </c>
      <c r="AD1" s="26" t="s">
        <v>4176</v>
      </c>
      <c r="AE1" s="26" t="s">
        <v>13</v>
      </c>
      <c r="AF1" s="26" t="s">
        <v>18</v>
      </c>
      <c r="AG1" s="26" t="s">
        <v>4177</v>
      </c>
      <c r="AH1" s="26" t="s">
        <v>4178</v>
      </c>
      <c r="AI1" s="26" t="s">
        <v>4179</v>
      </c>
      <c r="AJ1" s="27" t="s">
        <v>4180</v>
      </c>
      <c r="AK1" s="26" t="s">
        <v>4181</v>
      </c>
      <c r="AL1" s="29" t="s">
        <v>4182</v>
      </c>
      <c r="AM1" s="30" t="s">
        <v>4175</v>
      </c>
      <c r="AN1" s="29" t="s">
        <v>4171</v>
      </c>
      <c r="AO1" s="29" t="s">
        <v>4170</v>
      </c>
      <c r="AP1" s="29" t="s">
        <v>4169</v>
      </c>
      <c r="AQ1" s="30" t="s">
        <v>4183</v>
      </c>
      <c r="AR1" s="28" t="s">
        <v>4184</v>
      </c>
      <c r="AS1" s="28" t="s">
        <v>4185</v>
      </c>
      <c r="AT1" s="28" t="s">
        <v>4156</v>
      </c>
      <c r="AU1" s="28" t="s">
        <v>4242</v>
      </c>
      <c r="AV1" s="28" t="s">
        <v>4186</v>
      </c>
    </row>
    <row r="2" spans="1:48" x14ac:dyDescent="0.25">
      <c r="A2" s="25">
        <v>200</v>
      </c>
      <c r="B2" s="25">
        <v>200</v>
      </c>
      <c r="C2" s="25" t="s">
        <v>26</v>
      </c>
      <c r="D2" s="25" t="s">
        <v>33</v>
      </c>
      <c r="E2" s="25" t="s">
        <v>826</v>
      </c>
      <c r="F2" s="25" t="s">
        <v>27</v>
      </c>
      <c r="G2" s="25" t="s">
        <v>1106</v>
      </c>
      <c r="H2" s="25" t="s">
        <v>1107</v>
      </c>
      <c r="I2" s="25" t="s">
        <v>30</v>
      </c>
      <c r="J2" s="25" t="s">
        <v>1108</v>
      </c>
      <c r="K2" s="25" t="s">
        <v>120</v>
      </c>
      <c r="L2" s="25" t="s">
        <v>121</v>
      </c>
      <c r="M2" s="25" t="s">
        <v>157</v>
      </c>
      <c r="N2" s="32">
        <v>9</v>
      </c>
      <c r="O2" s="25">
        <v>8</v>
      </c>
      <c r="P2" s="55" t="s">
        <v>123</v>
      </c>
      <c r="Q2" s="25" t="s">
        <v>4190</v>
      </c>
      <c r="R2" s="25" t="s">
        <v>1109</v>
      </c>
      <c r="S2" s="25">
        <v>1000</v>
      </c>
      <c r="T2" s="25">
        <v>49</v>
      </c>
      <c r="U2" s="25">
        <v>0.59</v>
      </c>
      <c r="V2" s="25" t="s">
        <v>64</v>
      </c>
      <c r="W2" s="25" t="s">
        <v>40</v>
      </c>
      <c r="X2" s="25" t="s">
        <v>4193</v>
      </c>
      <c r="Y2" s="25" t="s">
        <v>1110</v>
      </c>
      <c r="Z2" s="25" t="s">
        <v>40</v>
      </c>
      <c r="AA2" s="25" t="s">
        <v>99</v>
      </c>
      <c r="AB2" s="25" t="s">
        <v>4194</v>
      </c>
      <c r="AC2" s="55" t="s">
        <v>1111</v>
      </c>
      <c r="AD2" s="2">
        <f t="shared" ref="AD2:AD65" si="0">S2</f>
        <v>1000</v>
      </c>
      <c r="AE2" s="2">
        <f t="shared" ref="AE2:AE65" si="1">N2</f>
        <v>9</v>
      </c>
      <c r="AF2" s="2">
        <f t="shared" ref="AF2:AF65" si="2">T2</f>
        <v>49</v>
      </c>
      <c r="AG2" s="2">
        <f t="shared" ref="AG2:AG65" si="3">U2</f>
        <v>0.59</v>
      </c>
      <c r="AH2" s="2" t="str">
        <f t="shared" ref="AH2:AH65" si="4">Q2</f>
        <v>Sesuai</v>
      </c>
      <c r="AI2" s="53" t="s">
        <v>42</v>
      </c>
      <c r="AJ2" s="31">
        <f t="shared" ref="AJ2:AJ14" si="5">V2/(V2+W2)</f>
        <v>1</v>
      </c>
      <c r="AK2" s="54">
        <f t="shared" ref="AK2:AK14" si="6">Z2/(Z2+AA2)</f>
        <v>0</v>
      </c>
      <c r="AL2" s="2" t="str">
        <f t="shared" ref="AL2:AL65" si="7">IF(AD2=1000,"OK","NOK")</f>
        <v>OK</v>
      </c>
      <c r="AM2" s="2" t="str">
        <f t="shared" ref="AM2:AM65" si="8">IF(AE2&gt;=80,"NOK","OK")</f>
        <v>OK</v>
      </c>
      <c r="AN2" s="2" t="str">
        <f t="shared" ref="AN2:AN65" si="9">IF(AF2&lt;=80,"OK","NOK")</f>
        <v>OK</v>
      </c>
      <c r="AO2" s="2" t="str">
        <f t="shared" ref="AO2:AO65" si="10">IF(AG2&lt;=4,"OK","NOK")</f>
        <v>OK</v>
      </c>
      <c r="AP2" s="2" t="str">
        <f t="shared" ref="AP2:AP65" si="11">IF(AH2="Sesuai","OK","NOK")</f>
        <v>OK</v>
      </c>
      <c r="AQ2" s="53" t="str">
        <f t="shared" ref="AQ2:AQ65" si="12">AI2</f>
        <v>NOK</v>
      </c>
      <c r="AR2" s="2" t="str">
        <f t="shared" ref="AR2:AR38" si="13">IF(X2="ONLINE","OK","NOK")</f>
        <v>OK</v>
      </c>
      <c r="AS2" s="53" t="str">
        <f t="shared" ref="AS2:AS10" si="14">IF(AB2="ONLINE","OK","NOK")</f>
        <v>NOK</v>
      </c>
      <c r="AT2" s="2" t="s">
        <v>4083</v>
      </c>
      <c r="AU2" s="2">
        <f t="shared" ref="AU2:AU65" si="15">COUNTIF(AL2:AS2,"NOK")</f>
        <v>2</v>
      </c>
      <c r="AV2" s="2" t="str">
        <f>_xlfn.IFNA(VLOOKUP(G2,Dispen!$A$3:$A$36,1,)," ")</f>
        <v xml:space="preserve"> </v>
      </c>
    </row>
    <row r="3" spans="1:48" x14ac:dyDescent="0.25">
      <c r="A3" s="25">
        <v>200</v>
      </c>
      <c r="B3" s="25">
        <v>200</v>
      </c>
      <c r="C3" s="25" t="s">
        <v>26</v>
      </c>
      <c r="D3" s="25" t="s">
        <v>33</v>
      </c>
      <c r="E3" s="25" t="s">
        <v>46</v>
      </c>
      <c r="F3" s="25" t="s">
        <v>27</v>
      </c>
      <c r="G3" s="25" t="s">
        <v>68</v>
      </c>
      <c r="H3" s="25" t="s">
        <v>69</v>
      </c>
      <c r="I3" s="25" t="s">
        <v>30</v>
      </c>
      <c r="J3" s="25" t="s">
        <v>70</v>
      </c>
      <c r="K3" s="25" t="s">
        <v>37</v>
      </c>
      <c r="L3" s="25" t="s">
        <v>38</v>
      </c>
      <c r="M3" s="25" t="s">
        <v>71</v>
      </c>
      <c r="N3" s="32">
        <v>0</v>
      </c>
      <c r="O3" s="25">
        <v>4</v>
      </c>
      <c r="P3" s="25" t="s">
        <v>43</v>
      </c>
      <c r="Q3" s="25" t="s">
        <v>4189</v>
      </c>
      <c r="R3" s="25" t="s">
        <v>72</v>
      </c>
      <c r="S3" s="55">
        <v>100</v>
      </c>
      <c r="T3" s="25">
        <v>43</v>
      </c>
      <c r="U3" s="25">
        <v>0.63</v>
      </c>
      <c r="V3" s="25" t="s">
        <v>45</v>
      </c>
      <c r="W3" s="25" t="s">
        <v>64</v>
      </c>
      <c r="X3" s="25" t="s">
        <v>4193</v>
      </c>
      <c r="Y3" s="25" t="s">
        <v>73</v>
      </c>
      <c r="Z3" s="25" t="s">
        <v>64</v>
      </c>
      <c r="AA3" s="25" t="s">
        <v>40</v>
      </c>
      <c r="AB3" s="25" t="s">
        <v>4193</v>
      </c>
      <c r="AC3" s="25" t="s">
        <v>74</v>
      </c>
      <c r="AD3" s="53">
        <f t="shared" si="0"/>
        <v>100</v>
      </c>
      <c r="AE3" s="2">
        <f t="shared" si="1"/>
        <v>0</v>
      </c>
      <c r="AF3" s="2">
        <f t="shared" si="2"/>
        <v>43</v>
      </c>
      <c r="AG3" s="2">
        <f t="shared" si="3"/>
        <v>0.63</v>
      </c>
      <c r="AH3" s="53" t="str">
        <f t="shared" si="4"/>
        <v>Double</v>
      </c>
      <c r="AI3" s="2" t="s">
        <v>41</v>
      </c>
      <c r="AJ3" s="31">
        <f t="shared" si="5"/>
        <v>0.75</v>
      </c>
      <c r="AK3" s="31">
        <f t="shared" si="6"/>
        <v>1</v>
      </c>
      <c r="AL3" s="53" t="str">
        <f t="shared" si="7"/>
        <v>NOK</v>
      </c>
      <c r="AM3" s="2" t="str">
        <f t="shared" si="8"/>
        <v>OK</v>
      </c>
      <c r="AN3" s="2" t="str">
        <f t="shared" si="9"/>
        <v>OK</v>
      </c>
      <c r="AO3" s="2" t="str">
        <f t="shared" si="10"/>
        <v>OK</v>
      </c>
      <c r="AP3" s="53" t="str">
        <f t="shared" si="11"/>
        <v>NOK</v>
      </c>
      <c r="AQ3" s="2" t="str">
        <f t="shared" si="12"/>
        <v>OK</v>
      </c>
      <c r="AR3" s="2" t="str">
        <f t="shared" si="13"/>
        <v>OK</v>
      </c>
      <c r="AS3" s="2" t="str">
        <f t="shared" si="14"/>
        <v>OK</v>
      </c>
      <c r="AT3" s="2" t="str">
        <f>VLOOKUP(G3,ACROV!$A$2:$D$732,4,)</f>
        <v>WILLY KUSMANA</v>
      </c>
      <c r="AU3" s="2">
        <f t="shared" si="15"/>
        <v>2</v>
      </c>
      <c r="AV3" s="2" t="str">
        <f>_xlfn.IFNA(VLOOKUP(G3,Dispen!$A$3:$A$36,1,)," ")</f>
        <v xml:space="preserve"> </v>
      </c>
    </row>
    <row r="4" spans="1:48" x14ac:dyDescent="0.25">
      <c r="A4" s="25">
        <v>200</v>
      </c>
      <c r="B4" s="25">
        <v>200</v>
      </c>
      <c r="C4" s="25" t="s">
        <v>26</v>
      </c>
      <c r="D4" s="25" t="s">
        <v>33</v>
      </c>
      <c r="E4" s="25" t="s">
        <v>107</v>
      </c>
      <c r="F4" s="25" t="s">
        <v>27</v>
      </c>
      <c r="G4" s="25" t="s">
        <v>108</v>
      </c>
      <c r="H4" s="25" t="s">
        <v>109</v>
      </c>
      <c r="I4" s="25" t="s">
        <v>30</v>
      </c>
      <c r="J4" s="25" t="s">
        <v>110</v>
      </c>
      <c r="K4" s="25" t="s">
        <v>37</v>
      </c>
      <c r="L4" s="25" t="s">
        <v>38</v>
      </c>
      <c r="M4" s="25" t="s">
        <v>111</v>
      </c>
      <c r="N4" s="32">
        <v>0</v>
      </c>
      <c r="O4" s="25">
        <v>4</v>
      </c>
      <c r="P4" s="25" t="s">
        <v>43</v>
      </c>
      <c r="Q4" s="25" t="s">
        <v>4190</v>
      </c>
      <c r="R4" s="25" t="s">
        <v>112</v>
      </c>
      <c r="S4" s="25">
        <v>1000</v>
      </c>
      <c r="T4" s="25">
        <v>42</v>
      </c>
      <c r="U4" s="25">
        <v>1.49</v>
      </c>
      <c r="V4" s="25" t="s">
        <v>113</v>
      </c>
      <c r="W4" s="25" t="s">
        <v>99</v>
      </c>
      <c r="X4" s="25" t="s">
        <v>4193</v>
      </c>
      <c r="Y4" s="25" t="s">
        <v>114</v>
      </c>
      <c r="Z4" s="25" t="s">
        <v>40</v>
      </c>
      <c r="AA4" s="25" t="s">
        <v>64</v>
      </c>
      <c r="AB4" s="25" t="s">
        <v>4194</v>
      </c>
      <c r="AC4" s="55" t="s">
        <v>115</v>
      </c>
      <c r="AD4" s="2">
        <f t="shared" si="0"/>
        <v>1000</v>
      </c>
      <c r="AE4" s="2">
        <f t="shared" si="1"/>
        <v>0</v>
      </c>
      <c r="AF4" s="2">
        <f t="shared" si="2"/>
        <v>42</v>
      </c>
      <c r="AG4" s="2">
        <f t="shared" si="3"/>
        <v>1.49</v>
      </c>
      <c r="AH4" s="2" t="str">
        <f t="shared" si="4"/>
        <v>Sesuai</v>
      </c>
      <c r="AI4" s="2" t="s">
        <v>41</v>
      </c>
      <c r="AJ4" s="31">
        <f t="shared" si="5"/>
        <v>0.77777777777777779</v>
      </c>
      <c r="AK4" s="54">
        <f t="shared" si="6"/>
        <v>0</v>
      </c>
      <c r="AL4" s="2" t="str">
        <f t="shared" si="7"/>
        <v>OK</v>
      </c>
      <c r="AM4" s="2" t="str">
        <f t="shared" si="8"/>
        <v>OK</v>
      </c>
      <c r="AN4" s="2" t="str">
        <f t="shared" si="9"/>
        <v>OK</v>
      </c>
      <c r="AO4" s="2" t="str">
        <f t="shared" si="10"/>
        <v>OK</v>
      </c>
      <c r="AP4" s="2" t="str">
        <f t="shared" si="11"/>
        <v>OK</v>
      </c>
      <c r="AQ4" s="2" t="str">
        <f t="shared" si="12"/>
        <v>OK</v>
      </c>
      <c r="AR4" s="2" t="str">
        <f t="shared" si="13"/>
        <v>OK</v>
      </c>
      <c r="AS4" s="53" t="str">
        <f t="shared" si="14"/>
        <v>NOK</v>
      </c>
      <c r="AT4" s="2" t="str">
        <f>VLOOKUP(G4,ACROV!$A$2:$D$732,4,)</f>
        <v>M. LAZUARDI NURHIDAYAH</v>
      </c>
      <c r="AU4" s="2">
        <f t="shared" si="15"/>
        <v>1</v>
      </c>
      <c r="AV4" s="2" t="str">
        <f>_xlfn.IFNA(VLOOKUP(G4,Dispen!$A$3:$A$36,1,)," ")</f>
        <v xml:space="preserve"> </v>
      </c>
    </row>
    <row r="5" spans="1:48" x14ac:dyDescent="0.25">
      <c r="A5" s="25">
        <v>200</v>
      </c>
      <c r="B5" s="25">
        <v>200</v>
      </c>
      <c r="C5" s="25" t="s">
        <v>26</v>
      </c>
      <c r="D5" s="25" t="s">
        <v>33</v>
      </c>
      <c r="E5" s="25" t="s">
        <v>107</v>
      </c>
      <c r="F5" s="25" t="s">
        <v>27</v>
      </c>
      <c r="G5" s="25" t="s">
        <v>116</v>
      </c>
      <c r="H5" s="25" t="s">
        <v>117</v>
      </c>
      <c r="I5" s="25" t="s">
        <v>118</v>
      </c>
      <c r="J5" s="25" t="s">
        <v>119</v>
      </c>
      <c r="K5" s="25" t="s">
        <v>120</v>
      </c>
      <c r="L5" s="25" t="s">
        <v>121</v>
      </c>
      <c r="M5" s="25" t="s">
        <v>122</v>
      </c>
      <c r="N5" s="32">
        <v>4</v>
      </c>
      <c r="O5" s="25">
        <v>16</v>
      </c>
      <c r="P5" s="55" t="s">
        <v>123</v>
      </c>
      <c r="Q5" s="25" t="s">
        <v>4190</v>
      </c>
      <c r="R5" s="25" t="s">
        <v>124</v>
      </c>
      <c r="S5" s="25">
        <v>1000</v>
      </c>
      <c r="T5" s="25">
        <v>52</v>
      </c>
      <c r="U5" s="25">
        <v>0.32</v>
      </c>
      <c r="V5" s="25" t="s">
        <v>98</v>
      </c>
      <c r="W5" s="25" t="s">
        <v>91</v>
      </c>
      <c r="X5" s="25" t="s">
        <v>4194</v>
      </c>
      <c r="Y5" s="55" t="s">
        <v>125</v>
      </c>
      <c r="Z5" s="25" t="s">
        <v>126</v>
      </c>
      <c r="AA5" s="25" t="s">
        <v>40</v>
      </c>
      <c r="AB5" s="25" t="s">
        <v>4193</v>
      </c>
      <c r="AC5" s="25" t="s">
        <v>127</v>
      </c>
      <c r="AD5" s="2">
        <f t="shared" si="0"/>
        <v>1000</v>
      </c>
      <c r="AE5" s="2">
        <f t="shared" si="1"/>
        <v>4</v>
      </c>
      <c r="AF5" s="2">
        <f t="shared" si="2"/>
        <v>52</v>
      </c>
      <c r="AG5" s="2">
        <f t="shared" si="3"/>
        <v>0.32</v>
      </c>
      <c r="AH5" s="2" t="str">
        <f t="shared" si="4"/>
        <v>Sesuai</v>
      </c>
      <c r="AI5" s="53" t="s">
        <v>42</v>
      </c>
      <c r="AJ5" s="54">
        <f t="shared" si="5"/>
        <v>0.21052631578947367</v>
      </c>
      <c r="AK5" s="31">
        <f t="shared" si="6"/>
        <v>1</v>
      </c>
      <c r="AL5" s="2" t="str">
        <f t="shared" si="7"/>
        <v>OK</v>
      </c>
      <c r="AM5" s="2" t="str">
        <f t="shared" si="8"/>
        <v>OK</v>
      </c>
      <c r="AN5" s="2" t="str">
        <f t="shared" si="9"/>
        <v>OK</v>
      </c>
      <c r="AO5" s="2" t="str">
        <f t="shared" si="10"/>
        <v>OK</v>
      </c>
      <c r="AP5" s="2" t="str">
        <f t="shared" si="11"/>
        <v>OK</v>
      </c>
      <c r="AQ5" s="53" t="str">
        <f t="shared" si="12"/>
        <v>NOK</v>
      </c>
      <c r="AR5" s="53" t="str">
        <f t="shared" si="13"/>
        <v>NOK</v>
      </c>
      <c r="AS5" s="2" t="str">
        <f t="shared" si="14"/>
        <v>OK</v>
      </c>
      <c r="AT5" s="2" t="str">
        <f>VLOOKUP(G5,ACROV!$A$2:$D$732,4,)</f>
        <v>RIFQI AL WAFA</v>
      </c>
      <c r="AU5" s="2">
        <f t="shared" si="15"/>
        <v>2</v>
      </c>
      <c r="AV5" s="2" t="str">
        <f>_xlfn.IFNA(VLOOKUP(G5,Dispen!$A$3:$A$36,1,)," ")</f>
        <v xml:space="preserve"> </v>
      </c>
    </row>
    <row r="6" spans="1:48" x14ac:dyDescent="0.25">
      <c r="A6" s="25">
        <v>200</v>
      </c>
      <c r="B6" s="25">
        <v>200</v>
      </c>
      <c r="C6" s="25" t="s">
        <v>26</v>
      </c>
      <c r="D6" s="25" t="s">
        <v>33</v>
      </c>
      <c r="E6" s="25" t="s">
        <v>107</v>
      </c>
      <c r="F6" s="25" t="s">
        <v>27</v>
      </c>
      <c r="G6" s="25" t="s">
        <v>147</v>
      </c>
      <c r="H6" s="25" t="s">
        <v>148</v>
      </c>
      <c r="I6" s="25" t="s">
        <v>30</v>
      </c>
      <c r="J6" s="25" t="s">
        <v>149</v>
      </c>
      <c r="K6" s="25" t="s">
        <v>120</v>
      </c>
      <c r="L6" s="25" t="s">
        <v>121</v>
      </c>
      <c r="M6" s="25" t="s">
        <v>122</v>
      </c>
      <c r="N6" s="32">
        <v>3</v>
      </c>
      <c r="O6" s="25">
        <v>16</v>
      </c>
      <c r="P6" s="55" t="s">
        <v>123</v>
      </c>
      <c r="Q6" s="25" t="s">
        <v>4190</v>
      </c>
      <c r="R6" s="25" t="s">
        <v>151</v>
      </c>
      <c r="S6" s="25">
        <v>1000</v>
      </c>
      <c r="T6" s="25">
        <v>52</v>
      </c>
      <c r="U6" s="25">
        <v>0.28000000000000003</v>
      </c>
      <c r="V6" s="25" t="s">
        <v>150</v>
      </c>
      <c r="W6" s="25" t="s">
        <v>40</v>
      </c>
      <c r="X6" s="25" t="s">
        <v>4193</v>
      </c>
      <c r="Y6" s="25" t="s">
        <v>152</v>
      </c>
      <c r="Z6" s="25" t="s">
        <v>40</v>
      </c>
      <c r="AA6" s="25" t="s">
        <v>99</v>
      </c>
      <c r="AB6" s="25" t="s">
        <v>4194</v>
      </c>
      <c r="AC6" s="55" t="s">
        <v>153</v>
      </c>
      <c r="AD6" s="2">
        <f t="shared" si="0"/>
        <v>1000</v>
      </c>
      <c r="AE6" s="2">
        <f t="shared" si="1"/>
        <v>3</v>
      </c>
      <c r="AF6" s="2">
        <f t="shared" si="2"/>
        <v>52</v>
      </c>
      <c r="AG6" s="2">
        <f t="shared" si="3"/>
        <v>0.28000000000000003</v>
      </c>
      <c r="AH6" s="2" t="str">
        <f t="shared" si="4"/>
        <v>Sesuai</v>
      </c>
      <c r="AI6" s="53" t="s">
        <v>42</v>
      </c>
      <c r="AJ6" s="31">
        <f t="shared" si="5"/>
        <v>1</v>
      </c>
      <c r="AK6" s="54">
        <f t="shared" si="6"/>
        <v>0</v>
      </c>
      <c r="AL6" s="2" t="str">
        <f t="shared" si="7"/>
        <v>OK</v>
      </c>
      <c r="AM6" s="2" t="str">
        <f t="shared" si="8"/>
        <v>OK</v>
      </c>
      <c r="AN6" s="2" t="str">
        <f t="shared" si="9"/>
        <v>OK</v>
      </c>
      <c r="AO6" s="2" t="str">
        <f t="shared" si="10"/>
        <v>OK</v>
      </c>
      <c r="AP6" s="2" t="str">
        <f t="shared" si="11"/>
        <v>OK</v>
      </c>
      <c r="AQ6" s="53" t="str">
        <f t="shared" si="12"/>
        <v>NOK</v>
      </c>
      <c r="AR6" s="2" t="str">
        <f t="shared" si="13"/>
        <v>OK</v>
      </c>
      <c r="AS6" s="53" t="str">
        <f t="shared" si="14"/>
        <v>NOK</v>
      </c>
      <c r="AT6" s="2" t="str">
        <f>VLOOKUP(G6,ACROV!$A$2:$D$732,4,)</f>
        <v>RIFQI AL WAFA</v>
      </c>
      <c r="AU6" s="2">
        <f t="shared" si="15"/>
        <v>2</v>
      </c>
      <c r="AV6" s="2" t="str">
        <f>_xlfn.IFNA(VLOOKUP(G6,Dispen!$A$3:$A$36,1,)," ")</f>
        <v xml:space="preserve"> </v>
      </c>
    </row>
    <row r="7" spans="1:48" x14ac:dyDescent="0.25">
      <c r="A7" s="25">
        <v>200</v>
      </c>
      <c r="B7" s="25">
        <v>200</v>
      </c>
      <c r="C7" s="25" t="s">
        <v>26</v>
      </c>
      <c r="D7" s="25" t="s">
        <v>33</v>
      </c>
      <c r="E7" s="25" t="s">
        <v>107</v>
      </c>
      <c r="F7" s="25" t="s">
        <v>27</v>
      </c>
      <c r="G7" s="25" t="s">
        <v>108</v>
      </c>
      <c r="H7" s="25" t="s">
        <v>109</v>
      </c>
      <c r="I7" s="25" t="s">
        <v>118</v>
      </c>
      <c r="J7" s="25" t="s">
        <v>167</v>
      </c>
      <c r="K7" s="25" t="s">
        <v>120</v>
      </c>
      <c r="L7" s="25" t="s">
        <v>121</v>
      </c>
      <c r="M7" s="25" t="s">
        <v>162</v>
      </c>
      <c r="N7" s="32">
        <v>0</v>
      </c>
      <c r="O7" s="25">
        <v>8</v>
      </c>
      <c r="P7" s="25" t="s">
        <v>139</v>
      </c>
      <c r="Q7" s="25" t="s">
        <v>4190</v>
      </c>
      <c r="R7" s="25" t="s">
        <v>168</v>
      </c>
      <c r="S7" s="25">
        <v>1000</v>
      </c>
      <c r="T7" s="25">
        <v>44</v>
      </c>
      <c r="U7" s="25">
        <v>0.34</v>
      </c>
      <c r="V7" s="25" t="s">
        <v>169</v>
      </c>
      <c r="W7" s="25" t="s">
        <v>40</v>
      </c>
      <c r="X7" s="25" t="s">
        <v>4193</v>
      </c>
      <c r="Y7" s="25" t="s">
        <v>170</v>
      </c>
      <c r="Z7" s="25" t="s">
        <v>40</v>
      </c>
      <c r="AA7" s="25" t="s">
        <v>64</v>
      </c>
      <c r="AB7" s="25" t="s">
        <v>4194</v>
      </c>
      <c r="AC7" s="55" t="s">
        <v>171</v>
      </c>
      <c r="AD7" s="2">
        <f t="shared" si="0"/>
        <v>1000</v>
      </c>
      <c r="AE7" s="2">
        <f t="shared" si="1"/>
        <v>0</v>
      </c>
      <c r="AF7" s="2">
        <f t="shared" si="2"/>
        <v>44</v>
      </c>
      <c r="AG7" s="2">
        <f t="shared" si="3"/>
        <v>0.34</v>
      </c>
      <c r="AH7" s="2" t="str">
        <f t="shared" si="4"/>
        <v>Sesuai</v>
      </c>
      <c r="AI7" s="2" t="s">
        <v>41</v>
      </c>
      <c r="AJ7" s="31">
        <f t="shared" si="5"/>
        <v>1</v>
      </c>
      <c r="AK7" s="54">
        <f t="shared" si="6"/>
        <v>0</v>
      </c>
      <c r="AL7" s="2" t="str">
        <f t="shared" si="7"/>
        <v>OK</v>
      </c>
      <c r="AM7" s="2" t="str">
        <f t="shared" si="8"/>
        <v>OK</v>
      </c>
      <c r="AN7" s="2" t="str">
        <f t="shared" si="9"/>
        <v>OK</v>
      </c>
      <c r="AO7" s="2" t="str">
        <f t="shared" si="10"/>
        <v>OK</v>
      </c>
      <c r="AP7" s="2" t="str">
        <f t="shared" si="11"/>
        <v>OK</v>
      </c>
      <c r="AQ7" s="2" t="str">
        <f t="shared" si="12"/>
        <v>OK</v>
      </c>
      <c r="AR7" s="2" t="str">
        <f t="shared" si="13"/>
        <v>OK</v>
      </c>
      <c r="AS7" s="53" t="str">
        <f t="shared" si="14"/>
        <v>NOK</v>
      </c>
      <c r="AT7" s="2" t="str">
        <f>VLOOKUP(G7,ACROV!$A$2:$D$732,4,)</f>
        <v>M. LAZUARDI NURHIDAYAH</v>
      </c>
      <c r="AU7" s="2">
        <f t="shared" si="15"/>
        <v>1</v>
      </c>
      <c r="AV7" s="2" t="str">
        <f>_xlfn.IFNA(VLOOKUP(G7,Dispen!$A$3:$A$36,1,)," ")</f>
        <v xml:space="preserve"> </v>
      </c>
    </row>
    <row r="8" spans="1:48" x14ac:dyDescent="0.25">
      <c r="A8" s="25">
        <v>200</v>
      </c>
      <c r="B8" s="25">
        <v>200</v>
      </c>
      <c r="C8" s="25" t="s">
        <v>26</v>
      </c>
      <c r="D8" s="25" t="s">
        <v>33</v>
      </c>
      <c r="E8" s="25" t="s">
        <v>107</v>
      </c>
      <c r="F8" s="25" t="s">
        <v>27</v>
      </c>
      <c r="G8" s="25" t="s">
        <v>172</v>
      </c>
      <c r="H8" s="25" t="s">
        <v>173</v>
      </c>
      <c r="I8" s="25" t="s">
        <v>118</v>
      </c>
      <c r="J8" s="25" t="s">
        <v>174</v>
      </c>
      <c r="K8" s="25" t="s">
        <v>120</v>
      </c>
      <c r="L8" s="25" t="s">
        <v>121</v>
      </c>
      <c r="M8" s="25" t="s">
        <v>175</v>
      </c>
      <c r="N8" s="32">
        <v>4</v>
      </c>
      <c r="O8" s="25">
        <v>8</v>
      </c>
      <c r="P8" s="25" t="s">
        <v>139</v>
      </c>
      <c r="Q8" s="25" t="s">
        <v>4190</v>
      </c>
      <c r="R8" s="25" t="s">
        <v>176</v>
      </c>
      <c r="S8" s="25">
        <v>1000</v>
      </c>
      <c r="T8" s="25">
        <v>52</v>
      </c>
      <c r="U8" s="25">
        <v>0.47</v>
      </c>
      <c r="V8" s="25" t="s">
        <v>126</v>
      </c>
      <c r="W8" s="25" t="s">
        <v>40</v>
      </c>
      <c r="X8" s="25" t="s">
        <v>4193</v>
      </c>
      <c r="Y8" s="25" t="s">
        <v>177</v>
      </c>
      <c r="Z8" s="25" t="s">
        <v>40</v>
      </c>
      <c r="AA8" s="25" t="s">
        <v>64</v>
      </c>
      <c r="AB8" s="25" t="s">
        <v>4194</v>
      </c>
      <c r="AC8" s="55" t="s">
        <v>178</v>
      </c>
      <c r="AD8" s="2">
        <f t="shared" si="0"/>
        <v>1000</v>
      </c>
      <c r="AE8" s="2">
        <f t="shared" si="1"/>
        <v>4</v>
      </c>
      <c r="AF8" s="2">
        <f t="shared" si="2"/>
        <v>52</v>
      </c>
      <c r="AG8" s="2">
        <f t="shared" si="3"/>
        <v>0.47</v>
      </c>
      <c r="AH8" s="2" t="str">
        <f t="shared" si="4"/>
        <v>Sesuai</v>
      </c>
      <c r="AI8" s="2" t="s">
        <v>41</v>
      </c>
      <c r="AJ8" s="31">
        <f t="shared" si="5"/>
        <v>1</v>
      </c>
      <c r="AK8" s="54">
        <f t="shared" si="6"/>
        <v>0</v>
      </c>
      <c r="AL8" s="2" t="str">
        <f t="shared" si="7"/>
        <v>OK</v>
      </c>
      <c r="AM8" s="2" t="str">
        <f t="shared" si="8"/>
        <v>OK</v>
      </c>
      <c r="AN8" s="2" t="str">
        <f t="shared" si="9"/>
        <v>OK</v>
      </c>
      <c r="AO8" s="2" t="str">
        <f t="shared" si="10"/>
        <v>OK</v>
      </c>
      <c r="AP8" s="2" t="str">
        <f t="shared" si="11"/>
        <v>OK</v>
      </c>
      <c r="AQ8" s="2" t="str">
        <f t="shared" si="12"/>
        <v>OK</v>
      </c>
      <c r="AR8" s="2" t="str">
        <f t="shared" si="13"/>
        <v>OK</v>
      </c>
      <c r="AS8" s="53" t="str">
        <f t="shared" si="14"/>
        <v>NOK</v>
      </c>
      <c r="AT8" s="2" t="str">
        <f>VLOOKUP(G8,ACROV!$A$2:$D$732,4,)</f>
        <v>YANA SURYANA</v>
      </c>
      <c r="AU8" s="2">
        <f t="shared" si="15"/>
        <v>1</v>
      </c>
      <c r="AV8" s="2" t="str">
        <f>_xlfn.IFNA(VLOOKUP(G8,Dispen!$A$3:$A$36,1,)," ")</f>
        <v xml:space="preserve"> </v>
      </c>
    </row>
    <row r="9" spans="1:48" x14ac:dyDescent="0.25">
      <c r="A9" s="25">
        <v>200</v>
      </c>
      <c r="B9" s="25">
        <v>200</v>
      </c>
      <c r="C9" s="25" t="s">
        <v>26</v>
      </c>
      <c r="D9" s="25" t="s">
        <v>33</v>
      </c>
      <c r="E9" s="25" t="s">
        <v>107</v>
      </c>
      <c r="F9" s="25" t="s">
        <v>27</v>
      </c>
      <c r="G9" s="25" t="s">
        <v>179</v>
      </c>
      <c r="H9" s="25" t="s">
        <v>180</v>
      </c>
      <c r="I9" s="25" t="s">
        <v>118</v>
      </c>
      <c r="J9" s="25" t="s">
        <v>181</v>
      </c>
      <c r="K9" s="25" t="s">
        <v>120</v>
      </c>
      <c r="L9" s="25" t="s">
        <v>121</v>
      </c>
      <c r="M9" s="25" t="s">
        <v>175</v>
      </c>
      <c r="N9" s="32">
        <v>3</v>
      </c>
      <c r="O9" s="25">
        <v>8</v>
      </c>
      <c r="P9" s="25" t="s">
        <v>139</v>
      </c>
      <c r="Q9" s="25" t="s">
        <v>4190</v>
      </c>
      <c r="R9" s="25" t="s">
        <v>182</v>
      </c>
      <c r="S9" s="25">
        <v>1000</v>
      </c>
      <c r="T9" s="25">
        <v>46</v>
      </c>
      <c r="U9" s="25">
        <v>0.77</v>
      </c>
      <c r="V9" s="25" t="s">
        <v>99</v>
      </c>
      <c r="W9" s="25" t="s">
        <v>40</v>
      </c>
      <c r="X9" s="25" t="s">
        <v>4193</v>
      </c>
      <c r="Y9" s="25" t="s">
        <v>183</v>
      </c>
      <c r="Z9" s="25" t="s">
        <v>40</v>
      </c>
      <c r="AA9" s="25" t="s">
        <v>98</v>
      </c>
      <c r="AB9" s="25" t="s">
        <v>4194</v>
      </c>
      <c r="AC9" s="55" t="s">
        <v>184</v>
      </c>
      <c r="AD9" s="2">
        <f t="shared" si="0"/>
        <v>1000</v>
      </c>
      <c r="AE9" s="2">
        <f t="shared" si="1"/>
        <v>3</v>
      </c>
      <c r="AF9" s="2">
        <f t="shared" si="2"/>
        <v>46</v>
      </c>
      <c r="AG9" s="2">
        <f t="shared" si="3"/>
        <v>0.77</v>
      </c>
      <c r="AH9" s="2" t="str">
        <f t="shared" si="4"/>
        <v>Sesuai</v>
      </c>
      <c r="AI9" s="2" t="s">
        <v>41</v>
      </c>
      <c r="AJ9" s="31">
        <f t="shared" si="5"/>
        <v>1</v>
      </c>
      <c r="AK9" s="54">
        <f t="shared" si="6"/>
        <v>0</v>
      </c>
      <c r="AL9" s="2" t="str">
        <f t="shared" si="7"/>
        <v>OK</v>
      </c>
      <c r="AM9" s="2" t="str">
        <f t="shared" si="8"/>
        <v>OK</v>
      </c>
      <c r="AN9" s="2" t="str">
        <f t="shared" si="9"/>
        <v>OK</v>
      </c>
      <c r="AO9" s="2" t="str">
        <f t="shared" si="10"/>
        <v>OK</v>
      </c>
      <c r="AP9" s="2" t="str">
        <f t="shared" si="11"/>
        <v>OK</v>
      </c>
      <c r="AQ9" s="2" t="str">
        <f t="shared" si="12"/>
        <v>OK</v>
      </c>
      <c r="AR9" s="2" t="str">
        <f t="shared" si="13"/>
        <v>OK</v>
      </c>
      <c r="AS9" s="53" t="str">
        <f t="shared" si="14"/>
        <v>NOK</v>
      </c>
      <c r="AT9" s="2" t="str">
        <f>VLOOKUP(G9,ACROV!$A$2:$D$732,4,)</f>
        <v>MUHAMMAD RAFI MAULUDI</v>
      </c>
      <c r="AU9" s="2">
        <f t="shared" si="15"/>
        <v>1</v>
      </c>
      <c r="AV9" s="2" t="str">
        <f>_xlfn.IFNA(VLOOKUP(G9,Dispen!$A$3:$A$36,1,)," ")</f>
        <v xml:space="preserve"> </v>
      </c>
    </row>
    <row r="10" spans="1:48" x14ac:dyDescent="0.25">
      <c r="A10" s="25">
        <v>200</v>
      </c>
      <c r="B10" s="25">
        <v>200</v>
      </c>
      <c r="C10" s="25" t="s">
        <v>26</v>
      </c>
      <c r="D10" s="25" t="s">
        <v>33</v>
      </c>
      <c r="E10" s="25" t="s">
        <v>107</v>
      </c>
      <c r="F10" s="25" t="s">
        <v>27</v>
      </c>
      <c r="G10" s="25" t="s">
        <v>201</v>
      </c>
      <c r="H10" s="25" t="s">
        <v>202</v>
      </c>
      <c r="I10" s="25" t="s">
        <v>30</v>
      </c>
      <c r="J10" s="25" t="s">
        <v>203</v>
      </c>
      <c r="K10" s="25" t="s">
        <v>120</v>
      </c>
      <c r="L10" s="25" t="s">
        <v>121</v>
      </c>
      <c r="M10" s="25" t="s">
        <v>137</v>
      </c>
      <c r="N10" s="32">
        <v>2</v>
      </c>
      <c r="O10" s="25">
        <v>8</v>
      </c>
      <c r="P10" s="25" t="s">
        <v>139</v>
      </c>
      <c r="Q10" s="25" t="s">
        <v>4190</v>
      </c>
      <c r="R10" s="25" t="s">
        <v>204</v>
      </c>
      <c r="S10" s="25">
        <v>1000</v>
      </c>
      <c r="T10" s="25">
        <v>51</v>
      </c>
      <c r="U10" s="25">
        <v>2.04</v>
      </c>
      <c r="V10" s="25" t="s">
        <v>205</v>
      </c>
      <c r="W10" s="25" t="s">
        <v>40</v>
      </c>
      <c r="X10" s="25" t="s">
        <v>4193</v>
      </c>
      <c r="Y10" s="25" t="s">
        <v>206</v>
      </c>
      <c r="Z10" s="25" t="s">
        <v>40</v>
      </c>
      <c r="AA10" s="25" t="s">
        <v>64</v>
      </c>
      <c r="AB10" s="25" t="s">
        <v>4194</v>
      </c>
      <c r="AC10" s="55" t="s">
        <v>207</v>
      </c>
      <c r="AD10" s="2">
        <f t="shared" si="0"/>
        <v>1000</v>
      </c>
      <c r="AE10" s="2">
        <f t="shared" si="1"/>
        <v>2</v>
      </c>
      <c r="AF10" s="2">
        <f t="shared" si="2"/>
        <v>51</v>
      </c>
      <c r="AG10" s="2">
        <f t="shared" si="3"/>
        <v>2.04</v>
      </c>
      <c r="AH10" s="2" t="str">
        <f t="shared" si="4"/>
        <v>Sesuai</v>
      </c>
      <c r="AI10" s="2" t="s">
        <v>41</v>
      </c>
      <c r="AJ10" s="31">
        <f t="shared" si="5"/>
        <v>1</v>
      </c>
      <c r="AK10" s="54">
        <f t="shared" si="6"/>
        <v>0</v>
      </c>
      <c r="AL10" s="2" t="str">
        <f t="shared" si="7"/>
        <v>OK</v>
      </c>
      <c r="AM10" s="2" t="str">
        <f t="shared" si="8"/>
        <v>OK</v>
      </c>
      <c r="AN10" s="2" t="str">
        <f t="shared" si="9"/>
        <v>OK</v>
      </c>
      <c r="AO10" s="2" t="str">
        <f t="shared" si="10"/>
        <v>OK</v>
      </c>
      <c r="AP10" s="2" t="str">
        <f t="shared" si="11"/>
        <v>OK</v>
      </c>
      <c r="AQ10" s="2" t="str">
        <f t="shared" si="12"/>
        <v>OK</v>
      </c>
      <c r="AR10" s="2" t="str">
        <f t="shared" si="13"/>
        <v>OK</v>
      </c>
      <c r="AS10" s="53" t="str">
        <f t="shared" si="14"/>
        <v>NOK</v>
      </c>
      <c r="AT10" s="2" t="str">
        <f>VLOOKUP(G10,ACROV!$A$2:$D$732,4,)</f>
        <v>M RIKI ANDIKA</v>
      </c>
      <c r="AU10" s="2">
        <f t="shared" si="15"/>
        <v>1</v>
      </c>
      <c r="AV10" s="2" t="str">
        <f>_xlfn.IFNA(VLOOKUP(G10,Dispen!$A$3:$A$36,1,)," ")</f>
        <v xml:space="preserve"> </v>
      </c>
    </row>
    <row r="11" spans="1:48" x14ac:dyDescent="0.25">
      <c r="A11" s="25">
        <v>200</v>
      </c>
      <c r="B11" s="25">
        <v>200</v>
      </c>
      <c r="C11" s="25" t="s">
        <v>26</v>
      </c>
      <c r="D11" s="25" t="s">
        <v>33</v>
      </c>
      <c r="E11" s="25" t="s">
        <v>107</v>
      </c>
      <c r="F11" s="25" t="s">
        <v>27</v>
      </c>
      <c r="G11" s="25" t="s">
        <v>231</v>
      </c>
      <c r="H11" s="25" t="s">
        <v>232</v>
      </c>
      <c r="I11" s="25" t="s">
        <v>118</v>
      </c>
      <c r="J11" s="25" t="s">
        <v>233</v>
      </c>
      <c r="K11" s="25" t="s">
        <v>120</v>
      </c>
      <c r="L11" s="25" t="s">
        <v>121</v>
      </c>
      <c r="M11" s="25" t="s">
        <v>162</v>
      </c>
      <c r="N11" s="32">
        <v>27</v>
      </c>
      <c r="O11" s="25">
        <v>16</v>
      </c>
      <c r="P11" s="25" t="s">
        <v>139</v>
      </c>
      <c r="Q11" s="25" t="s">
        <v>4190</v>
      </c>
      <c r="R11" s="25" t="s">
        <v>236</v>
      </c>
      <c r="S11" s="25">
        <v>1000</v>
      </c>
      <c r="T11" s="55">
        <v>90</v>
      </c>
      <c r="U11" s="25">
        <v>0.44</v>
      </c>
      <c r="V11" s="25" t="s">
        <v>40</v>
      </c>
      <c r="W11" s="25" t="s">
        <v>64</v>
      </c>
      <c r="X11" s="25" t="s">
        <v>4194</v>
      </c>
      <c r="Y11" s="55" t="s">
        <v>237</v>
      </c>
      <c r="Z11" s="25" t="s">
        <v>64</v>
      </c>
      <c r="AA11" s="25" t="s">
        <v>64</v>
      </c>
      <c r="AB11" s="25" t="s">
        <v>4194</v>
      </c>
      <c r="AC11" s="25" t="s">
        <v>238</v>
      </c>
      <c r="AD11" s="2">
        <f t="shared" si="0"/>
        <v>1000</v>
      </c>
      <c r="AE11" s="2">
        <f t="shared" si="1"/>
        <v>27</v>
      </c>
      <c r="AF11" s="53">
        <f t="shared" si="2"/>
        <v>90</v>
      </c>
      <c r="AG11" s="2">
        <f t="shared" si="3"/>
        <v>0.44</v>
      </c>
      <c r="AH11" s="2" t="str">
        <f t="shared" si="4"/>
        <v>Sesuai</v>
      </c>
      <c r="AI11" s="2" t="s">
        <v>41</v>
      </c>
      <c r="AJ11" s="54">
        <f t="shared" si="5"/>
        <v>0</v>
      </c>
      <c r="AK11" s="31">
        <f t="shared" si="6"/>
        <v>0.5</v>
      </c>
      <c r="AL11" s="2" t="str">
        <f t="shared" si="7"/>
        <v>OK</v>
      </c>
      <c r="AM11" s="2" t="str">
        <f t="shared" si="8"/>
        <v>OK</v>
      </c>
      <c r="AN11" s="53" t="str">
        <f t="shared" si="9"/>
        <v>NOK</v>
      </c>
      <c r="AO11" s="2" t="str">
        <f t="shared" si="10"/>
        <v>OK</v>
      </c>
      <c r="AP11" s="2" t="str">
        <f t="shared" si="11"/>
        <v>OK</v>
      </c>
      <c r="AQ11" s="2" t="str">
        <f t="shared" si="12"/>
        <v>OK</v>
      </c>
      <c r="AR11" s="53" t="str">
        <f t="shared" si="13"/>
        <v>NOK</v>
      </c>
      <c r="AS11" s="2" t="s">
        <v>41</v>
      </c>
      <c r="AT11" s="2" t="str">
        <f>VLOOKUP(G11,ACROV!$A$2:$D$732,4,)</f>
        <v>ARIF RAHMAN HAKIM</v>
      </c>
      <c r="AU11" s="2">
        <f t="shared" si="15"/>
        <v>2</v>
      </c>
      <c r="AV11" s="2" t="str">
        <f>_xlfn.IFNA(VLOOKUP(G11,Dispen!$A$3:$A$36,1,)," ")</f>
        <v xml:space="preserve"> </v>
      </c>
    </row>
    <row r="12" spans="1:48" x14ac:dyDescent="0.25">
      <c r="A12" s="25">
        <v>200</v>
      </c>
      <c r="B12" s="25">
        <v>200</v>
      </c>
      <c r="C12" s="25" t="s">
        <v>26</v>
      </c>
      <c r="D12" s="25" t="s">
        <v>33</v>
      </c>
      <c r="E12" s="25" t="s">
        <v>107</v>
      </c>
      <c r="F12" s="25" t="s">
        <v>27</v>
      </c>
      <c r="G12" s="25" t="s">
        <v>244</v>
      </c>
      <c r="H12" s="25" t="s">
        <v>245</v>
      </c>
      <c r="I12" s="25" t="s">
        <v>118</v>
      </c>
      <c r="J12" s="25" t="s">
        <v>246</v>
      </c>
      <c r="K12" s="25" t="s">
        <v>120</v>
      </c>
      <c r="L12" s="25" t="s">
        <v>121</v>
      </c>
      <c r="M12" s="25" t="s">
        <v>137</v>
      </c>
      <c r="N12" s="32">
        <v>43</v>
      </c>
      <c r="O12" s="25">
        <v>8</v>
      </c>
      <c r="P12" s="25" t="s">
        <v>139</v>
      </c>
      <c r="Q12" s="25" t="s">
        <v>4190</v>
      </c>
      <c r="R12" s="25" t="s">
        <v>247</v>
      </c>
      <c r="S12" s="25">
        <v>1000</v>
      </c>
      <c r="T12" s="25">
        <v>45</v>
      </c>
      <c r="U12" s="25">
        <v>0.51</v>
      </c>
      <c r="V12" s="25" t="s">
        <v>63</v>
      </c>
      <c r="W12" s="25" t="s">
        <v>40</v>
      </c>
      <c r="X12" s="25" t="s">
        <v>4193</v>
      </c>
      <c r="Y12" s="25" t="s">
        <v>248</v>
      </c>
      <c r="Z12" s="25" t="s">
        <v>40</v>
      </c>
      <c r="AA12" s="25" t="s">
        <v>99</v>
      </c>
      <c r="AB12" s="25" t="s">
        <v>4194</v>
      </c>
      <c r="AC12" s="55" t="s">
        <v>249</v>
      </c>
      <c r="AD12" s="2">
        <f t="shared" si="0"/>
        <v>1000</v>
      </c>
      <c r="AE12" s="2">
        <f t="shared" si="1"/>
        <v>43</v>
      </c>
      <c r="AF12" s="2">
        <f t="shared" si="2"/>
        <v>45</v>
      </c>
      <c r="AG12" s="2">
        <f t="shared" si="3"/>
        <v>0.51</v>
      </c>
      <c r="AH12" s="2" t="str">
        <f t="shared" si="4"/>
        <v>Sesuai</v>
      </c>
      <c r="AI12" s="2" t="s">
        <v>41</v>
      </c>
      <c r="AJ12" s="31">
        <f t="shared" si="5"/>
        <v>1</v>
      </c>
      <c r="AK12" s="54">
        <f t="shared" si="6"/>
        <v>0</v>
      </c>
      <c r="AL12" s="2" t="str">
        <f t="shared" si="7"/>
        <v>OK</v>
      </c>
      <c r="AM12" s="2" t="str">
        <f t="shared" si="8"/>
        <v>OK</v>
      </c>
      <c r="AN12" s="2" t="str">
        <f t="shared" si="9"/>
        <v>OK</v>
      </c>
      <c r="AO12" s="2" t="str">
        <f t="shared" si="10"/>
        <v>OK</v>
      </c>
      <c r="AP12" s="2" t="str">
        <f t="shared" si="11"/>
        <v>OK</v>
      </c>
      <c r="AQ12" s="2" t="str">
        <f t="shared" si="12"/>
        <v>OK</v>
      </c>
      <c r="AR12" s="2" t="str">
        <f t="shared" si="13"/>
        <v>OK</v>
      </c>
      <c r="AS12" s="53" t="str">
        <f t="shared" ref="AS12:AS23" si="16">IF(AB12="ONLINE","OK","NOK")</f>
        <v>NOK</v>
      </c>
      <c r="AT12" s="2" t="str">
        <f>VLOOKUP(G12,ACROV!$A$2:$D$732,4,)</f>
        <v>ARIF RAHMAN HAKIM</v>
      </c>
      <c r="AU12" s="2">
        <f t="shared" si="15"/>
        <v>1</v>
      </c>
      <c r="AV12" s="2" t="str">
        <f>_xlfn.IFNA(VLOOKUP(G12,Dispen!$A$3:$A$36,1,)," ")</f>
        <v xml:space="preserve"> </v>
      </c>
    </row>
    <row r="13" spans="1:48" x14ac:dyDescent="0.25">
      <c r="A13" s="25">
        <v>200</v>
      </c>
      <c r="B13" s="25">
        <v>200</v>
      </c>
      <c r="C13" s="25" t="s">
        <v>26</v>
      </c>
      <c r="D13" s="25" t="s">
        <v>33</v>
      </c>
      <c r="E13" s="25" t="s">
        <v>250</v>
      </c>
      <c r="F13" s="25" t="s">
        <v>27</v>
      </c>
      <c r="G13" s="25" t="s">
        <v>251</v>
      </c>
      <c r="H13" s="25" t="s">
        <v>252</v>
      </c>
      <c r="I13" s="25" t="s">
        <v>30</v>
      </c>
      <c r="J13" s="25" t="s">
        <v>253</v>
      </c>
      <c r="K13" s="25" t="s">
        <v>120</v>
      </c>
      <c r="L13" s="25" t="s">
        <v>121</v>
      </c>
      <c r="M13" s="25" t="s">
        <v>137</v>
      </c>
      <c r="N13" s="32">
        <v>1</v>
      </c>
      <c r="O13" s="25">
        <v>8</v>
      </c>
      <c r="P13" s="25" t="s">
        <v>139</v>
      </c>
      <c r="Q13" s="25" t="s">
        <v>4190</v>
      </c>
      <c r="R13" s="25" t="s">
        <v>254</v>
      </c>
      <c r="S13" s="25">
        <v>1000</v>
      </c>
      <c r="T13" s="25">
        <v>34</v>
      </c>
      <c r="U13" s="25">
        <v>1.28</v>
      </c>
      <c r="V13" s="25" t="s">
        <v>63</v>
      </c>
      <c r="W13" s="25" t="s">
        <v>40</v>
      </c>
      <c r="X13" s="25" t="s">
        <v>4193</v>
      </c>
      <c r="Y13" s="25" t="s">
        <v>255</v>
      </c>
      <c r="Z13" s="25" t="s">
        <v>40</v>
      </c>
      <c r="AA13" s="25" t="s">
        <v>99</v>
      </c>
      <c r="AB13" s="25" t="s">
        <v>4194</v>
      </c>
      <c r="AC13" s="55" t="s">
        <v>256</v>
      </c>
      <c r="AD13" s="2">
        <f t="shared" si="0"/>
        <v>1000</v>
      </c>
      <c r="AE13" s="2">
        <f t="shared" si="1"/>
        <v>1</v>
      </c>
      <c r="AF13" s="2">
        <f t="shared" si="2"/>
        <v>34</v>
      </c>
      <c r="AG13" s="2">
        <f t="shared" si="3"/>
        <v>1.28</v>
      </c>
      <c r="AH13" s="2" t="str">
        <f t="shared" si="4"/>
        <v>Sesuai</v>
      </c>
      <c r="AI13" s="2" t="s">
        <v>41</v>
      </c>
      <c r="AJ13" s="31">
        <f t="shared" si="5"/>
        <v>1</v>
      </c>
      <c r="AK13" s="54">
        <f t="shared" si="6"/>
        <v>0</v>
      </c>
      <c r="AL13" s="2" t="str">
        <f t="shared" si="7"/>
        <v>OK</v>
      </c>
      <c r="AM13" s="2" t="str">
        <f t="shared" si="8"/>
        <v>OK</v>
      </c>
      <c r="AN13" s="2" t="str">
        <f t="shared" si="9"/>
        <v>OK</v>
      </c>
      <c r="AO13" s="2" t="str">
        <f t="shared" si="10"/>
        <v>OK</v>
      </c>
      <c r="AP13" s="2" t="str">
        <f t="shared" si="11"/>
        <v>OK</v>
      </c>
      <c r="AQ13" s="2" t="str">
        <f t="shared" si="12"/>
        <v>OK</v>
      </c>
      <c r="AR13" s="2" t="str">
        <f t="shared" si="13"/>
        <v>OK</v>
      </c>
      <c r="AS13" s="53" t="str">
        <f t="shared" si="16"/>
        <v>NOK</v>
      </c>
      <c r="AT13" s="2" t="str">
        <f>VLOOKUP(G13,ACROV!$A$2:$D$732,4,)</f>
        <v>ANUGRAH KUSUMA</v>
      </c>
      <c r="AU13" s="2">
        <f t="shared" si="15"/>
        <v>1</v>
      </c>
      <c r="AV13" s="2" t="str">
        <f>_xlfn.IFNA(VLOOKUP(G13,Dispen!$A$3:$A$36,1,)," ")</f>
        <v xml:space="preserve"> </v>
      </c>
    </row>
    <row r="14" spans="1:48" x14ac:dyDescent="0.25">
      <c r="A14" s="25">
        <v>200</v>
      </c>
      <c r="B14" s="25">
        <v>200</v>
      </c>
      <c r="C14" s="25" t="s">
        <v>26</v>
      </c>
      <c r="D14" s="25" t="s">
        <v>33</v>
      </c>
      <c r="E14" s="25" t="s">
        <v>250</v>
      </c>
      <c r="F14" s="25" t="s">
        <v>27</v>
      </c>
      <c r="G14" s="25" t="s">
        <v>329</v>
      </c>
      <c r="H14" s="25" t="s">
        <v>330</v>
      </c>
      <c r="I14" s="25" t="s">
        <v>60</v>
      </c>
      <c r="J14" s="25" t="s">
        <v>331</v>
      </c>
      <c r="K14" s="25" t="s">
        <v>37</v>
      </c>
      <c r="L14" s="25" t="s">
        <v>38</v>
      </c>
      <c r="M14" s="25" t="s">
        <v>332</v>
      </c>
      <c r="N14" s="32">
        <v>0</v>
      </c>
      <c r="O14" s="25">
        <v>4</v>
      </c>
      <c r="P14" s="25" t="s">
        <v>43</v>
      </c>
      <c r="Q14" s="25" t="s">
        <v>4190</v>
      </c>
      <c r="R14" s="25" t="s">
        <v>333</v>
      </c>
      <c r="S14" s="55">
        <v>100</v>
      </c>
      <c r="T14" s="25">
        <v>69</v>
      </c>
      <c r="U14" s="25">
        <v>0.4</v>
      </c>
      <c r="V14" s="25" t="s">
        <v>98</v>
      </c>
      <c r="W14" s="25" t="s">
        <v>40</v>
      </c>
      <c r="X14" s="25" t="s">
        <v>4193</v>
      </c>
      <c r="Y14" s="25" t="s">
        <v>334</v>
      </c>
      <c r="Z14" s="25" t="s">
        <v>98</v>
      </c>
      <c r="AA14" s="25" t="s">
        <v>40</v>
      </c>
      <c r="AB14" s="25" t="s">
        <v>4193</v>
      </c>
      <c r="AC14" s="25" t="s">
        <v>335</v>
      </c>
      <c r="AD14" s="53">
        <f t="shared" si="0"/>
        <v>100</v>
      </c>
      <c r="AE14" s="2">
        <f t="shared" si="1"/>
        <v>0</v>
      </c>
      <c r="AF14" s="2">
        <f t="shared" si="2"/>
        <v>69</v>
      </c>
      <c r="AG14" s="2">
        <f t="shared" si="3"/>
        <v>0.4</v>
      </c>
      <c r="AH14" s="2" t="str">
        <f t="shared" si="4"/>
        <v>Sesuai</v>
      </c>
      <c r="AI14" s="2" t="s">
        <v>41</v>
      </c>
      <c r="AJ14" s="31">
        <f t="shared" si="5"/>
        <v>1</v>
      </c>
      <c r="AK14" s="31">
        <f t="shared" si="6"/>
        <v>1</v>
      </c>
      <c r="AL14" s="53" t="str">
        <f t="shared" si="7"/>
        <v>NOK</v>
      </c>
      <c r="AM14" s="2" t="str">
        <f t="shared" si="8"/>
        <v>OK</v>
      </c>
      <c r="AN14" s="2" t="str">
        <f t="shared" si="9"/>
        <v>OK</v>
      </c>
      <c r="AO14" s="2" t="str">
        <f t="shared" si="10"/>
        <v>OK</v>
      </c>
      <c r="AP14" s="2" t="str">
        <f t="shared" si="11"/>
        <v>OK</v>
      </c>
      <c r="AQ14" s="2" t="str">
        <f t="shared" si="12"/>
        <v>OK</v>
      </c>
      <c r="AR14" s="2" t="str">
        <f t="shared" si="13"/>
        <v>OK</v>
      </c>
      <c r="AS14" s="2" t="str">
        <f t="shared" si="16"/>
        <v>OK</v>
      </c>
      <c r="AT14" s="2" t="str">
        <f>VLOOKUP(G14,ACROV!$A$2:$D$732,4,)</f>
        <v>M FARHAN HILMAWAN</v>
      </c>
      <c r="AU14" s="2">
        <f t="shared" si="15"/>
        <v>1</v>
      </c>
      <c r="AV14" s="2" t="str">
        <f>_xlfn.IFNA(VLOOKUP(G14,Dispen!$A$3:$A$36,1,)," ")</f>
        <v xml:space="preserve"> </v>
      </c>
    </row>
    <row r="15" spans="1:48" x14ac:dyDescent="0.25">
      <c r="A15" s="25">
        <v>200</v>
      </c>
      <c r="B15" s="25">
        <v>200</v>
      </c>
      <c r="C15" s="25" t="s">
        <v>26</v>
      </c>
      <c r="D15" s="25" t="s">
        <v>33</v>
      </c>
      <c r="E15" s="25" t="s">
        <v>250</v>
      </c>
      <c r="F15" s="25" t="s">
        <v>27</v>
      </c>
      <c r="G15" s="25" t="s">
        <v>231</v>
      </c>
      <c r="H15" s="25" t="s">
        <v>232</v>
      </c>
      <c r="I15" s="25" t="s">
        <v>60</v>
      </c>
      <c r="J15" s="25" t="s">
        <v>339</v>
      </c>
      <c r="K15" s="25" t="s">
        <v>120</v>
      </c>
      <c r="L15" s="25" t="s">
        <v>121</v>
      </c>
      <c r="M15" s="25" t="s">
        <v>137</v>
      </c>
      <c r="N15" s="32">
        <v>15</v>
      </c>
      <c r="O15" s="25">
        <v>8</v>
      </c>
      <c r="P15" s="25" t="s">
        <v>139</v>
      </c>
      <c r="Q15" s="25" t="s">
        <v>4190</v>
      </c>
      <c r="R15" s="25" t="s">
        <v>340</v>
      </c>
      <c r="S15" s="25">
        <v>1000</v>
      </c>
      <c r="T15" s="25">
        <v>37</v>
      </c>
      <c r="U15" s="25">
        <v>0.56999999999999995</v>
      </c>
      <c r="V15" s="25" t="s">
        <v>40</v>
      </c>
      <c r="W15" s="25" t="s">
        <v>32</v>
      </c>
      <c r="X15" s="25" t="s">
        <v>4194</v>
      </c>
      <c r="Y15" s="55" t="s">
        <v>32</v>
      </c>
      <c r="Z15" s="25" t="s">
        <v>32</v>
      </c>
      <c r="AA15" s="25" t="s">
        <v>32</v>
      </c>
      <c r="AB15" s="25" t="s">
        <v>4194</v>
      </c>
      <c r="AC15" s="55" t="s">
        <v>32</v>
      </c>
      <c r="AD15" s="2">
        <f t="shared" si="0"/>
        <v>1000</v>
      </c>
      <c r="AE15" s="2">
        <f t="shared" si="1"/>
        <v>15</v>
      </c>
      <c r="AF15" s="2">
        <f t="shared" si="2"/>
        <v>37</v>
      </c>
      <c r="AG15" s="2">
        <f t="shared" si="3"/>
        <v>0.56999999999999995</v>
      </c>
      <c r="AH15" s="2" t="str">
        <f t="shared" si="4"/>
        <v>Sesuai</v>
      </c>
      <c r="AI15" s="2" t="s">
        <v>41</v>
      </c>
      <c r="AJ15" s="54">
        <v>0</v>
      </c>
      <c r="AK15" s="54">
        <v>0</v>
      </c>
      <c r="AL15" s="2" t="str">
        <f t="shared" si="7"/>
        <v>OK</v>
      </c>
      <c r="AM15" s="2" t="str">
        <f t="shared" si="8"/>
        <v>OK</v>
      </c>
      <c r="AN15" s="2" t="str">
        <f t="shared" si="9"/>
        <v>OK</v>
      </c>
      <c r="AO15" s="2" t="str">
        <f t="shared" si="10"/>
        <v>OK</v>
      </c>
      <c r="AP15" s="2" t="str">
        <f t="shared" si="11"/>
        <v>OK</v>
      </c>
      <c r="AQ15" s="2" t="str">
        <f t="shared" si="12"/>
        <v>OK</v>
      </c>
      <c r="AR15" s="53" t="str">
        <f t="shared" si="13"/>
        <v>NOK</v>
      </c>
      <c r="AS15" s="53" t="str">
        <f t="shared" si="16"/>
        <v>NOK</v>
      </c>
      <c r="AT15" s="2" t="str">
        <f>VLOOKUP(G15,ACROV!$A$2:$D$732,4,)</f>
        <v>ARIF RAHMAN HAKIM</v>
      </c>
      <c r="AU15" s="2">
        <f t="shared" si="15"/>
        <v>2</v>
      </c>
      <c r="AV15" s="2" t="str">
        <f>_xlfn.IFNA(VLOOKUP(G15,Dispen!$A$3:$A$36,1,)," ")</f>
        <v xml:space="preserve"> </v>
      </c>
    </row>
    <row r="16" spans="1:48" x14ac:dyDescent="0.25">
      <c r="A16" s="25">
        <v>200</v>
      </c>
      <c r="B16" s="25">
        <v>200</v>
      </c>
      <c r="C16" s="25" t="s">
        <v>26</v>
      </c>
      <c r="D16" s="25" t="s">
        <v>33</v>
      </c>
      <c r="E16" s="25" t="s">
        <v>250</v>
      </c>
      <c r="F16" s="25" t="s">
        <v>27</v>
      </c>
      <c r="G16" s="25" t="s">
        <v>353</v>
      </c>
      <c r="H16" s="25" t="s">
        <v>354</v>
      </c>
      <c r="I16" s="25" t="s">
        <v>118</v>
      </c>
      <c r="J16" s="25" t="s">
        <v>355</v>
      </c>
      <c r="K16" s="25" t="s">
        <v>120</v>
      </c>
      <c r="L16" s="25" t="s">
        <v>121</v>
      </c>
      <c r="M16" s="25" t="s">
        <v>175</v>
      </c>
      <c r="N16" s="32">
        <v>6</v>
      </c>
      <c r="O16" s="25">
        <v>8</v>
      </c>
      <c r="P16" s="25" t="s">
        <v>139</v>
      </c>
      <c r="Q16" s="25" t="s">
        <v>4190</v>
      </c>
      <c r="R16" s="25" t="s">
        <v>356</v>
      </c>
      <c r="S16" s="25">
        <v>1000</v>
      </c>
      <c r="T16" s="25">
        <v>43</v>
      </c>
      <c r="U16" s="25">
        <v>0.46</v>
      </c>
      <c r="V16" s="25" t="s">
        <v>169</v>
      </c>
      <c r="W16" s="25" t="s">
        <v>45</v>
      </c>
      <c r="X16" s="25" t="s">
        <v>4193</v>
      </c>
      <c r="Y16" s="25" t="s">
        <v>357</v>
      </c>
      <c r="Z16" s="25" t="s">
        <v>40</v>
      </c>
      <c r="AA16" s="25" t="s">
        <v>64</v>
      </c>
      <c r="AB16" s="25" t="s">
        <v>4194</v>
      </c>
      <c r="AC16" s="55" t="s">
        <v>358</v>
      </c>
      <c r="AD16" s="2">
        <f t="shared" si="0"/>
        <v>1000</v>
      </c>
      <c r="AE16" s="2">
        <f t="shared" si="1"/>
        <v>6</v>
      </c>
      <c r="AF16" s="2">
        <f t="shared" si="2"/>
        <v>43</v>
      </c>
      <c r="AG16" s="2">
        <f t="shared" si="3"/>
        <v>0.46</v>
      </c>
      <c r="AH16" s="2" t="str">
        <f t="shared" si="4"/>
        <v>Sesuai</v>
      </c>
      <c r="AI16" s="2" t="s">
        <v>41</v>
      </c>
      <c r="AJ16" s="31">
        <f t="shared" ref="AJ16:AJ38" si="17">V16/(V16+W16)</f>
        <v>0.76923076923076927</v>
      </c>
      <c r="AK16" s="54">
        <f t="shared" ref="AK16:AK23" si="18">Z16/(Z16+AA16)</f>
        <v>0</v>
      </c>
      <c r="AL16" s="2" t="str">
        <f t="shared" si="7"/>
        <v>OK</v>
      </c>
      <c r="AM16" s="2" t="str">
        <f t="shared" si="8"/>
        <v>OK</v>
      </c>
      <c r="AN16" s="2" t="str">
        <f t="shared" si="9"/>
        <v>OK</v>
      </c>
      <c r="AO16" s="2" t="str">
        <f t="shared" si="10"/>
        <v>OK</v>
      </c>
      <c r="AP16" s="2" t="str">
        <f t="shared" si="11"/>
        <v>OK</v>
      </c>
      <c r="AQ16" s="2" t="str">
        <f t="shared" si="12"/>
        <v>OK</v>
      </c>
      <c r="AR16" s="2" t="str">
        <f t="shared" si="13"/>
        <v>OK</v>
      </c>
      <c r="AS16" s="53" t="str">
        <f t="shared" si="16"/>
        <v>NOK</v>
      </c>
      <c r="AT16" s="2" t="str">
        <f>VLOOKUP(G16,ACROV!$A$2:$D$732,4,)</f>
        <v>YANA SURYANA</v>
      </c>
      <c r="AU16" s="2">
        <f t="shared" si="15"/>
        <v>1</v>
      </c>
      <c r="AV16" s="2" t="str">
        <f>_xlfn.IFNA(VLOOKUP(G16,Dispen!$A$3:$A$36,1,)," ")</f>
        <v xml:space="preserve"> </v>
      </c>
    </row>
    <row r="17" spans="1:48" x14ac:dyDescent="0.25">
      <c r="A17" s="25">
        <v>200</v>
      </c>
      <c r="B17" s="25">
        <v>200</v>
      </c>
      <c r="C17" s="25" t="s">
        <v>26</v>
      </c>
      <c r="D17" s="25" t="s">
        <v>33</v>
      </c>
      <c r="E17" s="25" t="s">
        <v>250</v>
      </c>
      <c r="F17" s="25" t="s">
        <v>27</v>
      </c>
      <c r="G17" s="25" t="s">
        <v>370</v>
      </c>
      <c r="H17" s="25" t="s">
        <v>371</v>
      </c>
      <c r="I17" s="25" t="s">
        <v>118</v>
      </c>
      <c r="J17" s="25" t="s">
        <v>372</v>
      </c>
      <c r="K17" s="25" t="s">
        <v>120</v>
      </c>
      <c r="L17" s="25" t="s">
        <v>121</v>
      </c>
      <c r="M17" s="25" t="s">
        <v>137</v>
      </c>
      <c r="N17" s="32">
        <v>8</v>
      </c>
      <c r="O17" s="25">
        <v>8</v>
      </c>
      <c r="P17" s="25" t="s">
        <v>139</v>
      </c>
      <c r="Q17" s="25" t="s">
        <v>4190</v>
      </c>
      <c r="R17" s="25" t="s">
        <v>373</v>
      </c>
      <c r="S17" s="25">
        <v>1000</v>
      </c>
      <c r="T17" s="25">
        <v>46</v>
      </c>
      <c r="U17" s="25">
        <v>1.07</v>
      </c>
      <c r="V17" s="25" t="s">
        <v>40</v>
      </c>
      <c r="W17" s="25" t="s">
        <v>146</v>
      </c>
      <c r="X17" s="25" t="s">
        <v>4194</v>
      </c>
      <c r="Y17" s="55" t="s">
        <v>374</v>
      </c>
      <c r="Z17" s="25" t="s">
        <v>45</v>
      </c>
      <c r="AA17" s="25" t="s">
        <v>40</v>
      </c>
      <c r="AB17" s="25" t="s">
        <v>4193</v>
      </c>
      <c r="AC17" s="25" t="s">
        <v>375</v>
      </c>
      <c r="AD17" s="2">
        <f t="shared" si="0"/>
        <v>1000</v>
      </c>
      <c r="AE17" s="2">
        <f t="shared" si="1"/>
        <v>8</v>
      </c>
      <c r="AF17" s="2">
        <f t="shared" si="2"/>
        <v>46</v>
      </c>
      <c r="AG17" s="2">
        <f t="shared" si="3"/>
        <v>1.07</v>
      </c>
      <c r="AH17" s="2" t="str">
        <f t="shared" si="4"/>
        <v>Sesuai</v>
      </c>
      <c r="AI17" s="2" t="s">
        <v>41</v>
      </c>
      <c r="AJ17" s="54">
        <f t="shared" si="17"/>
        <v>0</v>
      </c>
      <c r="AK17" s="31">
        <f t="shared" si="18"/>
        <v>1</v>
      </c>
      <c r="AL17" s="2" t="str">
        <f t="shared" si="7"/>
        <v>OK</v>
      </c>
      <c r="AM17" s="2" t="str">
        <f t="shared" si="8"/>
        <v>OK</v>
      </c>
      <c r="AN17" s="2" t="str">
        <f t="shared" si="9"/>
        <v>OK</v>
      </c>
      <c r="AO17" s="2" t="str">
        <f t="shared" si="10"/>
        <v>OK</v>
      </c>
      <c r="AP17" s="2" t="str">
        <f t="shared" si="11"/>
        <v>OK</v>
      </c>
      <c r="AQ17" s="2" t="str">
        <f t="shared" si="12"/>
        <v>OK</v>
      </c>
      <c r="AR17" s="53" t="str">
        <f t="shared" si="13"/>
        <v>NOK</v>
      </c>
      <c r="AS17" s="2" t="str">
        <f t="shared" si="16"/>
        <v>OK</v>
      </c>
      <c r="AT17" s="2" t="str">
        <f>VLOOKUP(G17,ACROV!$A$2:$D$732,4,)</f>
        <v>WILLY KUSMANA</v>
      </c>
      <c r="AU17" s="2">
        <f t="shared" si="15"/>
        <v>1</v>
      </c>
      <c r="AV17" s="2" t="str">
        <f>_xlfn.IFNA(VLOOKUP(G17,Dispen!$A$3:$A$36,1,)," ")</f>
        <v xml:space="preserve"> </v>
      </c>
    </row>
    <row r="18" spans="1:48" x14ac:dyDescent="0.25">
      <c r="A18" s="25">
        <v>200</v>
      </c>
      <c r="B18" s="25">
        <v>200</v>
      </c>
      <c r="C18" s="25" t="s">
        <v>26</v>
      </c>
      <c r="D18" s="25" t="s">
        <v>33</v>
      </c>
      <c r="E18" s="25" t="s">
        <v>250</v>
      </c>
      <c r="F18" s="25" t="s">
        <v>27</v>
      </c>
      <c r="G18" s="25" t="s">
        <v>399</v>
      </c>
      <c r="H18" s="25" t="s">
        <v>400</v>
      </c>
      <c r="I18" s="25" t="s">
        <v>118</v>
      </c>
      <c r="J18" s="25" t="s">
        <v>401</v>
      </c>
      <c r="K18" s="25" t="s">
        <v>120</v>
      </c>
      <c r="L18" s="25" t="s">
        <v>121</v>
      </c>
      <c r="M18" s="25" t="s">
        <v>175</v>
      </c>
      <c r="N18" s="32">
        <v>2</v>
      </c>
      <c r="O18" s="25">
        <v>8</v>
      </c>
      <c r="P18" s="25" t="s">
        <v>139</v>
      </c>
      <c r="Q18" s="25" t="s">
        <v>4190</v>
      </c>
      <c r="R18" s="25" t="s">
        <v>402</v>
      </c>
      <c r="S18" s="25">
        <v>1000</v>
      </c>
      <c r="T18" s="25">
        <v>48</v>
      </c>
      <c r="U18" s="25">
        <v>0.35</v>
      </c>
      <c r="V18" s="25" t="s">
        <v>40</v>
      </c>
      <c r="W18" s="25" t="s">
        <v>45</v>
      </c>
      <c r="X18" s="25" t="s">
        <v>4194</v>
      </c>
      <c r="Y18" s="55" t="s">
        <v>403</v>
      </c>
      <c r="Z18" s="25" t="s">
        <v>99</v>
      </c>
      <c r="AA18" s="25" t="s">
        <v>64</v>
      </c>
      <c r="AB18" s="25" t="s">
        <v>4193</v>
      </c>
      <c r="AC18" s="25" t="s">
        <v>404</v>
      </c>
      <c r="AD18" s="2">
        <f t="shared" si="0"/>
        <v>1000</v>
      </c>
      <c r="AE18" s="2">
        <f t="shared" si="1"/>
        <v>2</v>
      </c>
      <c r="AF18" s="2">
        <f t="shared" si="2"/>
        <v>48</v>
      </c>
      <c r="AG18" s="2">
        <f t="shared" si="3"/>
        <v>0.35</v>
      </c>
      <c r="AH18" s="2" t="str">
        <f t="shared" si="4"/>
        <v>Sesuai</v>
      </c>
      <c r="AI18" s="2" t="s">
        <v>41</v>
      </c>
      <c r="AJ18" s="54">
        <f t="shared" si="17"/>
        <v>0</v>
      </c>
      <c r="AK18" s="31">
        <f t="shared" si="18"/>
        <v>0.66666666666666663</v>
      </c>
      <c r="AL18" s="2" t="str">
        <f t="shared" si="7"/>
        <v>OK</v>
      </c>
      <c r="AM18" s="2" t="str">
        <f t="shared" si="8"/>
        <v>OK</v>
      </c>
      <c r="AN18" s="2" t="str">
        <f t="shared" si="9"/>
        <v>OK</v>
      </c>
      <c r="AO18" s="2" t="str">
        <f t="shared" si="10"/>
        <v>OK</v>
      </c>
      <c r="AP18" s="2" t="str">
        <f t="shared" si="11"/>
        <v>OK</v>
      </c>
      <c r="AQ18" s="2" t="str">
        <f t="shared" si="12"/>
        <v>OK</v>
      </c>
      <c r="AR18" s="53" t="str">
        <f t="shared" si="13"/>
        <v>NOK</v>
      </c>
      <c r="AS18" s="2" t="str">
        <f t="shared" si="16"/>
        <v>OK</v>
      </c>
      <c r="AT18" s="2" t="str">
        <f>VLOOKUP(G18,ACROV!$A$2:$D$732,4,)</f>
        <v>MUHAMMAD RAFI MAULUDI</v>
      </c>
      <c r="AU18" s="2">
        <f t="shared" si="15"/>
        <v>1</v>
      </c>
      <c r="AV18" s="2" t="str">
        <f>_xlfn.IFNA(VLOOKUP(G18,Dispen!$A$3:$A$36,1,)," ")</f>
        <v xml:space="preserve"> </v>
      </c>
    </row>
    <row r="19" spans="1:48" x14ac:dyDescent="0.25">
      <c r="A19" s="25">
        <v>200</v>
      </c>
      <c r="B19" s="25">
        <v>200</v>
      </c>
      <c r="C19" s="25" t="s">
        <v>26</v>
      </c>
      <c r="D19" s="25" t="s">
        <v>33</v>
      </c>
      <c r="E19" s="25" t="s">
        <v>250</v>
      </c>
      <c r="F19" s="25" t="s">
        <v>27</v>
      </c>
      <c r="G19" s="25" t="s">
        <v>416</v>
      </c>
      <c r="H19" s="25" t="s">
        <v>417</v>
      </c>
      <c r="I19" s="25" t="s">
        <v>160</v>
      </c>
      <c r="J19" s="25" t="s">
        <v>418</v>
      </c>
      <c r="K19" s="25" t="s">
        <v>120</v>
      </c>
      <c r="L19" s="25" t="s">
        <v>121</v>
      </c>
      <c r="M19" s="25" t="s">
        <v>157</v>
      </c>
      <c r="N19" s="32">
        <v>11</v>
      </c>
      <c r="O19" s="25">
        <v>8</v>
      </c>
      <c r="P19" s="25" t="s">
        <v>139</v>
      </c>
      <c r="Q19" s="25" t="s">
        <v>4190</v>
      </c>
      <c r="R19" s="25" t="s">
        <v>419</v>
      </c>
      <c r="S19" s="25">
        <v>1000</v>
      </c>
      <c r="T19" s="25">
        <v>45</v>
      </c>
      <c r="U19" s="25">
        <v>0.79</v>
      </c>
      <c r="V19" s="25" t="s">
        <v>40</v>
      </c>
      <c r="W19" s="25" t="s">
        <v>99</v>
      </c>
      <c r="X19" s="25" t="s">
        <v>4194</v>
      </c>
      <c r="Y19" s="55" t="s">
        <v>420</v>
      </c>
      <c r="Z19" s="25" t="s">
        <v>99</v>
      </c>
      <c r="AA19" s="25" t="s">
        <v>40</v>
      </c>
      <c r="AB19" s="25" t="s">
        <v>4193</v>
      </c>
      <c r="AC19" s="25" t="s">
        <v>421</v>
      </c>
      <c r="AD19" s="2">
        <f t="shared" si="0"/>
        <v>1000</v>
      </c>
      <c r="AE19" s="2">
        <f t="shared" si="1"/>
        <v>11</v>
      </c>
      <c r="AF19" s="2">
        <f t="shared" si="2"/>
        <v>45</v>
      </c>
      <c r="AG19" s="2">
        <f t="shared" si="3"/>
        <v>0.79</v>
      </c>
      <c r="AH19" s="2" t="str">
        <f t="shared" si="4"/>
        <v>Sesuai</v>
      </c>
      <c r="AI19" s="2" t="s">
        <v>41</v>
      </c>
      <c r="AJ19" s="54">
        <f t="shared" si="17"/>
        <v>0</v>
      </c>
      <c r="AK19" s="31">
        <f t="shared" si="18"/>
        <v>1</v>
      </c>
      <c r="AL19" s="2" t="str">
        <f t="shared" si="7"/>
        <v>OK</v>
      </c>
      <c r="AM19" s="2" t="str">
        <f t="shared" si="8"/>
        <v>OK</v>
      </c>
      <c r="AN19" s="2" t="str">
        <f t="shared" si="9"/>
        <v>OK</v>
      </c>
      <c r="AO19" s="2" t="str">
        <f t="shared" si="10"/>
        <v>OK</v>
      </c>
      <c r="AP19" s="2" t="str">
        <f t="shared" si="11"/>
        <v>OK</v>
      </c>
      <c r="AQ19" s="2" t="str">
        <f t="shared" si="12"/>
        <v>OK</v>
      </c>
      <c r="AR19" s="53" t="str">
        <f t="shared" si="13"/>
        <v>NOK</v>
      </c>
      <c r="AS19" s="2" t="str">
        <f t="shared" si="16"/>
        <v>OK</v>
      </c>
      <c r="AT19" s="2" t="str">
        <f>VLOOKUP(G19,ACROV!$A$2:$D$732,4,)</f>
        <v>WILLY KUSMANA</v>
      </c>
      <c r="AU19" s="2">
        <f t="shared" si="15"/>
        <v>1</v>
      </c>
      <c r="AV19" s="2" t="str">
        <f>_xlfn.IFNA(VLOOKUP(G19,Dispen!$A$3:$A$36,1,)," ")</f>
        <v xml:space="preserve"> </v>
      </c>
    </row>
    <row r="20" spans="1:48" x14ac:dyDescent="0.25">
      <c r="A20" s="25">
        <v>200</v>
      </c>
      <c r="B20" s="25">
        <v>200</v>
      </c>
      <c r="C20" s="25" t="s">
        <v>26</v>
      </c>
      <c r="D20" s="25" t="s">
        <v>33</v>
      </c>
      <c r="E20" s="25" t="s">
        <v>250</v>
      </c>
      <c r="F20" s="25" t="s">
        <v>27</v>
      </c>
      <c r="G20" s="25" t="s">
        <v>461</v>
      </c>
      <c r="H20" s="25" t="s">
        <v>462</v>
      </c>
      <c r="I20" s="25" t="s">
        <v>118</v>
      </c>
      <c r="J20" s="25" t="s">
        <v>463</v>
      </c>
      <c r="K20" s="25" t="s">
        <v>120</v>
      </c>
      <c r="L20" s="25" t="s">
        <v>121</v>
      </c>
      <c r="M20" s="25" t="s">
        <v>175</v>
      </c>
      <c r="N20" s="32">
        <v>2</v>
      </c>
      <c r="O20" s="25">
        <v>8</v>
      </c>
      <c r="P20" s="25" t="s">
        <v>139</v>
      </c>
      <c r="Q20" s="25" t="s">
        <v>4190</v>
      </c>
      <c r="R20" s="25" t="s">
        <v>464</v>
      </c>
      <c r="S20" s="25">
        <v>1000</v>
      </c>
      <c r="T20" s="25">
        <v>49</v>
      </c>
      <c r="U20" s="25">
        <v>0.51</v>
      </c>
      <c r="V20" s="25" t="s">
        <v>169</v>
      </c>
      <c r="W20" s="25" t="s">
        <v>40</v>
      </c>
      <c r="X20" s="25" t="s">
        <v>4193</v>
      </c>
      <c r="Y20" s="25" t="s">
        <v>465</v>
      </c>
      <c r="Z20" s="25" t="s">
        <v>40</v>
      </c>
      <c r="AA20" s="25" t="s">
        <v>64</v>
      </c>
      <c r="AB20" s="25" t="s">
        <v>4194</v>
      </c>
      <c r="AC20" s="55" t="s">
        <v>466</v>
      </c>
      <c r="AD20" s="2">
        <f t="shared" si="0"/>
        <v>1000</v>
      </c>
      <c r="AE20" s="2">
        <f t="shared" si="1"/>
        <v>2</v>
      </c>
      <c r="AF20" s="2">
        <f t="shared" si="2"/>
        <v>49</v>
      </c>
      <c r="AG20" s="2">
        <f t="shared" si="3"/>
        <v>0.51</v>
      </c>
      <c r="AH20" s="2" t="str">
        <f t="shared" si="4"/>
        <v>Sesuai</v>
      </c>
      <c r="AI20" s="2" t="s">
        <v>41</v>
      </c>
      <c r="AJ20" s="31">
        <f t="shared" si="17"/>
        <v>1</v>
      </c>
      <c r="AK20" s="54">
        <f t="shared" si="18"/>
        <v>0</v>
      </c>
      <c r="AL20" s="2" t="str">
        <f t="shared" si="7"/>
        <v>OK</v>
      </c>
      <c r="AM20" s="2" t="str">
        <f t="shared" si="8"/>
        <v>OK</v>
      </c>
      <c r="AN20" s="2" t="str">
        <f t="shared" si="9"/>
        <v>OK</v>
      </c>
      <c r="AO20" s="2" t="str">
        <f t="shared" si="10"/>
        <v>OK</v>
      </c>
      <c r="AP20" s="2" t="str">
        <f t="shared" si="11"/>
        <v>OK</v>
      </c>
      <c r="AQ20" s="2" t="str">
        <f t="shared" si="12"/>
        <v>OK</v>
      </c>
      <c r="AR20" s="2" t="str">
        <f t="shared" si="13"/>
        <v>OK</v>
      </c>
      <c r="AS20" s="53" t="str">
        <f t="shared" si="16"/>
        <v>NOK</v>
      </c>
      <c r="AT20" s="2" t="str">
        <f>VLOOKUP(G20,ACROV!$A$2:$D$732,4,)</f>
        <v>M FARHAN HILMAWAN</v>
      </c>
      <c r="AU20" s="2">
        <f t="shared" si="15"/>
        <v>1</v>
      </c>
      <c r="AV20" s="2" t="str">
        <f>_xlfn.IFNA(VLOOKUP(G20,Dispen!$A$3:$A$36,1,)," ")</f>
        <v xml:space="preserve"> </v>
      </c>
    </row>
    <row r="21" spans="1:48" x14ac:dyDescent="0.25">
      <c r="A21" s="25">
        <v>200</v>
      </c>
      <c r="B21" s="25">
        <v>200</v>
      </c>
      <c r="C21" s="25" t="s">
        <v>26</v>
      </c>
      <c r="D21" s="25" t="s">
        <v>33</v>
      </c>
      <c r="E21" s="25" t="s">
        <v>250</v>
      </c>
      <c r="F21" s="25" t="s">
        <v>27</v>
      </c>
      <c r="G21" s="25" t="s">
        <v>470</v>
      </c>
      <c r="H21" s="25" t="s">
        <v>471</v>
      </c>
      <c r="I21" s="25" t="s">
        <v>30</v>
      </c>
      <c r="J21" s="25" t="s">
        <v>472</v>
      </c>
      <c r="K21" s="25" t="s">
        <v>120</v>
      </c>
      <c r="L21" s="25" t="s">
        <v>121</v>
      </c>
      <c r="M21" s="25" t="s">
        <v>175</v>
      </c>
      <c r="N21" s="32">
        <v>0</v>
      </c>
      <c r="O21" s="25">
        <v>8</v>
      </c>
      <c r="P21" s="25" t="s">
        <v>139</v>
      </c>
      <c r="Q21" s="25" t="s">
        <v>4190</v>
      </c>
      <c r="R21" s="25" t="s">
        <v>473</v>
      </c>
      <c r="S21" s="55">
        <v>100</v>
      </c>
      <c r="T21" s="25">
        <v>66</v>
      </c>
      <c r="U21" s="25">
        <v>1.95</v>
      </c>
      <c r="V21" s="25" t="s">
        <v>98</v>
      </c>
      <c r="W21" s="25" t="s">
        <v>40</v>
      </c>
      <c r="X21" s="25" t="s">
        <v>4193</v>
      </c>
      <c r="Y21" s="25" t="s">
        <v>474</v>
      </c>
      <c r="Z21" s="25" t="s">
        <v>64</v>
      </c>
      <c r="AA21" s="25" t="s">
        <v>40</v>
      </c>
      <c r="AB21" s="25" t="s">
        <v>4193</v>
      </c>
      <c r="AC21" s="25" t="s">
        <v>475</v>
      </c>
      <c r="AD21" s="53">
        <f t="shared" si="0"/>
        <v>100</v>
      </c>
      <c r="AE21" s="2">
        <f t="shared" si="1"/>
        <v>0</v>
      </c>
      <c r="AF21" s="2">
        <f t="shared" si="2"/>
        <v>66</v>
      </c>
      <c r="AG21" s="2">
        <f t="shared" si="3"/>
        <v>1.95</v>
      </c>
      <c r="AH21" s="2" t="str">
        <f t="shared" si="4"/>
        <v>Sesuai</v>
      </c>
      <c r="AI21" s="2" t="s">
        <v>41</v>
      </c>
      <c r="AJ21" s="31">
        <f t="shared" si="17"/>
        <v>1</v>
      </c>
      <c r="AK21" s="31">
        <f t="shared" si="18"/>
        <v>1</v>
      </c>
      <c r="AL21" s="53" t="str">
        <f t="shared" si="7"/>
        <v>NOK</v>
      </c>
      <c r="AM21" s="2" t="str">
        <f t="shared" si="8"/>
        <v>OK</v>
      </c>
      <c r="AN21" s="2" t="str">
        <f t="shared" si="9"/>
        <v>OK</v>
      </c>
      <c r="AO21" s="2" t="str">
        <f t="shared" si="10"/>
        <v>OK</v>
      </c>
      <c r="AP21" s="2" t="str">
        <f t="shared" si="11"/>
        <v>OK</v>
      </c>
      <c r="AQ21" s="2" t="str">
        <f t="shared" si="12"/>
        <v>OK</v>
      </c>
      <c r="AR21" s="2" t="str">
        <f t="shared" si="13"/>
        <v>OK</v>
      </c>
      <c r="AS21" s="2" t="str">
        <f t="shared" si="16"/>
        <v>OK</v>
      </c>
      <c r="AT21" s="2" t="str">
        <f>VLOOKUP(G21,ACROV!$A$2:$D$732,4,)</f>
        <v>YANA SURYANA</v>
      </c>
      <c r="AU21" s="2">
        <f t="shared" si="15"/>
        <v>1</v>
      </c>
      <c r="AV21" s="2" t="str">
        <f>_xlfn.IFNA(VLOOKUP(G21,Dispen!$A$3:$A$36,1,)," ")</f>
        <v xml:space="preserve"> </v>
      </c>
    </row>
    <row r="22" spans="1:48" x14ac:dyDescent="0.25">
      <c r="A22" s="25">
        <v>200</v>
      </c>
      <c r="B22" s="25">
        <v>200</v>
      </c>
      <c r="C22" s="25" t="s">
        <v>26</v>
      </c>
      <c r="D22" s="25" t="s">
        <v>33</v>
      </c>
      <c r="E22" s="25" t="s">
        <v>250</v>
      </c>
      <c r="F22" s="25" t="s">
        <v>27</v>
      </c>
      <c r="G22" s="25" t="s">
        <v>486</v>
      </c>
      <c r="H22" s="25" t="s">
        <v>487</v>
      </c>
      <c r="I22" s="25" t="s">
        <v>30</v>
      </c>
      <c r="J22" s="25" t="s">
        <v>488</v>
      </c>
      <c r="K22" s="25" t="s">
        <v>120</v>
      </c>
      <c r="L22" s="25" t="s">
        <v>121</v>
      </c>
      <c r="M22" s="25" t="s">
        <v>157</v>
      </c>
      <c r="N22" s="32">
        <v>0</v>
      </c>
      <c r="O22" s="25">
        <v>8</v>
      </c>
      <c r="P22" s="25" t="s">
        <v>139</v>
      </c>
      <c r="Q22" s="25" t="s">
        <v>4190</v>
      </c>
      <c r="R22" s="25" t="s">
        <v>489</v>
      </c>
      <c r="S22" s="25">
        <v>1000</v>
      </c>
      <c r="T22" s="25">
        <v>57</v>
      </c>
      <c r="U22" s="25">
        <v>1.1399999999999999</v>
      </c>
      <c r="V22" s="25" t="s">
        <v>138</v>
      </c>
      <c r="W22" s="25" t="s">
        <v>40</v>
      </c>
      <c r="X22" s="25" t="s">
        <v>4193</v>
      </c>
      <c r="Y22" s="25" t="s">
        <v>490</v>
      </c>
      <c r="Z22" s="25" t="s">
        <v>40</v>
      </c>
      <c r="AA22" s="25" t="s">
        <v>64</v>
      </c>
      <c r="AB22" s="25" t="s">
        <v>4194</v>
      </c>
      <c r="AC22" s="55" t="s">
        <v>491</v>
      </c>
      <c r="AD22" s="2">
        <f t="shared" si="0"/>
        <v>1000</v>
      </c>
      <c r="AE22" s="2">
        <f t="shared" si="1"/>
        <v>0</v>
      </c>
      <c r="AF22" s="2">
        <f t="shared" si="2"/>
        <v>57</v>
      </c>
      <c r="AG22" s="2">
        <f t="shared" si="3"/>
        <v>1.1399999999999999</v>
      </c>
      <c r="AH22" s="2" t="str">
        <f t="shared" si="4"/>
        <v>Sesuai</v>
      </c>
      <c r="AI22" s="2" t="s">
        <v>41</v>
      </c>
      <c r="AJ22" s="31">
        <f t="shared" si="17"/>
        <v>1</v>
      </c>
      <c r="AK22" s="54">
        <f t="shared" si="18"/>
        <v>0</v>
      </c>
      <c r="AL22" s="2" t="str">
        <f t="shared" si="7"/>
        <v>OK</v>
      </c>
      <c r="AM22" s="2" t="str">
        <f t="shared" si="8"/>
        <v>OK</v>
      </c>
      <c r="AN22" s="2" t="str">
        <f t="shared" si="9"/>
        <v>OK</v>
      </c>
      <c r="AO22" s="2" t="str">
        <f t="shared" si="10"/>
        <v>OK</v>
      </c>
      <c r="AP22" s="2" t="str">
        <f t="shared" si="11"/>
        <v>OK</v>
      </c>
      <c r="AQ22" s="2" t="str">
        <f t="shared" si="12"/>
        <v>OK</v>
      </c>
      <c r="AR22" s="2" t="str">
        <f t="shared" si="13"/>
        <v>OK</v>
      </c>
      <c r="AS22" s="53" t="str">
        <f t="shared" si="16"/>
        <v>NOK</v>
      </c>
      <c r="AT22" s="2" t="str">
        <f>VLOOKUP(G22,ACROV!$A$2:$D$732,4,)</f>
        <v>M. LAZUARDI NURHIDAYAH</v>
      </c>
      <c r="AU22" s="2">
        <f t="shared" si="15"/>
        <v>1</v>
      </c>
      <c r="AV22" s="2" t="str">
        <f>_xlfn.IFNA(VLOOKUP(G22,Dispen!$A$3:$A$36,1,)," ")</f>
        <v xml:space="preserve"> </v>
      </c>
    </row>
    <row r="23" spans="1:48" x14ac:dyDescent="0.25">
      <c r="A23" s="25">
        <v>200</v>
      </c>
      <c r="B23" s="25">
        <v>200</v>
      </c>
      <c r="C23" s="25" t="s">
        <v>26</v>
      </c>
      <c r="D23" s="25" t="s">
        <v>33</v>
      </c>
      <c r="E23" s="25" t="s">
        <v>250</v>
      </c>
      <c r="F23" s="25" t="s">
        <v>27</v>
      </c>
      <c r="G23" s="25" t="s">
        <v>493</v>
      </c>
      <c r="H23" s="25" t="s">
        <v>494</v>
      </c>
      <c r="I23" s="25" t="s">
        <v>30</v>
      </c>
      <c r="J23" s="25" t="s">
        <v>495</v>
      </c>
      <c r="K23" s="25" t="s">
        <v>120</v>
      </c>
      <c r="L23" s="25" t="s">
        <v>121</v>
      </c>
      <c r="M23" s="25" t="s">
        <v>157</v>
      </c>
      <c r="N23" s="32">
        <v>9</v>
      </c>
      <c r="O23" s="25">
        <v>8</v>
      </c>
      <c r="P23" s="25" t="s">
        <v>139</v>
      </c>
      <c r="Q23" s="25" t="s">
        <v>4190</v>
      </c>
      <c r="R23" s="25" t="s">
        <v>496</v>
      </c>
      <c r="S23" s="25">
        <v>1000</v>
      </c>
      <c r="T23" s="25">
        <v>47</v>
      </c>
      <c r="U23" s="25">
        <v>0.46</v>
      </c>
      <c r="V23" s="25" t="s">
        <v>57</v>
      </c>
      <c r="W23" s="25" t="s">
        <v>40</v>
      </c>
      <c r="X23" s="25" t="s">
        <v>4193</v>
      </c>
      <c r="Y23" s="25" t="s">
        <v>497</v>
      </c>
      <c r="Z23" s="25" t="s">
        <v>40</v>
      </c>
      <c r="AA23" s="25" t="s">
        <v>64</v>
      </c>
      <c r="AB23" s="25" t="s">
        <v>4194</v>
      </c>
      <c r="AC23" s="55" t="s">
        <v>498</v>
      </c>
      <c r="AD23" s="2">
        <f t="shared" si="0"/>
        <v>1000</v>
      </c>
      <c r="AE23" s="2">
        <f t="shared" si="1"/>
        <v>9</v>
      </c>
      <c r="AF23" s="2">
        <f t="shared" si="2"/>
        <v>47</v>
      </c>
      <c r="AG23" s="2">
        <f t="shared" si="3"/>
        <v>0.46</v>
      </c>
      <c r="AH23" s="2" t="str">
        <f t="shared" si="4"/>
        <v>Sesuai</v>
      </c>
      <c r="AI23" s="2" t="s">
        <v>41</v>
      </c>
      <c r="AJ23" s="31">
        <f t="shared" si="17"/>
        <v>1</v>
      </c>
      <c r="AK23" s="54">
        <f t="shared" si="18"/>
        <v>0</v>
      </c>
      <c r="AL23" s="2" t="str">
        <f t="shared" si="7"/>
        <v>OK</v>
      </c>
      <c r="AM23" s="2" t="str">
        <f t="shared" si="8"/>
        <v>OK</v>
      </c>
      <c r="AN23" s="2" t="str">
        <f t="shared" si="9"/>
        <v>OK</v>
      </c>
      <c r="AO23" s="2" t="str">
        <f t="shared" si="10"/>
        <v>OK</v>
      </c>
      <c r="AP23" s="2" t="str">
        <f t="shared" si="11"/>
        <v>OK</v>
      </c>
      <c r="AQ23" s="2" t="str">
        <f t="shared" si="12"/>
        <v>OK</v>
      </c>
      <c r="AR23" s="2" t="str">
        <f t="shared" si="13"/>
        <v>OK</v>
      </c>
      <c r="AS23" s="53" t="str">
        <f t="shared" si="16"/>
        <v>NOK</v>
      </c>
      <c r="AT23" s="2" t="str">
        <f>VLOOKUP(G23,ACROV!$A$2:$D$732,4,)</f>
        <v>YANA SURYANA</v>
      </c>
      <c r="AU23" s="2">
        <f t="shared" si="15"/>
        <v>1</v>
      </c>
      <c r="AV23" s="2" t="str">
        <f>_xlfn.IFNA(VLOOKUP(G23,Dispen!$A$3:$A$36,1,)," ")</f>
        <v xml:space="preserve"> </v>
      </c>
    </row>
    <row r="24" spans="1:48" x14ac:dyDescent="0.25">
      <c r="A24" s="25">
        <v>200</v>
      </c>
      <c r="B24" s="25">
        <v>200</v>
      </c>
      <c r="C24" s="25" t="s">
        <v>26</v>
      </c>
      <c r="D24" s="25" t="s">
        <v>33</v>
      </c>
      <c r="E24" s="25" t="s">
        <v>250</v>
      </c>
      <c r="F24" s="25" t="s">
        <v>27</v>
      </c>
      <c r="G24" s="25" t="s">
        <v>116</v>
      </c>
      <c r="H24" s="25" t="s">
        <v>117</v>
      </c>
      <c r="I24" s="25" t="s">
        <v>30</v>
      </c>
      <c r="J24" s="25" t="s">
        <v>512</v>
      </c>
      <c r="K24" s="25" t="s">
        <v>120</v>
      </c>
      <c r="L24" s="25" t="s">
        <v>121</v>
      </c>
      <c r="M24" s="25" t="s">
        <v>175</v>
      </c>
      <c r="N24" s="32">
        <v>2</v>
      </c>
      <c r="O24" s="25">
        <v>8</v>
      </c>
      <c r="P24" s="55" t="s">
        <v>123</v>
      </c>
      <c r="Q24" s="25" t="s">
        <v>4190</v>
      </c>
      <c r="R24" s="25" t="s">
        <v>513</v>
      </c>
      <c r="S24" s="25">
        <v>1000</v>
      </c>
      <c r="T24" s="25">
        <v>46</v>
      </c>
      <c r="U24" s="25">
        <v>0.51</v>
      </c>
      <c r="V24" s="25" t="s">
        <v>99</v>
      </c>
      <c r="W24" s="25" t="s">
        <v>40</v>
      </c>
      <c r="X24" s="25" t="s">
        <v>4193</v>
      </c>
      <c r="Y24" s="25" t="s">
        <v>514</v>
      </c>
      <c r="Z24" s="25" t="s">
        <v>40</v>
      </c>
      <c r="AA24" s="25" t="s">
        <v>40</v>
      </c>
      <c r="AB24" s="25" t="s">
        <v>4195</v>
      </c>
      <c r="AC24" s="25" t="s">
        <v>52</v>
      </c>
      <c r="AD24" s="2">
        <f t="shared" si="0"/>
        <v>1000</v>
      </c>
      <c r="AE24" s="2">
        <f t="shared" si="1"/>
        <v>2</v>
      </c>
      <c r="AF24" s="2">
        <f t="shared" si="2"/>
        <v>46</v>
      </c>
      <c r="AG24" s="2">
        <f t="shared" si="3"/>
        <v>0.51</v>
      </c>
      <c r="AH24" s="2" t="str">
        <f t="shared" si="4"/>
        <v>Sesuai</v>
      </c>
      <c r="AI24" s="53" t="s">
        <v>42</v>
      </c>
      <c r="AJ24" s="31">
        <f t="shared" si="17"/>
        <v>1</v>
      </c>
      <c r="AK24" s="31">
        <v>0</v>
      </c>
      <c r="AL24" s="2" t="str">
        <f t="shared" si="7"/>
        <v>OK</v>
      </c>
      <c r="AM24" s="2" t="str">
        <f t="shared" si="8"/>
        <v>OK</v>
      </c>
      <c r="AN24" s="2" t="str">
        <f t="shared" si="9"/>
        <v>OK</v>
      </c>
      <c r="AO24" s="2" t="str">
        <f t="shared" si="10"/>
        <v>OK</v>
      </c>
      <c r="AP24" s="2" t="str">
        <f t="shared" si="11"/>
        <v>OK</v>
      </c>
      <c r="AQ24" s="53" t="str">
        <f t="shared" si="12"/>
        <v>NOK</v>
      </c>
      <c r="AR24" s="2" t="str">
        <f t="shared" si="13"/>
        <v>OK</v>
      </c>
      <c r="AS24" s="2" t="s">
        <v>4195</v>
      </c>
      <c r="AT24" s="2" t="str">
        <f>VLOOKUP(G24,ACROV!$A$2:$D$732,4,)</f>
        <v>RIFQI AL WAFA</v>
      </c>
      <c r="AU24" s="2">
        <f t="shared" si="15"/>
        <v>1</v>
      </c>
      <c r="AV24" s="2" t="str">
        <f>_xlfn.IFNA(VLOOKUP(G24,Dispen!$A$3:$A$36,1,)," ")</f>
        <v xml:space="preserve"> </v>
      </c>
    </row>
    <row r="25" spans="1:48" x14ac:dyDescent="0.25">
      <c r="A25" s="25">
        <v>200</v>
      </c>
      <c r="B25" s="25">
        <v>200</v>
      </c>
      <c r="C25" s="25" t="s">
        <v>26</v>
      </c>
      <c r="D25" s="25" t="s">
        <v>33</v>
      </c>
      <c r="E25" s="25" t="s">
        <v>250</v>
      </c>
      <c r="F25" s="25" t="s">
        <v>27</v>
      </c>
      <c r="G25" s="25" t="s">
        <v>521</v>
      </c>
      <c r="H25" s="25" t="s">
        <v>522</v>
      </c>
      <c r="I25" s="25" t="s">
        <v>30</v>
      </c>
      <c r="J25" s="25" t="s">
        <v>523</v>
      </c>
      <c r="K25" s="25" t="s">
        <v>120</v>
      </c>
      <c r="L25" s="25" t="s">
        <v>121</v>
      </c>
      <c r="M25" s="25" t="s">
        <v>137</v>
      </c>
      <c r="N25" s="32">
        <v>0</v>
      </c>
      <c r="O25" s="25">
        <v>8</v>
      </c>
      <c r="P25" s="25" t="s">
        <v>139</v>
      </c>
      <c r="Q25" s="25" t="s">
        <v>4190</v>
      </c>
      <c r="R25" s="25" t="s">
        <v>524</v>
      </c>
      <c r="S25" s="25">
        <v>1000</v>
      </c>
      <c r="T25" s="25">
        <v>43</v>
      </c>
      <c r="U25" s="25">
        <v>0.44</v>
      </c>
      <c r="V25" s="25" t="s">
        <v>99</v>
      </c>
      <c r="W25" s="25" t="s">
        <v>40</v>
      </c>
      <c r="X25" s="25" t="s">
        <v>4193</v>
      </c>
      <c r="Y25" s="25" t="s">
        <v>525</v>
      </c>
      <c r="Z25" s="25" t="s">
        <v>40</v>
      </c>
      <c r="AA25" s="25" t="s">
        <v>64</v>
      </c>
      <c r="AB25" s="25" t="s">
        <v>4194</v>
      </c>
      <c r="AC25" s="55" t="s">
        <v>526</v>
      </c>
      <c r="AD25" s="2">
        <f t="shared" si="0"/>
        <v>1000</v>
      </c>
      <c r="AE25" s="2">
        <f t="shared" si="1"/>
        <v>0</v>
      </c>
      <c r="AF25" s="2">
        <f t="shared" si="2"/>
        <v>43</v>
      </c>
      <c r="AG25" s="2">
        <f t="shared" si="3"/>
        <v>0.44</v>
      </c>
      <c r="AH25" s="2" t="str">
        <f t="shared" si="4"/>
        <v>Sesuai</v>
      </c>
      <c r="AI25" s="2" t="s">
        <v>41</v>
      </c>
      <c r="AJ25" s="31">
        <f t="shared" si="17"/>
        <v>1</v>
      </c>
      <c r="AK25" s="54">
        <f>Z25/(Z25+AA25)</f>
        <v>0</v>
      </c>
      <c r="AL25" s="2" t="str">
        <f t="shared" si="7"/>
        <v>OK</v>
      </c>
      <c r="AM25" s="2" t="str">
        <f t="shared" si="8"/>
        <v>OK</v>
      </c>
      <c r="AN25" s="2" t="str">
        <f t="shared" si="9"/>
        <v>OK</v>
      </c>
      <c r="AO25" s="2" t="str">
        <f t="shared" si="10"/>
        <v>OK</v>
      </c>
      <c r="AP25" s="2" t="str">
        <f t="shared" si="11"/>
        <v>OK</v>
      </c>
      <c r="AQ25" s="2" t="str">
        <f t="shared" si="12"/>
        <v>OK</v>
      </c>
      <c r="AR25" s="2" t="str">
        <f t="shared" si="13"/>
        <v>OK</v>
      </c>
      <c r="AS25" s="53" t="str">
        <f>IF(AB25="ONLINE","OK","NOK")</f>
        <v>NOK</v>
      </c>
      <c r="AT25" s="2" t="str">
        <f>VLOOKUP(G25,ACROV!$A$2:$D$732,4,)</f>
        <v>M. RUSLI FAUZI</v>
      </c>
      <c r="AU25" s="2">
        <f t="shared" si="15"/>
        <v>1</v>
      </c>
      <c r="AV25" s="2" t="str">
        <f>_xlfn.IFNA(VLOOKUP(G25,Dispen!$A$3:$A$36,1,)," ")</f>
        <v xml:space="preserve"> </v>
      </c>
    </row>
    <row r="26" spans="1:48" x14ac:dyDescent="0.25">
      <c r="A26" s="25">
        <v>200</v>
      </c>
      <c r="B26" s="25">
        <v>200</v>
      </c>
      <c r="C26" s="25" t="s">
        <v>26</v>
      </c>
      <c r="D26" s="25" t="s">
        <v>33</v>
      </c>
      <c r="E26" s="25" t="s">
        <v>250</v>
      </c>
      <c r="F26" s="25" t="s">
        <v>27</v>
      </c>
      <c r="G26" s="25" t="s">
        <v>244</v>
      </c>
      <c r="H26" s="25" t="s">
        <v>245</v>
      </c>
      <c r="I26" s="25" t="s">
        <v>30</v>
      </c>
      <c r="J26" s="25" t="s">
        <v>528</v>
      </c>
      <c r="K26" s="25" t="s">
        <v>120</v>
      </c>
      <c r="L26" s="25" t="s">
        <v>121</v>
      </c>
      <c r="M26" s="25" t="s">
        <v>137</v>
      </c>
      <c r="N26" s="32">
        <v>0</v>
      </c>
      <c r="O26" s="25">
        <v>8</v>
      </c>
      <c r="P26" s="25" t="s">
        <v>139</v>
      </c>
      <c r="Q26" s="25" t="s">
        <v>4190</v>
      </c>
      <c r="R26" s="25" t="s">
        <v>529</v>
      </c>
      <c r="S26" s="25">
        <v>1000</v>
      </c>
      <c r="T26" s="25">
        <v>44</v>
      </c>
      <c r="U26" s="25">
        <v>0.66</v>
      </c>
      <c r="V26" s="25" t="s">
        <v>169</v>
      </c>
      <c r="W26" s="25" t="s">
        <v>40</v>
      </c>
      <c r="X26" s="25" t="s">
        <v>4193</v>
      </c>
      <c r="Y26" s="25" t="s">
        <v>530</v>
      </c>
      <c r="Z26" s="25" t="s">
        <v>40</v>
      </c>
      <c r="AA26" s="25" t="s">
        <v>64</v>
      </c>
      <c r="AB26" s="25" t="s">
        <v>4194</v>
      </c>
      <c r="AC26" s="55" t="s">
        <v>531</v>
      </c>
      <c r="AD26" s="2">
        <f t="shared" si="0"/>
        <v>1000</v>
      </c>
      <c r="AE26" s="2">
        <f t="shared" si="1"/>
        <v>0</v>
      </c>
      <c r="AF26" s="2">
        <f t="shared" si="2"/>
        <v>44</v>
      </c>
      <c r="AG26" s="2">
        <f t="shared" si="3"/>
        <v>0.66</v>
      </c>
      <c r="AH26" s="2" t="str">
        <f t="shared" si="4"/>
        <v>Sesuai</v>
      </c>
      <c r="AI26" s="2" t="s">
        <v>41</v>
      </c>
      <c r="AJ26" s="31">
        <f t="shared" si="17"/>
        <v>1</v>
      </c>
      <c r="AK26" s="54">
        <f>Z26/(Z26+AA26)</f>
        <v>0</v>
      </c>
      <c r="AL26" s="2" t="str">
        <f t="shared" si="7"/>
        <v>OK</v>
      </c>
      <c r="AM26" s="2" t="str">
        <f t="shared" si="8"/>
        <v>OK</v>
      </c>
      <c r="AN26" s="2" t="str">
        <f t="shared" si="9"/>
        <v>OK</v>
      </c>
      <c r="AO26" s="2" t="str">
        <f t="shared" si="10"/>
        <v>OK</v>
      </c>
      <c r="AP26" s="2" t="str">
        <f t="shared" si="11"/>
        <v>OK</v>
      </c>
      <c r="AQ26" s="2" t="str">
        <f t="shared" si="12"/>
        <v>OK</v>
      </c>
      <c r="AR26" s="2" t="str">
        <f t="shared" si="13"/>
        <v>OK</v>
      </c>
      <c r="AS26" s="53" t="str">
        <f>IF(AB26="ONLINE","OK","NOK")</f>
        <v>NOK</v>
      </c>
      <c r="AT26" s="2" t="str">
        <f>VLOOKUP(G26,ACROV!$A$2:$D$732,4,)</f>
        <v>ARIF RAHMAN HAKIM</v>
      </c>
      <c r="AU26" s="2">
        <f t="shared" si="15"/>
        <v>1</v>
      </c>
      <c r="AV26" s="2" t="str">
        <f>_xlfn.IFNA(VLOOKUP(G26,Dispen!$A$3:$A$36,1,)," ")</f>
        <v xml:space="preserve"> </v>
      </c>
    </row>
    <row r="27" spans="1:48" x14ac:dyDescent="0.25">
      <c r="A27" s="25">
        <v>200</v>
      </c>
      <c r="B27" s="25">
        <v>200</v>
      </c>
      <c r="C27" s="25" t="s">
        <v>26</v>
      </c>
      <c r="D27" s="25" t="s">
        <v>33</v>
      </c>
      <c r="E27" s="25" t="s">
        <v>250</v>
      </c>
      <c r="F27" s="25" t="s">
        <v>27</v>
      </c>
      <c r="G27" s="25" t="s">
        <v>535</v>
      </c>
      <c r="H27" s="25" t="s">
        <v>536</v>
      </c>
      <c r="I27" s="25" t="s">
        <v>118</v>
      </c>
      <c r="J27" s="25" t="s">
        <v>537</v>
      </c>
      <c r="K27" s="25" t="s">
        <v>120</v>
      </c>
      <c r="L27" s="25" t="s">
        <v>121</v>
      </c>
      <c r="M27" s="25" t="s">
        <v>157</v>
      </c>
      <c r="N27" s="32">
        <v>30</v>
      </c>
      <c r="O27" s="25">
        <v>8</v>
      </c>
      <c r="P27" s="25" t="s">
        <v>139</v>
      </c>
      <c r="Q27" s="25" t="s">
        <v>4190</v>
      </c>
      <c r="R27" s="25" t="s">
        <v>538</v>
      </c>
      <c r="S27" s="25">
        <v>1000</v>
      </c>
      <c r="T27" s="25">
        <v>46</v>
      </c>
      <c r="U27" s="25">
        <v>0.67</v>
      </c>
      <c r="V27" s="25" t="s">
        <v>40</v>
      </c>
      <c r="W27" s="25" t="s">
        <v>63</v>
      </c>
      <c r="X27" s="25" t="s">
        <v>4194</v>
      </c>
      <c r="Y27" s="55" t="s">
        <v>539</v>
      </c>
      <c r="Z27" s="25" t="s">
        <v>63</v>
      </c>
      <c r="AA27" s="25" t="s">
        <v>40</v>
      </c>
      <c r="AB27" s="25" t="s">
        <v>4193</v>
      </c>
      <c r="AC27" s="25" t="s">
        <v>540</v>
      </c>
      <c r="AD27" s="2">
        <f t="shared" si="0"/>
        <v>1000</v>
      </c>
      <c r="AE27" s="2">
        <f t="shared" si="1"/>
        <v>30</v>
      </c>
      <c r="AF27" s="2">
        <f t="shared" si="2"/>
        <v>46</v>
      </c>
      <c r="AG27" s="2">
        <f t="shared" si="3"/>
        <v>0.67</v>
      </c>
      <c r="AH27" s="2" t="str">
        <f t="shared" si="4"/>
        <v>Sesuai</v>
      </c>
      <c r="AI27" s="2" t="s">
        <v>41</v>
      </c>
      <c r="AJ27" s="54">
        <f t="shared" si="17"/>
        <v>0</v>
      </c>
      <c r="AK27" s="31">
        <f>Z27/(Z27+AA27)</f>
        <v>1</v>
      </c>
      <c r="AL27" s="2" t="str">
        <f t="shared" si="7"/>
        <v>OK</v>
      </c>
      <c r="AM27" s="2" t="str">
        <f t="shared" si="8"/>
        <v>OK</v>
      </c>
      <c r="AN27" s="2" t="str">
        <f t="shared" si="9"/>
        <v>OK</v>
      </c>
      <c r="AO27" s="2" t="str">
        <f t="shared" si="10"/>
        <v>OK</v>
      </c>
      <c r="AP27" s="2" t="str">
        <f t="shared" si="11"/>
        <v>OK</v>
      </c>
      <c r="AQ27" s="2" t="str">
        <f t="shared" si="12"/>
        <v>OK</v>
      </c>
      <c r="AR27" s="53" t="str">
        <f t="shared" si="13"/>
        <v>NOK</v>
      </c>
      <c r="AS27" s="2" t="str">
        <f>IF(AB27="ONLINE","OK","NOK")</f>
        <v>OK</v>
      </c>
      <c r="AT27" s="2" t="str">
        <f>VLOOKUP(G27,ACROV!$A$2:$D$732,4,)</f>
        <v>M FARHAN HILMAWAN</v>
      </c>
      <c r="AU27" s="2">
        <f t="shared" si="15"/>
        <v>1</v>
      </c>
      <c r="AV27" s="2" t="str">
        <f>_xlfn.IFNA(VLOOKUP(G27,Dispen!$A$3:$A$36,1,)," ")</f>
        <v xml:space="preserve"> </v>
      </c>
    </row>
    <row r="28" spans="1:48" x14ac:dyDescent="0.25">
      <c r="A28" s="25">
        <v>200</v>
      </c>
      <c r="B28" s="25">
        <v>200</v>
      </c>
      <c r="C28" s="25" t="s">
        <v>26</v>
      </c>
      <c r="D28" s="25" t="s">
        <v>33</v>
      </c>
      <c r="E28" s="25" t="s">
        <v>250</v>
      </c>
      <c r="F28" s="25" t="s">
        <v>27</v>
      </c>
      <c r="G28" s="25" t="s">
        <v>231</v>
      </c>
      <c r="H28" s="25" t="s">
        <v>232</v>
      </c>
      <c r="I28" s="25" t="s">
        <v>30</v>
      </c>
      <c r="J28" s="25" t="s">
        <v>558</v>
      </c>
      <c r="K28" s="25" t="s">
        <v>120</v>
      </c>
      <c r="L28" s="25" t="s">
        <v>121</v>
      </c>
      <c r="M28" s="25" t="s">
        <v>157</v>
      </c>
      <c r="N28" s="32">
        <v>35</v>
      </c>
      <c r="O28" s="25">
        <v>16</v>
      </c>
      <c r="P28" s="25" t="s">
        <v>139</v>
      </c>
      <c r="Q28" s="25" t="s">
        <v>4190</v>
      </c>
      <c r="R28" s="25" t="s">
        <v>560</v>
      </c>
      <c r="S28" s="25">
        <v>1000</v>
      </c>
      <c r="T28" s="25">
        <v>40</v>
      </c>
      <c r="U28" s="25">
        <v>0.52</v>
      </c>
      <c r="V28" s="25" t="s">
        <v>40</v>
      </c>
      <c r="W28" s="25" t="s">
        <v>45</v>
      </c>
      <c r="X28" s="25" t="s">
        <v>4194</v>
      </c>
      <c r="Y28" s="55" t="s">
        <v>561</v>
      </c>
      <c r="Z28" s="25" t="s">
        <v>64</v>
      </c>
      <c r="AA28" s="25" t="s">
        <v>40</v>
      </c>
      <c r="AB28" s="25" t="s">
        <v>4193</v>
      </c>
      <c r="AC28" s="25" t="s">
        <v>562</v>
      </c>
      <c r="AD28" s="2">
        <f t="shared" si="0"/>
        <v>1000</v>
      </c>
      <c r="AE28" s="2">
        <f t="shared" si="1"/>
        <v>35</v>
      </c>
      <c r="AF28" s="2">
        <f t="shared" si="2"/>
        <v>40</v>
      </c>
      <c r="AG28" s="2">
        <f t="shared" si="3"/>
        <v>0.52</v>
      </c>
      <c r="AH28" s="2" t="str">
        <f t="shared" si="4"/>
        <v>Sesuai</v>
      </c>
      <c r="AI28" s="2" t="s">
        <v>41</v>
      </c>
      <c r="AJ28" s="54">
        <f t="shared" si="17"/>
        <v>0</v>
      </c>
      <c r="AK28" s="31">
        <f>Z28/(Z28+AA28)</f>
        <v>1</v>
      </c>
      <c r="AL28" s="2" t="str">
        <f t="shared" si="7"/>
        <v>OK</v>
      </c>
      <c r="AM28" s="2" t="str">
        <f t="shared" si="8"/>
        <v>OK</v>
      </c>
      <c r="AN28" s="2" t="str">
        <f t="shared" si="9"/>
        <v>OK</v>
      </c>
      <c r="AO28" s="2" t="str">
        <f t="shared" si="10"/>
        <v>OK</v>
      </c>
      <c r="AP28" s="2" t="str">
        <f t="shared" si="11"/>
        <v>OK</v>
      </c>
      <c r="AQ28" s="2" t="str">
        <f t="shared" si="12"/>
        <v>OK</v>
      </c>
      <c r="AR28" s="53" t="str">
        <f t="shared" si="13"/>
        <v>NOK</v>
      </c>
      <c r="AS28" s="2" t="str">
        <f>IF(AB28="ONLINE","OK","NOK")</f>
        <v>OK</v>
      </c>
      <c r="AT28" s="2" t="str">
        <f>VLOOKUP(G28,ACROV!$A$2:$D$732,4,)</f>
        <v>ARIF RAHMAN HAKIM</v>
      </c>
      <c r="AU28" s="2">
        <f t="shared" si="15"/>
        <v>1</v>
      </c>
      <c r="AV28" s="2" t="str">
        <f>_xlfn.IFNA(VLOOKUP(G28,Dispen!$A$3:$A$36,1,)," ")</f>
        <v xml:space="preserve"> </v>
      </c>
    </row>
    <row r="29" spans="1:48" x14ac:dyDescent="0.25">
      <c r="A29" s="25">
        <v>200</v>
      </c>
      <c r="B29" s="25">
        <v>200</v>
      </c>
      <c r="C29" s="25" t="s">
        <v>26</v>
      </c>
      <c r="D29" s="25" t="s">
        <v>33</v>
      </c>
      <c r="E29" s="25" t="s">
        <v>250</v>
      </c>
      <c r="F29" s="25" t="s">
        <v>27</v>
      </c>
      <c r="G29" s="25" t="s">
        <v>599</v>
      </c>
      <c r="H29" s="25" t="s">
        <v>600</v>
      </c>
      <c r="I29" s="25" t="s">
        <v>30</v>
      </c>
      <c r="J29" s="25" t="s">
        <v>601</v>
      </c>
      <c r="K29" s="25" t="s">
        <v>120</v>
      </c>
      <c r="L29" s="25" t="s">
        <v>121</v>
      </c>
      <c r="M29" s="25" t="s">
        <v>157</v>
      </c>
      <c r="N29" s="32">
        <v>26</v>
      </c>
      <c r="O29" s="25">
        <v>8</v>
      </c>
      <c r="P29" s="25" t="s">
        <v>139</v>
      </c>
      <c r="Q29" s="25" t="s">
        <v>4190</v>
      </c>
      <c r="R29" s="25" t="s">
        <v>602</v>
      </c>
      <c r="S29" s="25">
        <v>1000</v>
      </c>
      <c r="T29" s="25">
        <v>50</v>
      </c>
      <c r="U29" s="25">
        <v>0.43</v>
      </c>
      <c r="V29" s="25" t="s">
        <v>103</v>
      </c>
      <c r="W29" s="25" t="s">
        <v>99</v>
      </c>
      <c r="X29" s="25" t="s">
        <v>4193</v>
      </c>
      <c r="Y29" s="25" t="s">
        <v>603</v>
      </c>
      <c r="Z29" s="25" t="s">
        <v>40</v>
      </c>
      <c r="AA29" s="25" t="s">
        <v>64</v>
      </c>
      <c r="AB29" s="25" t="s">
        <v>4194</v>
      </c>
      <c r="AC29" s="55" t="s">
        <v>604</v>
      </c>
      <c r="AD29" s="2">
        <f t="shared" si="0"/>
        <v>1000</v>
      </c>
      <c r="AE29" s="2">
        <f t="shared" si="1"/>
        <v>26</v>
      </c>
      <c r="AF29" s="2">
        <f t="shared" si="2"/>
        <v>50</v>
      </c>
      <c r="AG29" s="2">
        <f t="shared" si="3"/>
        <v>0.43</v>
      </c>
      <c r="AH29" s="2" t="str">
        <f t="shared" si="4"/>
        <v>Sesuai</v>
      </c>
      <c r="AI29" s="2" t="s">
        <v>41</v>
      </c>
      <c r="AJ29" s="31">
        <f t="shared" si="17"/>
        <v>0.90909090909090906</v>
      </c>
      <c r="AK29" s="54">
        <f>Z29/(Z29+AA29)</f>
        <v>0</v>
      </c>
      <c r="AL29" s="2" t="str">
        <f t="shared" si="7"/>
        <v>OK</v>
      </c>
      <c r="AM29" s="2" t="str">
        <f t="shared" si="8"/>
        <v>OK</v>
      </c>
      <c r="AN29" s="2" t="str">
        <f t="shared" si="9"/>
        <v>OK</v>
      </c>
      <c r="AO29" s="2" t="str">
        <f t="shared" si="10"/>
        <v>OK</v>
      </c>
      <c r="AP29" s="2" t="str">
        <f t="shared" si="11"/>
        <v>OK</v>
      </c>
      <c r="AQ29" s="2" t="str">
        <f t="shared" si="12"/>
        <v>OK</v>
      </c>
      <c r="AR29" s="2" t="str">
        <f t="shared" si="13"/>
        <v>OK</v>
      </c>
      <c r="AS29" s="53" t="str">
        <f>IF(AB29="ONLINE","OK","NOK")</f>
        <v>NOK</v>
      </c>
      <c r="AT29" s="2" t="str">
        <f>VLOOKUP(G29,ACROV!$A$2:$D$732,4,)</f>
        <v>YANA SURYANA</v>
      </c>
      <c r="AU29" s="2">
        <f t="shared" si="15"/>
        <v>1</v>
      </c>
      <c r="AV29" s="2" t="str">
        <f>_xlfn.IFNA(VLOOKUP(G29,Dispen!$A$3:$A$36,1,)," ")</f>
        <v xml:space="preserve"> </v>
      </c>
    </row>
    <row r="30" spans="1:48" x14ac:dyDescent="0.25">
      <c r="A30" s="25">
        <v>200</v>
      </c>
      <c r="B30" s="25">
        <v>200</v>
      </c>
      <c r="C30" s="25" t="s">
        <v>26</v>
      </c>
      <c r="D30" s="25" t="s">
        <v>33</v>
      </c>
      <c r="E30" s="25" t="s">
        <v>250</v>
      </c>
      <c r="F30" s="25" t="s">
        <v>27</v>
      </c>
      <c r="G30" s="25" t="s">
        <v>611</v>
      </c>
      <c r="H30" s="25" t="s">
        <v>612</v>
      </c>
      <c r="I30" s="25" t="s">
        <v>30</v>
      </c>
      <c r="J30" s="25" t="s">
        <v>613</v>
      </c>
      <c r="K30" s="25" t="s">
        <v>37</v>
      </c>
      <c r="L30" s="25" t="s">
        <v>38</v>
      </c>
      <c r="M30" s="25" t="s">
        <v>39</v>
      </c>
      <c r="N30" s="32">
        <v>0</v>
      </c>
      <c r="O30" s="25">
        <v>4</v>
      </c>
      <c r="P30" s="25" t="s">
        <v>43</v>
      </c>
      <c r="Q30" s="25" t="s">
        <v>4190</v>
      </c>
      <c r="R30" s="25" t="s">
        <v>614</v>
      </c>
      <c r="S30" s="25">
        <v>1000</v>
      </c>
      <c r="T30" s="25">
        <v>39</v>
      </c>
      <c r="U30" s="25">
        <v>0.38</v>
      </c>
      <c r="V30" s="25" t="s">
        <v>40</v>
      </c>
      <c r="W30" s="25" t="s">
        <v>45</v>
      </c>
      <c r="X30" s="25" t="s">
        <v>4194</v>
      </c>
      <c r="Y30" s="55" t="s">
        <v>615</v>
      </c>
      <c r="Z30" s="25" t="s">
        <v>40</v>
      </c>
      <c r="AA30" s="25" t="s">
        <v>40</v>
      </c>
      <c r="AB30" s="25" t="s">
        <v>4195</v>
      </c>
      <c r="AC30" s="25" t="s">
        <v>52</v>
      </c>
      <c r="AD30" s="2">
        <f t="shared" si="0"/>
        <v>1000</v>
      </c>
      <c r="AE30" s="2">
        <f t="shared" si="1"/>
        <v>0</v>
      </c>
      <c r="AF30" s="2">
        <f t="shared" si="2"/>
        <v>39</v>
      </c>
      <c r="AG30" s="2">
        <f t="shared" si="3"/>
        <v>0.38</v>
      </c>
      <c r="AH30" s="2" t="str">
        <f t="shared" si="4"/>
        <v>Sesuai</v>
      </c>
      <c r="AI30" s="2" t="s">
        <v>41</v>
      </c>
      <c r="AJ30" s="54">
        <f t="shared" si="17"/>
        <v>0</v>
      </c>
      <c r="AK30" s="31">
        <v>0</v>
      </c>
      <c r="AL30" s="2" t="str">
        <f t="shared" si="7"/>
        <v>OK</v>
      </c>
      <c r="AM30" s="2" t="str">
        <f t="shared" si="8"/>
        <v>OK</v>
      </c>
      <c r="AN30" s="2" t="str">
        <f t="shared" si="9"/>
        <v>OK</v>
      </c>
      <c r="AO30" s="2" t="str">
        <f t="shared" si="10"/>
        <v>OK</v>
      </c>
      <c r="AP30" s="2" t="str">
        <f t="shared" si="11"/>
        <v>OK</v>
      </c>
      <c r="AQ30" s="2" t="str">
        <f t="shared" si="12"/>
        <v>OK</v>
      </c>
      <c r="AR30" s="53" t="str">
        <f t="shared" si="13"/>
        <v>NOK</v>
      </c>
      <c r="AS30" s="2" t="s">
        <v>4195</v>
      </c>
      <c r="AT30" s="2" t="str">
        <f>VLOOKUP(G30,ACROV!$A$2:$D$732,4,)</f>
        <v>MUHAMMAD RAFI MAULUDI</v>
      </c>
      <c r="AU30" s="2">
        <f t="shared" si="15"/>
        <v>1</v>
      </c>
      <c r="AV30" s="2" t="str">
        <f>_xlfn.IFNA(VLOOKUP(G30,Dispen!$A$3:$A$36,1,)," ")</f>
        <v xml:space="preserve"> </v>
      </c>
    </row>
    <row r="31" spans="1:48" x14ac:dyDescent="0.25">
      <c r="A31" s="25">
        <v>200</v>
      </c>
      <c r="B31" s="25">
        <v>200</v>
      </c>
      <c r="C31" s="25" t="s">
        <v>26</v>
      </c>
      <c r="D31" s="25" t="s">
        <v>33</v>
      </c>
      <c r="E31" s="25" t="s">
        <v>250</v>
      </c>
      <c r="F31" s="25" t="s">
        <v>27</v>
      </c>
      <c r="G31" s="25" t="s">
        <v>616</v>
      </c>
      <c r="H31" s="25" t="s">
        <v>617</v>
      </c>
      <c r="I31" s="25" t="s">
        <v>118</v>
      </c>
      <c r="J31" s="25" t="s">
        <v>618</v>
      </c>
      <c r="K31" s="25" t="s">
        <v>120</v>
      </c>
      <c r="L31" s="25" t="s">
        <v>121</v>
      </c>
      <c r="M31" s="25" t="s">
        <v>137</v>
      </c>
      <c r="N31" s="32">
        <v>2</v>
      </c>
      <c r="O31" s="25">
        <v>8</v>
      </c>
      <c r="P31" s="25" t="s">
        <v>139</v>
      </c>
      <c r="Q31" s="25" t="s">
        <v>4189</v>
      </c>
      <c r="R31" s="25" t="s">
        <v>619</v>
      </c>
      <c r="S31" s="25">
        <v>1000</v>
      </c>
      <c r="T31" s="25">
        <v>0</v>
      </c>
      <c r="U31" s="25">
        <v>0.49</v>
      </c>
      <c r="V31" s="25" t="s">
        <v>98</v>
      </c>
      <c r="W31" s="25" t="s">
        <v>40</v>
      </c>
      <c r="X31" s="25" t="s">
        <v>4193</v>
      </c>
      <c r="Y31" s="25" t="s">
        <v>620</v>
      </c>
      <c r="Z31" s="25" t="s">
        <v>99</v>
      </c>
      <c r="AA31" s="25" t="s">
        <v>40</v>
      </c>
      <c r="AB31" s="25" t="s">
        <v>4193</v>
      </c>
      <c r="AC31" s="25" t="s">
        <v>621</v>
      </c>
      <c r="AD31" s="2">
        <f t="shared" si="0"/>
        <v>1000</v>
      </c>
      <c r="AE31" s="2">
        <f t="shared" si="1"/>
        <v>2</v>
      </c>
      <c r="AF31" s="2">
        <f t="shared" si="2"/>
        <v>0</v>
      </c>
      <c r="AG31" s="2">
        <f t="shared" si="3"/>
        <v>0.49</v>
      </c>
      <c r="AH31" s="53" t="str">
        <f t="shared" si="4"/>
        <v>Double</v>
      </c>
      <c r="AI31" s="2" t="s">
        <v>41</v>
      </c>
      <c r="AJ31" s="31">
        <f t="shared" si="17"/>
        <v>1</v>
      </c>
      <c r="AK31" s="31">
        <f t="shared" ref="AK31:AK38" si="19">Z31/(Z31+AA31)</f>
        <v>1</v>
      </c>
      <c r="AL31" s="2" t="str">
        <f t="shared" si="7"/>
        <v>OK</v>
      </c>
      <c r="AM31" s="2" t="str">
        <f t="shared" si="8"/>
        <v>OK</v>
      </c>
      <c r="AN31" s="2" t="str">
        <f t="shared" si="9"/>
        <v>OK</v>
      </c>
      <c r="AO31" s="2" t="str">
        <f t="shared" si="10"/>
        <v>OK</v>
      </c>
      <c r="AP31" s="53" t="str">
        <f t="shared" si="11"/>
        <v>NOK</v>
      </c>
      <c r="AQ31" s="2" t="str">
        <f t="shared" si="12"/>
        <v>OK</v>
      </c>
      <c r="AR31" s="2" t="str">
        <f t="shared" si="13"/>
        <v>OK</v>
      </c>
      <c r="AS31" s="2" t="str">
        <f t="shared" ref="AS31:AS38" si="20">IF(AB31="ONLINE","OK","NOK")</f>
        <v>OK</v>
      </c>
      <c r="AT31" s="2" t="str">
        <f>VLOOKUP(G31,ACROV!$A$2:$D$732,4,)</f>
        <v>ARIF RAHMAN HAKIM</v>
      </c>
      <c r="AU31" s="2">
        <f t="shared" si="15"/>
        <v>1</v>
      </c>
      <c r="AV31" s="2" t="str">
        <f>_xlfn.IFNA(VLOOKUP(G31,Dispen!$A$3:$A$36,1,)," ")</f>
        <v xml:space="preserve"> </v>
      </c>
    </row>
    <row r="32" spans="1:48" x14ac:dyDescent="0.25">
      <c r="A32" s="25">
        <v>200</v>
      </c>
      <c r="B32" s="25">
        <v>200</v>
      </c>
      <c r="C32" s="25" t="s">
        <v>26</v>
      </c>
      <c r="D32" s="25" t="s">
        <v>33</v>
      </c>
      <c r="E32" s="25" t="s">
        <v>250</v>
      </c>
      <c r="F32" s="25" t="s">
        <v>27</v>
      </c>
      <c r="G32" s="25" t="s">
        <v>633</v>
      </c>
      <c r="H32" s="25" t="s">
        <v>634</v>
      </c>
      <c r="I32" s="25" t="s">
        <v>160</v>
      </c>
      <c r="J32" s="25" t="s">
        <v>635</v>
      </c>
      <c r="K32" s="25" t="s">
        <v>120</v>
      </c>
      <c r="L32" s="25" t="s">
        <v>121</v>
      </c>
      <c r="M32" s="25" t="s">
        <v>137</v>
      </c>
      <c r="N32" s="32">
        <v>7</v>
      </c>
      <c r="O32" s="25">
        <v>8</v>
      </c>
      <c r="P32" s="25" t="s">
        <v>139</v>
      </c>
      <c r="Q32" s="25" t="s">
        <v>4190</v>
      </c>
      <c r="R32" s="25" t="s">
        <v>636</v>
      </c>
      <c r="S32" s="25">
        <v>1000</v>
      </c>
      <c r="T32" s="25">
        <v>48</v>
      </c>
      <c r="U32" s="25">
        <v>2</v>
      </c>
      <c r="V32" s="25" t="s">
        <v>146</v>
      </c>
      <c r="W32" s="25" t="s">
        <v>146</v>
      </c>
      <c r="X32" s="25" t="s">
        <v>4193</v>
      </c>
      <c r="Y32" s="25" t="s">
        <v>637</v>
      </c>
      <c r="Z32" s="25" t="s">
        <v>40</v>
      </c>
      <c r="AA32" s="25" t="s">
        <v>64</v>
      </c>
      <c r="AB32" s="25" t="s">
        <v>4194</v>
      </c>
      <c r="AC32" s="55" t="s">
        <v>638</v>
      </c>
      <c r="AD32" s="2">
        <f t="shared" si="0"/>
        <v>1000</v>
      </c>
      <c r="AE32" s="2">
        <f t="shared" si="1"/>
        <v>7</v>
      </c>
      <c r="AF32" s="2">
        <f t="shared" si="2"/>
        <v>48</v>
      </c>
      <c r="AG32" s="2">
        <f t="shared" si="3"/>
        <v>2</v>
      </c>
      <c r="AH32" s="2" t="str">
        <f t="shared" si="4"/>
        <v>Sesuai</v>
      </c>
      <c r="AI32" s="2" t="s">
        <v>41</v>
      </c>
      <c r="AJ32" s="31">
        <f t="shared" si="17"/>
        <v>0.5</v>
      </c>
      <c r="AK32" s="54">
        <f t="shared" si="19"/>
        <v>0</v>
      </c>
      <c r="AL32" s="2" t="str">
        <f t="shared" si="7"/>
        <v>OK</v>
      </c>
      <c r="AM32" s="2" t="str">
        <f t="shared" si="8"/>
        <v>OK</v>
      </c>
      <c r="AN32" s="2" t="str">
        <f t="shared" si="9"/>
        <v>OK</v>
      </c>
      <c r="AO32" s="2" t="str">
        <f t="shared" si="10"/>
        <v>OK</v>
      </c>
      <c r="AP32" s="2" t="str">
        <f t="shared" si="11"/>
        <v>OK</v>
      </c>
      <c r="AQ32" s="2" t="str">
        <f t="shared" si="12"/>
        <v>OK</v>
      </c>
      <c r="AR32" s="2" t="str">
        <f t="shared" si="13"/>
        <v>OK</v>
      </c>
      <c r="AS32" s="53" t="str">
        <f t="shared" si="20"/>
        <v>NOK</v>
      </c>
      <c r="AT32" s="2" t="str">
        <f>VLOOKUP(G32,ACROV!$A$2:$D$732,4,)</f>
        <v>ANUGRAH KUSUMA</v>
      </c>
      <c r="AU32" s="2">
        <f t="shared" si="15"/>
        <v>1</v>
      </c>
      <c r="AV32" s="2" t="str">
        <f>_xlfn.IFNA(VLOOKUP(G32,Dispen!$A$3:$A$36,1,)," ")</f>
        <v xml:space="preserve"> </v>
      </c>
    </row>
    <row r="33" spans="1:48" x14ac:dyDescent="0.25">
      <c r="A33" s="25">
        <v>200</v>
      </c>
      <c r="B33" s="25">
        <v>200</v>
      </c>
      <c r="C33" s="25" t="s">
        <v>26</v>
      </c>
      <c r="D33" s="25" t="s">
        <v>33</v>
      </c>
      <c r="E33" s="25" t="s">
        <v>250</v>
      </c>
      <c r="F33" s="25" t="s">
        <v>27</v>
      </c>
      <c r="G33" s="25" t="s">
        <v>692</v>
      </c>
      <c r="H33" s="25" t="s">
        <v>693</v>
      </c>
      <c r="I33" s="25" t="s">
        <v>118</v>
      </c>
      <c r="J33" s="25" t="s">
        <v>694</v>
      </c>
      <c r="K33" s="25" t="s">
        <v>120</v>
      </c>
      <c r="L33" s="25" t="s">
        <v>121</v>
      </c>
      <c r="M33" s="25" t="s">
        <v>137</v>
      </c>
      <c r="N33" s="32">
        <v>39</v>
      </c>
      <c r="O33" s="25">
        <v>8</v>
      </c>
      <c r="P33" s="25" t="s">
        <v>139</v>
      </c>
      <c r="Q33" s="25" t="s">
        <v>4190</v>
      </c>
      <c r="R33" s="25" t="s">
        <v>695</v>
      </c>
      <c r="S33" s="25">
        <v>1000</v>
      </c>
      <c r="T33" s="25">
        <v>41</v>
      </c>
      <c r="U33" s="25">
        <v>1.22</v>
      </c>
      <c r="V33" s="25" t="s">
        <v>64</v>
      </c>
      <c r="W33" s="25" t="s">
        <v>98</v>
      </c>
      <c r="X33" s="25" t="s">
        <v>4194</v>
      </c>
      <c r="Y33" s="55" t="s">
        <v>696</v>
      </c>
      <c r="Z33" s="25" t="s">
        <v>64</v>
      </c>
      <c r="AA33" s="25" t="s">
        <v>40</v>
      </c>
      <c r="AB33" s="25" t="s">
        <v>4193</v>
      </c>
      <c r="AC33" s="25" t="s">
        <v>697</v>
      </c>
      <c r="AD33" s="2">
        <f t="shared" si="0"/>
        <v>1000</v>
      </c>
      <c r="AE33" s="2">
        <f t="shared" si="1"/>
        <v>39</v>
      </c>
      <c r="AF33" s="2">
        <f t="shared" si="2"/>
        <v>41</v>
      </c>
      <c r="AG33" s="2">
        <f t="shared" si="3"/>
        <v>1.22</v>
      </c>
      <c r="AH33" s="2" t="str">
        <f t="shared" si="4"/>
        <v>Sesuai</v>
      </c>
      <c r="AI33" s="2" t="s">
        <v>41</v>
      </c>
      <c r="AJ33" s="54">
        <f t="shared" si="17"/>
        <v>0.2</v>
      </c>
      <c r="AK33" s="31">
        <f t="shared" si="19"/>
        <v>1</v>
      </c>
      <c r="AL33" s="2" t="str">
        <f t="shared" si="7"/>
        <v>OK</v>
      </c>
      <c r="AM33" s="2" t="str">
        <f t="shared" si="8"/>
        <v>OK</v>
      </c>
      <c r="AN33" s="2" t="str">
        <f t="shared" si="9"/>
        <v>OK</v>
      </c>
      <c r="AO33" s="2" t="str">
        <f t="shared" si="10"/>
        <v>OK</v>
      </c>
      <c r="AP33" s="2" t="str">
        <f t="shared" si="11"/>
        <v>OK</v>
      </c>
      <c r="AQ33" s="2" t="str">
        <f t="shared" si="12"/>
        <v>OK</v>
      </c>
      <c r="AR33" s="53" t="str">
        <f t="shared" si="13"/>
        <v>NOK</v>
      </c>
      <c r="AS33" s="2" t="str">
        <f t="shared" si="20"/>
        <v>OK</v>
      </c>
      <c r="AT33" s="2" t="str">
        <f>VLOOKUP(G33,ACROV!$A$2:$D$732,4,)</f>
        <v>M FARHAN HILMAWAN</v>
      </c>
      <c r="AU33" s="2">
        <f t="shared" si="15"/>
        <v>1</v>
      </c>
      <c r="AV33" s="2" t="str">
        <f>_xlfn.IFNA(VLOOKUP(G33,Dispen!$A$3:$A$36,1,)," ")</f>
        <v xml:space="preserve"> </v>
      </c>
    </row>
    <row r="34" spans="1:48" x14ac:dyDescent="0.25">
      <c r="A34" s="25">
        <v>200</v>
      </c>
      <c r="B34" s="25">
        <v>200</v>
      </c>
      <c r="C34" s="25" t="s">
        <v>26</v>
      </c>
      <c r="D34" s="25" t="s">
        <v>33</v>
      </c>
      <c r="E34" s="25" t="s">
        <v>250</v>
      </c>
      <c r="F34" s="25" t="s">
        <v>27</v>
      </c>
      <c r="G34" s="25" t="s">
        <v>711</v>
      </c>
      <c r="H34" s="25" t="s">
        <v>712</v>
      </c>
      <c r="I34" s="25" t="s">
        <v>30</v>
      </c>
      <c r="J34" s="25" t="s">
        <v>713</v>
      </c>
      <c r="K34" s="25" t="s">
        <v>120</v>
      </c>
      <c r="L34" s="25" t="s">
        <v>121</v>
      </c>
      <c r="M34" s="25" t="s">
        <v>157</v>
      </c>
      <c r="N34" s="32">
        <v>12</v>
      </c>
      <c r="O34" s="25">
        <v>8</v>
      </c>
      <c r="P34" s="25" t="s">
        <v>139</v>
      </c>
      <c r="Q34" s="25" t="s">
        <v>4190</v>
      </c>
      <c r="R34" s="25" t="s">
        <v>714</v>
      </c>
      <c r="S34" s="25">
        <v>1000</v>
      </c>
      <c r="T34" s="25">
        <v>42</v>
      </c>
      <c r="U34" s="25">
        <v>0.42</v>
      </c>
      <c r="V34" s="25" t="s">
        <v>113</v>
      </c>
      <c r="W34" s="25" t="s">
        <v>40</v>
      </c>
      <c r="X34" s="25" t="s">
        <v>4193</v>
      </c>
      <c r="Y34" s="25" t="s">
        <v>715</v>
      </c>
      <c r="Z34" s="25" t="s">
        <v>40</v>
      </c>
      <c r="AA34" s="25" t="s">
        <v>64</v>
      </c>
      <c r="AB34" s="25" t="s">
        <v>4194</v>
      </c>
      <c r="AC34" s="55" t="s">
        <v>716</v>
      </c>
      <c r="AD34" s="2">
        <f t="shared" si="0"/>
        <v>1000</v>
      </c>
      <c r="AE34" s="2">
        <f t="shared" si="1"/>
        <v>12</v>
      </c>
      <c r="AF34" s="2">
        <f t="shared" si="2"/>
        <v>42</v>
      </c>
      <c r="AG34" s="2">
        <f t="shared" si="3"/>
        <v>0.42</v>
      </c>
      <c r="AH34" s="2" t="str">
        <f t="shared" si="4"/>
        <v>Sesuai</v>
      </c>
      <c r="AI34" s="2" t="s">
        <v>41</v>
      </c>
      <c r="AJ34" s="31">
        <f t="shared" si="17"/>
        <v>1</v>
      </c>
      <c r="AK34" s="54">
        <f t="shared" si="19"/>
        <v>0</v>
      </c>
      <c r="AL34" s="2" t="str">
        <f t="shared" si="7"/>
        <v>OK</v>
      </c>
      <c r="AM34" s="2" t="str">
        <f t="shared" si="8"/>
        <v>OK</v>
      </c>
      <c r="AN34" s="2" t="str">
        <f t="shared" si="9"/>
        <v>OK</v>
      </c>
      <c r="AO34" s="2" t="str">
        <f t="shared" si="10"/>
        <v>OK</v>
      </c>
      <c r="AP34" s="2" t="str">
        <f t="shared" si="11"/>
        <v>OK</v>
      </c>
      <c r="AQ34" s="2" t="str">
        <f t="shared" si="12"/>
        <v>OK</v>
      </c>
      <c r="AR34" s="2" t="str">
        <f t="shared" si="13"/>
        <v>OK</v>
      </c>
      <c r="AS34" s="53" t="str">
        <f t="shared" si="20"/>
        <v>NOK</v>
      </c>
      <c r="AT34" s="2" t="str">
        <f>VLOOKUP(G34,ACROV!$A$2:$D$732,4,)</f>
        <v>TAUFIQ HIDAYAT</v>
      </c>
      <c r="AU34" s="2">
        <f t="shared" si="15"/>
        <v>1</v>
      </c>
      <c r="AV34" s="2" t="str">
        <f>_xlfn.IFNA(VLOOKUP(G34,Dispen!$A$3:$A$36,1,)," ")</f>
        <v xml:space="preserve"> </v>
      </c>
    </row>
    <row r="35" spans="1:48" x14ac:dyDescent="0.25">
      <c r="A35" s="25">
        <v>200</v>
      </c>
      <c r="B35" s="25">
        <v>200</v>
      </c>
      <c r="C35" s="25" t="s">
        <v>26</v>
      </c>
      <c r="D35" s="25" t="s">
        <v>33</v>
      </c>
      <c r="E35" s="25" t="s">
        <v>250</v>
      </c>
      <c r="F35" s="25" t="s">
        <v>27</v>
      </c>
      <c r="G35" s="25" t="s">
        <v>717</v>
      </c>
      <c r="H35" s="25" t="s">
        <v>718</v>
      </c>
      <c r="I35" s="25" t="s">
        <v>118</v>
      </c>
      <c r="J35" s="25" t="s">
        <v>719</v>
      </c>
      <c r="K35" s="25" t="s">
        <v>120</v>
      </c>
      <c r="L35" s="25" t="s">
        <v>121</v>
      </c>
      <c r="M35" s="25" t="s">
        <v>162</v>
      </c>
      <c r="N35" s="32">
        <v>15</v>
      </c>
      <c r="O35" s="25">
        <v>8</v>
      </c>
      <c r="P35" s="25" t="s">
        <v>139</v>
      </c>
      <c r="Q35" s="25" t="s">
        <v>4190</v>
      </c>
      <c r="R35" s="25" t="s">
        <v>720</v>
      </c>
      <c r="S35" s="25">
        <v>1000</v>
      </c>
      <c r="T35" s="55">
        <v>95</v>
      </c>
      <c r="U35" s="25">
        <v>0.39</v>
      </c>
      <c r="V35" s="25" t="s">
        <v>99</v>
      </c>
      <c r="W35" s="25" t="s">
        <v>40</v>
      </c>
      <c r="X35" s="25" t="s">
        <v>4193</v>
      </c>
      <c r="Y35" s="25" t="s">
        <v>721</v>
      </c>
      <c r="Z35" s="25" t="s">
        <v>64</v>
      </c>
      <c r="AA35" s="25" t="s">
        <v>40</v>
      </c>
      <c r="AB35" s="25" t="s">
        <v>4193</v>
      </c>
      <c r="AC35" s="25" t="s">
        <v>722</v>
      </c>
      <c r="AD35" s="2">
        <f t="shared" si="0"/>
        <v>1000</v>
      </c>
      <c r="AE35" s="2">
        <f t="shared" si="1"/>
        <v>15</v>
      </c>
      <c r="AF35" s="53">
        <f t="shared" si="2"/>
        <v>95</v>
      </c>
      <c r="AG35" s="2">
        <f t="shared" si="3"/>
        <v>0.39</v>
      </c>
      <c r="AH35" s="2" t="str">
        <f t="shared" si="4"/>
        <v>Sesuai</v>
      </c>
      <c r="AI35" s="2" t="s">
        <v>41</v>
      </c>
      <c r="AJ35" s="31">
        <f t="shared" si="17"/>
        <v>1</v>
      </c>
      <c r="AK35" s="31">
        <f t="shared" si="19"/>
        <v>1</v>
      </c>
      <c r="AL35" s="2" t="str">
        <f t="shared" si="7"/>
        <v>OK</v>
      </c>
      <c r="AM35" s="2" t="str">
        <f t="shared" si="8"/>
        <v>OK</v>
      </c>
      <c r="AN35" s="53" t="str">
        <f t="shared" si="9"/>
        <v>NOK</v>
      </c>
      <c r="AO35" s="2" t="str">
        <f t="shared" si="10"/>
        <v>OK</v>
      </c>
      <c r="AP35" s="2" t="str">
        <f t="shared" si="11"/>
        <v>OK</v>
      </c>
      <c r="AQ35" s="2" t="str">
        <f t="shared" si="12"/>
        <v>OK</v>
      </c>
      <c r="AR35" s="2" t="str">
        <f t="shared" si="13"/>
        <v>OK</v>
      </c>
      <c r="AS35" s="2" t="str">
        <f t="shared" si="20"/>
        <v>OK</v>
      </c>
      <c r="AT35" s="2" t="str">
        <f>VLOOKUP(G35,ACROV!$A$2:$D$732,4,)</f>
        <v>MUHAMMAD RAFI MAULUDI</v>
      </c>
      <c r="AU35" s="2">
        <f t="shared" si="15"/>
        <v>1</v>
      </c>
      <c r="AV35" s="2" t="str">
        <f>_xlfn.IFNA(VLOOKUP(G35,Dispen!$A$3:$A$36,1,)," ")</f>
        <v xml:space="preserve"> </v>
      </c>
    </row>
    <row r="36" spans="1:48" x14ac:dyDescent="0.25">
      <c r="A36" s="25">
        <v>200</v>
      </c>
      <c r="B36" s="25">
        <v>200</v>
      </c>
      <c r="C36" s="25" t="s">
        <v>26</v>
      </c>
      <c r="D36" s="25" t="s">
        <v>33</v>
      </c>
      <c r="E36" s="25" t="s">
        <v>250</v>
      </c>
      <c r="F36" s="25" t="s">
        <v>27</v>
      </c>
      <c r="G36" s="25" t="s">
        <v>251</v>
      </c>
      <c r="H36" s="25" t="s">
        <v>252</v>
      </c>
      <c r="I36" s="25" t="s">
        <v>118</v>
      </c>
      <c r="J36" s="25" t="s">
        <v>767</v>
      </c>
      <c r="K36" s="25" t="s">
        <v>120</v>
      </c>
      <c r="L36" s="25" t="s">
        <v>121</v>
      </c>
      <c r="M36" s="25" t="s">
        <v>137</v>
      </c>
      <c r="N36" s="32">
        <v>1</v>
      </c>
      <c r="O36" s="25">
        <v>8</v>
      </c>
      <c r="P36" s="25" t="s">
        <v>139</v>
      </c>
      <c r="Q36" s="25" t="s">
        <v>4190</v>
      </c>
      <c r="R36" s="25" t="s">
        <v>768</v>
      </c>
      <c r="S36" s="25">
        <v>1000</v>
      </c>
      <c r="T36" s="25">
        <v>41</v>
      </c>
      <c r="U36" s="25">
        <v>0.86</v>
      </c>
      <c r="V36" s="25" t="s">
        <v>169</v>
      </c>
      <c r="W36" s="25" t="s">
        <v>40</v>
      </c>
      <c r="X36" s="25" t="s">
        <v>4193</v>
      </c>
      <c r="Y36" s="25" t="s">
        <v>769</v>
      </c>
      <c r="Z36" s="25" t="s">
        <v>40</v>
      </c>
      <c r="AA36" s="25" t="s">
        <v>64</v>
      </c>
      <c r="AB36" s="25" t="s">
        <v>4194</v>
      </c>
      <c r="AC36" s="55" t="s">
        <v>770</v>
      </c>
      <c r="AD36" s="2">
        <f t="shared" si="0"/>
        <v>1000</v>
      </c>
      <c r="AE36" s="2">
        <f t="shared" si="1"/>
        <v>1</v>
      </c>
      <c r="AF36" s="2">
        <f t="shared" si="2"/>
        <v>41</v>
      </c>
      <c r="AG36" s="2">
        <f t="shared" si="3"/>
        <v>0.86</v>
      </c>
      <c r="AH36" s="2" t="str">
        <f t="shared" si="4"/>
        <v>Sesuai</v>
      </c>
      <c r="AI36" s="2" t="s">
        <v>41</v>
      </c>
      <c r="AJ36" s="31">
        <f t="shared" si="17"/>
        <v>1</v>
      </c>
      <c r="AK36" s="54">
        <f t="shared" si="19"/>
        <v>0</v>
      </c>
      <c r="AL36" s="2" t="str">
        <f t="shared" si="7"/>
        <v>OK</v>
      </c>
      <c r="AM36" s="2" t="str">
        <f t="shared" si="8"/>
        <v>OK</v>
      </c>
      <c r="AN36" s="2" t="str">
        <f t="shared" si="9"/>
        <v>OK</v>
      </c>
      <c r="AO36" s="2" t="str">
        <f t="shared" si="10"/>
        <v>OK</v>
      </c>
      <c r="AP36" s="2" t="str">
        <f t="shared" si="11"/>
        <v>OK</v>
      </c>
      <c r="AQ36" s="2" t="str">
        <f t="shared" si="12"/>
        <v>OK</v>
      </c>
      <c r="AR36" s="2" t="str">
        <f t="shared" si="13"/>
        <v>OK</v>
      </c>
      <c r="AS36" s="53" t="str">
        <f t="shared" si="20"/>
        <v>NOK</v>
      </c>
      <c r="AT36" s="2" t="str">
        <f>VLOOKUP(G36,ACROV!$A$2:$D$732,4,)</f>
        <v>ANUGRAH KUSUMA</v>
      </c>
      <c r="AU36" s="2">
        <f t="shared" si="15"/>
        <v>1</v>
      </c>
      <c r="AV36" s="2" t="str">
        <f>_xlfn.IFNA(VLOOKUP(G36,Dispen!$A$3:$A$36,1,)," ")</f>
        <v xml:space="preserve"> </v>
      </c>
    </row>
    <row r="37" spans="1:48" x14ac:dyDescent="0.25">
      <c r="A37" s="25">
        <v>200</v>
      </c>
      <c r="B37" s="25">
        <v>200</v>
      </c>
      <c r="C37" s="25" t="s">
        <v>26</v>
      </c>
      <c r="D37" s="25" t="s">
        <v>33</v>
      </c>
      <c r="E37" s="25" t="s">
        <v>250</v>
      </c>
      <c r="F37" s="25" t="s">
        <v>27</v>
      </c>
      <c r="G37" s="25" t="s">
        <v>783</v>
      </c>
      <c r="H37" s="25" t="s">
        <v>784</v>
      </c>
      <c r="I37" s="25" t="s">
        <v>30</v>
      </c>
      <c r="J37" s="25" t="s">
        <v>785</v>
      </c>
      <c r="K37" s="25" t="s">
        <v>37</v>
      </c>
      <c r="L37" s="25" t="s">
        <v>38</v>
      </c>
      <c r="M37" s="25" t="s">
        <v>39</v>
      </c>
      <c r="N37" s="32">
        <v>6</v>
      </c>
      <c r="O37" s="25">
        <v>4</v>
      </c>
      <c r="P37" s="25" t="s">
        <v>43</v>
      </c>
      <c r="Q37" s="25" t="s">
        <v>4190</v>
      </c>
      <c r="R37" s="25" t="s">
        <v>786</v>
      </c>
      <c r="S37" s="25">
        <v>1000</v>
      </c>
      <c r="T37" s="25">
        <v>36</v>
      </c>
      <c r="U37" s="25">
        <v>0.32</v>
      </c>
      <c r="V37" s="25" t="s">
        <v>40</v>
      </c>
      <c r="W37" s="25" t="s">
        <v>45</v>
      </c>
      <c r="X37" s="25" t="s">
        <v>4194</v>
      </c>
      <c r="Y37" s="55" t="s">
        <v>787</v>
      </c>
      <c r="Z37" s="25" t="s">
        <v>98</v>
      </c>
      <c r="AA37" s="25" t="s">
        <v>40</v>
      </c>
      <c r="AB37" s="25" t="s">
        <v>4193</v>
      </c>
      <c r="AC37" s="25" t="s">
        <v>788</v>
      </c>
      <c r="AD37" s="2">
        <f t="shared" si="0"/>
        <v>1000</v>
      </c>
      <c r="AE37" s="2">
        <f t="shared" si="1"/>
        <v>6</v>
      </c>
      <c r="AF37" s="2">
        <f t="shared" si="2"/>
        <v>36</v>
      </c>
      <c r="AG37" s="2">
        <f t="shared" si="3"/>
        <v>0.32</v>
      </c>
      <c r="AH37" s="2" t="str">
        <f t="shared" si="4"/>
        <v>Sesuai</v>
      </c>
      <c r="AI37" s="2" t="s">
        <v>41</v>
      </c>
      <c r="AJ37" s="54">
        <f t="shared" si="17"/>
        <v>0</v>
      </c>
      <c r="AK37" s="31">
        <f t="shared" si="19"/>
        <v>1</v>
      </c>
      <c r="AL37" s="2" t="str">
        <f t="shared" si="7"/>
        <v>OK</v>
      </c>
      <c r="AM37" s="2" t="str">
        <f t="shared" si="8"/>
        <v>OK</v>
      </c>
      <c r="AN37" s="2" t="str">
        <f t="shared" si="9"/>
        <v>OK</v>
      </c>
      <c r="AO37" s="2" t="str">
        <f t="shared" si="10"/>
        <v>OK</v>
      </c>
      <c r="AP37" s="2" t="str">
        <f t="shared" si="11"/>
        <v>OK</v>
      </c>
      <c r="AQ37" s="2" t="str">
        <f t="shared" si="12"/>
        <v>OK</v>
      </c>
      <c r="AR37" s="53" t="str">
        <f t="shared" si="13"/>
        <v>NOK</v>
      </c>
      <c r="AS37" s="2" t="str">
        <f t="shared" si="20"/>
        <v>OK</v>
      </c>
      <c r="AT37" s="2" t="str">
        <f>VLOOKUP(G37,ACROV!$A$2:$D$732,4,)</f>
        <v>M RIKI ANDIKA</v>
      </c>
      <c r="AU37" s="2">
        <f t="shared" si="15"/>
        <v>1</v>
      </c>
      <c r="AV37" s="2" t="str">
        <f>_xlfn.IFNA(VLOOKUP(G37,Dispen!$A$3:$A$36,1,)," ")</f>
        <v xml:space="preserve"> </v>
      </c>
    </row>
    <row r="38" spans="1:48" x14ac:dyDescent="0.25">
      <c r="A38" s="25">
        <v>200</v>
      </c>
      <c r="B38" s="25">
        <v>200</v>
      </c>
      <c r="C38" s="25" t="s">
        <v>26</v>
      </c>
      <c r="D38" s="25" t="s">
        <v>33</v>
      </c>
      <c r="E38" s="25" t="s">
        <v>250</v>
      </c>
      <c r="F38" s="25" t="s">
        <v>27</v>
      </c>
      <c r="G38" s="25" t="s">
        <v>796</v>
      </c>
      <c r="H38" s="25" t="s">
        <v>797</v>
      </c>
      <c r="I38" s="25" t="s">
        <v>118</v>
      </c>
      <c r="J38" s="25" t="s">
        <v>798</v>
      </c>
      <c r="K38" s="25" t="s">
        <v>120</v>
      </c>
      <c r="L38" s="25" t="s">
        <v>121</v>
      </c>
      <c r="M38" s="25" t="s">
        <v>799</v>
      </c>
      <c r="N38" s="32">
        <v>2</v>
      </c>
      <c r="O38" s="25">
        <v>8</v>
      </c>
      <c r="P38" s="25" t="s">
        <v>139</v>
      </c>
      <c r="Q38" s="25" t="s">
        <v>4190</v>
      </c>
      <c r="R38" s="25" t="s">
        <v>800</v>
      </c>
      <c r="S38" s="25">
        <v>1000</v>
      </c>
      <c r="T38" s="25">
        <v>72</v>
      </c>
      <c r="U38" s="25">
        <v>0.79</v>
      </c>
      <c r="V38" s="25" t="s">
        <v>98</v>
      </c>
      <c r="W38" s="25" t="s">
        <v>146</v>
      </c>
      <c r="X38" s="25" t="s">
        <v>4194</v>
      </c>
      <c r="Y38" s="55" t="s">
        <v>801</v>
      </c>
      <c r="Z38" s="25" t="s">
        <v>57</v>
      </c>
      <c r="AA38" s="25" t="s">
        <v>40</v>
      </c>
      <c r="AB38" s="25" t="s">
        <v>4193</v>
      </c>
      <c r="AC38" s="25" t="s">
        <v>802</v>
      </c>
      <c r="AD38" s="2">
        <f t="shared" si="0"/>
        <v>1000</v>
      </c>
      <c r="AE38" s="2">
        <f t="shared" si="1"/>
        <v>2</v>
      </c>
      <c r="AF38" s="2">
        <f t="shared" si="2"/>
        <v>72</v>
      </c>
      <c r="AG38" s="2">
        <f t="shared" si="3"/>
        <v>0.79</v>
      </c>
      <c r="AH38" s="2" t="str">
        <f t="shared" si="4"/>
        <v>Sesuai</v>
      </c>
      <c r="AI38" s="2" t="s">
        <v>41</v>
      </c>
      <c r="AJ38" s="54">
        <f t="shared" si="17"/>
        <v>0.4</v>
      </c>
      <c r="AK38" s="31">
        <f t="shared" si="19"/>
        <v>1</v>
      </c>
      <c r="AL38" s="2" t="str">
        <f t="shared" si="7"/>
        <v>OK</v>
      </c>
      <c r="AM38" s="2" t="str">
        <f t="shared" si="8"/>
        <v>OK</v>
      </c>
      <c r="AN38" s="2" t="str">
        <f t="shared" si="9"/>
        <v>OK</v>
      </c>
      <c r="AO38" s="2" t="str">
        <f t="shared" si="10"/>
        <v>OK</v>
      </c>
      <c r="AP38" s="2" t="str">
        <f t="shared" si="11"/>
        <v>OK</v>
      </c>
      <c r="AQ38" s="2" t="str">
        <f t="shared" si="12"/>
        <v>OK</v>
      </c>
      <c r="AR38" s="53" t="str">
        <f t="shared" si="13"/>
        <v>NOK</v>
      </c>
      <c r="AS38" s="2" t="str">
        <f t="shared" si="20"/>
        <v>OK</v>
      </c>
      <c r="AT38" s="2" t="str">
        <f>VLOOKUP(G38,ACROV!$A$2:$D$732,4,)</f>
        <v>LUCKY NURDIANSYAH</v>
      </c>
      <c r="AU38" s="2">
        <f t="shared" si="15"/>
        <v>1</v>
      </c>
      <c r="AV38" s="2" t="str">
        <f>_xlfn.IFNA(VLOOKUP(G38,Dispen!$A$3:$A$36,1,)," ")</f>
        <v xml:space="preserve"> </v>
      </c>
    </row>
    <row r="39" spans="1:48" x14ac:dyDescent="0.25">
      <c r="A39" s="25">
        <v>200</v>
      </c>
      <c r="B39" s="25">
        <v>200</v>
      </c>
      <c r="C39" s="25" t="s">
        <v>26</v>
      </c>
      <c r="D39" s="25" t="s">
        <v>33</v>
      </c>
      <c r="E39" s="25" t="s">
        <v>250</v>
      </c>
      <c r="F39" s="25" t="s">
        <v>27</v>
      </c>
      <c r="G39" s="25" t="s">
        <v>822</v>
      </c>
      <c r="H39" s="25" t="s">
        <v>823</v>
      </c>
      <c r="I39" s="25" t="s">
        <v>160</v>
      </c>
      <c r="J39" s="25" t="s">
        <v>824</v>
      </c>
      <c r="K39" s="25" t="s">
        <v>120</v>
      </c>
      <c r="L39" s="25" t="s">
        <v>121</v>
      </c>
      <c r="M39" s="25" t="s">
        <v>39</v>
      </c>
      <c r="N39" s="32">
        <v>30</v>
      </c>
      <c r="O39" s="25">
        <v>4</v>
      </c>
      <c r="P39" s="55" t="s">
        <v>123</v>
      </c>
      <c r="Q39" s="25" t="s">
        <v>4190</v>
      </c>
      <c r="R39" s="25" t="s">
        <v>825</v>
      </c>
      <c r="S39" s="25">
        <v>1000</v>
      </c>
      <c r="T39" s="25">
        <v>35</v>
      </c>
      <c r="U39" s="25">
        <v>2.1</v>
      </c>
      <c r="V39" s="25" t="s">
        <v>40</v>
      </c>
      <c r="W39" s="25" t="s">
        <v>40</v>
      </c>
      <c r="X39" s="25" t="s">
        <v>4195</v>
      </c>
      <c r="Y39" s="25" t="s">
        <v>52</v>
      </c>
      <c r="Z39" s="25" t="s">
        <v>40</v>
      </c>
      <c r="AA39" s="25" t="s">
        <v>40</v>
      </c>
      <c r="AB39" s="25" t="s">
        <v>4195</v>
      </c>
      <c r="AC39" s="25" t="s">
        <v>52</v>
      </c>
      <c r="AD39" s="2">
        <f t="shared" si="0"/>
        <v>1000</v>
      </c>
      <c r="AE39" s="2">
        <f t="shared" si="1"/>
        <v>30</v>
      </c>
      <c r="AF39" s="2">
        <f t="shared" si="2"/>
        <v>35</v>
      </c>
      <c r="AG39" s="2">
        <f t="shared" si="3"/>
        <v>2.1</v>
      </c>
      <c r="AH39" s="2" t="str">
        <f t="shared" si="4"/>
        <v>Sesuai</v>
      </c>
      <c r="AI39" s="53" t="s">
        <v>42</v>
      </c>
      <c r="AJ39" s="31">
        <v>0</v>
      </c>
      <c r="AK39" s="31">
        <v>0</v>
      </c>
      <c r="AL39" s="2" t="str">
        <f t="shared" si="7"/>
        <v>OK</v>
      </c>
      <c r="AM39" s="2" t="str">
        <f t="shared" si="8"/>
        <v>OK</v>
      </c>
      <c r="AN39" s="2" t="str">
        <f t="shared" si="9"/>
        <v>OK</v>
      </c>
      <c r="AO39" s="2" t="str">
        <f t="shared" si="10"/>
        <v>OK</v>
      </c>
      <c r="AP39" s="2" t="str">
        <f t="shared" si="11"/>
        <v>OK</v>
      </c>
      <c r="AQ39" s="53" t="str">
        <f t="shared" si="12"/>
        <v>NOK</v>
      </c>
      <c r="AR39" s="2" t="s">
        <v>4195</v>
      </c>
      <c r="AS39" s="2" t="s">
        <v>4195</v>
      </c>
      <c r="AT39" s="2" t="str">
        <f>VLOOKUP(G39,ACROV!$A$2:$D$732,4,)</f>
        <v>M RIKI ANDIKA</v>
      </c>
      <c r="AU39" s="2">
        <f t="shared" si="15"/>
        <v>1</v>
      </c>
      <c r="AV39" s="2" t="str">
        <f>_xlfn.IFNA(VLOOKUP(G39,Dispen!$A$3:$A$36,1,)," ")</f>
        <v xml:space="preserve"> </v>
      </c>
    </row>
    <row r="40" spans="1:48" x14ac:dyDescent="0.25">
      <c r="A40" s="25">
        <v>200</v>
      </c>
      <c r="B40" s="25">
        <v>200</v>
      </c>
      <c r="C40" s="25" t="s">
        <v>26</v>
      </c>
      <c r="D40" s="25" t="s">
        <v>33</v>
      </c>
      <c r="E40" s="25" t="s">
        <v>826</v>
      </c>
      <c r="F40" s="25" t="s">
        <v>27</v>
      </c>
      <c r="G40" s="25" t="s">
        <v>317</v>
      </c>
      <c r="H40" s="25" t="s">
        <v>318</v>
      </c>
      <c r="I40" s="25" t="s">
        <v>60</v>
      </c>
      <c r="J40" s="25" t="s">
        <v>834</v>
      </c>
      <c r="K40" s="25" t="s">
        <v>120</v>
      </c>
      <c r="L40" s="25" t="s">
        <v>121</v>
      </c>
      <c r="M40" s="25" t="s">
        <v>137</v>
      </c>
      <c r="N40" s="32">
        <v>8</v>
      </c>
      <c r="O40" s="25">
        <v>8</v>
      </c>
      <c r="P40" s="25" t="s">
        <v>139</v>
      </c>
      <c r="Q40" s="25" t="s">
        <v>4190</v>
      </c>
      <c r="R40" s="25" t="s">
        <v>835</v>
      </c>
      <c r="S40" s="25">
        <v>1000</v>
      </c>
      <c r="T40" s="55">
        <v>81</v>
      </c>
      <c r="U40" s="25">
        <v>0.72</v>
      </c>
      <c r="V40" s="25" t="s">
        <v>99</v>
      </c>
      <c r="W40" s="25" t="s">
        <v>40</v>
      </c>
      <c r="X40" s="25" t="s">
        <v>4193</v>
      </c>
      <c r="Y40" s="25" t="s">
        <v>836</v>
      </c>
      <c r="Z40" s="25" t="s">
        <v>64</v>
      </c>
      <c r="AA40" s="25" t="s">
        <v>40</v>
      </c>
      <c r="AB40" s="25" t="s">
        <v>4193</v>
      </c>
      <c r="AC40" s="25" t="s">
        <v>188</v>
      </c>
      <c r="AD40" s="2">
        <f t="shared" si="0"/>
        <v>1000</v>
      </c>
      <c r="AE40" s="2">
        <f t="shared" si="1"/>
        <v>8</v>
      </c>
      <c r="AF40" s="53">
        <f t="shared" si="2"/>
        <v>81</v>
      </c>
      <c r="AG40" s="2">
        <f t="shared" si="3"/>
        <v>0.72</v>
      </c>
      <c r="AH40" s="2" t="str">
        <f t="shared" si="4"/>
        <v>Sesuai</v>
      </c>
      <c r="AI40" s="2" t="s">
        <v>41</v>
      </c>
      <c r="AJ40" s="31">
        <f t="shared" ref="AJ40:AJ60" si="21">V40/(V40+W40)</f>
        <v>1</v>
      </c>
      <c r="AK40" s="31">
        <f t="shared" ref="AK40:AK60" si="22">Z40/(Z40+AA40)</f>
        <v>1</v>
      </c>
      <c r="AL40" s="2" t="str">
        <f t="shared" si="7"/>
        <v>OK</v>
      </c>
      <c r="AM40" s="2" t="str">
        <f t="shared" si="8"/>
        <v>OK</v>
      </c>
      <c r="AN40" s="53" t="str">
        <f t="shared" si="9"/>
        <v>NOK</v>
      </c>
      <c r="AO40" s="2" t="str">
        <f t="shared" si="10"/>
        <v>OK</v>
      </c>
      <c r="AP40" s="2" t="str">
        <f t="shared" si="11"/>
        <v>OK</v>
      </c>
      <c r="AQ40" s="2" t="str">
        <f t="shared" si="12"/>
        <v>OK</v>
      </c>
      <c r="AR40" s="2" t="str">
        <f t="shared" ref="AR40:AR61" si="23">IF(X40="ONLINE","OK","NOK")</f>
        <v>OK</v>
      </c>
      <c r="AS40" s="2" t="str">
        <f t="shared" ref="AS40:AS61" si="24">IF(AB40="ONLINE","OK","NOK")</f>
        <v>OK</v>
      </c>
      <c r="AT40" s="2" t="str">
        <f>VLOOKUP(G40,ACROV!$A$2:$D$732,4,)</f>
        <v>YUDA SATRIA PERMANA</v>
      </c>
      <c r="AU40" s="2">
        <f t="shared" si="15"/>
        <v>1</v>
      </c>
      <c r="AV40" s="2" t="str">
        <f>_xlfn.IFNA(VLOOKUP(G40,Dispen!$A$3:$A$36,1,)," ")</f>
        <v xml:space="preserve"> </v>
      </c>
    </row>
    <row r="41" spans="1:48" x14ac:dyDescent="0.25">
      <c r="A41" s="25">
        <v>200</v>
      </c>
      <c r="B41" s="25">
        <v>200</v>
      </c>
      <c r="C41" s="25" t="s">
        <v>26</v>
      </c>
      <c r="D41" s="25" t="s">
        <v>33</v>
      </c>
      <c r="E41" s="25" t="s">
        <v>826</v>
      </c>
      <c r="F41" s="25" t="s">
        <v>27</v>
      </c>
      <c r="G41" s="25" t="s">
        <v>878</v>
      </c>
      <c r="H41" s="25" t="s">
        <v>879</v>
      </c>
      <c r="I41" s="25" t="s">
        <v>30</v>
      </c>
      <c r="J41" s="25" t="s">
        <v>880</v>
      </c>
      <c r="K41" s="25" t="s">
        <v>120</v>
      </c>
      <c r="L41" s="25" t="s">
        <v>121</v>
      </c>
      <c r="M41" s="25" t="s">
        <v>157</v>
      </c>
      <c r="N41" s="32">
        <v>28</v>
      </c>
      <c r="O41" s="25">
        <v>8</v>
      </c>
      <c r="P41" s="25" t="s">
        <v>139</v>
      </c>
      <c r="Q41" s="25" t="s">
        <v>4190</v>
      </c>
      <c r="R41" s="25" t="s">
        <v>881</v>
      </c>
      <c r="S41" s="25">
        <v>1000</v>
      </c>
      <c r="T41" s="25">
        <v>44</v>
      </c>
      <c r="U41" s="25">
        <v>0.56999999999999995</v>
      </c>
      <c r="V41" s="25" t="s">
        <v>146</v>
      </c>
      <c r="W41" s="25" t="s">
        <v>40</v>
      </c>
      <c r="X41" s="25" t="s">
        <v>4193</v>
      </c>
      <c r="Y41" s="25" t="s">
        <v>882</v>
      </c>
      <c r="Z41" s="25" t="s">
        <v>40</v>
      </c>
      <c r="AA41" s="25" t="s">
        <v>64</v>
      </c>
      <c r="AB41" s="25" t="s">
        <v>4194</v>
      </c>
      <c r="AC41" s="55" t="s">
        <v>883</v>
      </c>
      <c r="AD41" s="2">
        <f t="shared" si="0"/>
        <v>1000</v>
      </c>
      <c r="AE41" s="2">
        <f t="shared" si="1"/>
        <v>28</v>
      </c>
      <c r="AF41" s="2">
        <f t="shared" si="2"/>
        <v>44</v>
      </c>
      <c r="AG41" s="2">
        <f t="shared" si="3"/>
        <v>0.56999999999999995</v>
      </c>
      <c r="AH41" s="2" t="str">
        <f t="shared" si="4"/>
        <v>Sesuai</v>
      </c>
      <c r="AI41" s="2" t="s">
        <v>41</v>
      </c>
      <c r="AJ41" s="31">
        <f t="shared" si="21"/>
        <v>1</v>
      </c>
      <c r="AK41" s="54">
        <f t="shared" si="22"/>
        <v>0</v>
      </c>
      <c r="AL41" s="2" t="str">
        <f t="shared" si="7"/>
        <v>OK</v>
      </c>
      <c r="AM41" s="2" t="str">
        <f t="shared" si="8"/>
        <v>OK</v>
      </c>
      <c r="AN41" s="2" t="str">
        <f t="shared" si="9"/>
        <v>OK</v>
      </c>
      <c r="AO41" s="2" t="str">
        <f t="shared" si="10"/>
        <v>OK</v>
      </c>
      <c r="AP41" s="2" t="str">
        <f t="shared" si="11"/>
        <v>OK</v>
      </c>
      <c r="AQ41" s="2" t="str">
        <f t="shared" si="12"/>
        <v>OK</v>
      </c>
      <c r="AR41" s="2" t="str">
        <f t="shared" si="23"/>
        <v>OK</v>
      </c>
      <c r="AS41" s="53" t="str">
        <f t="shared" si="24"/>
        <v>NOK</v>
      </c>
      <c r="AT41" s="2" t="str">
        <f>VLOOKUP(G41,ACROV!$A$2:$D$732,4,)</f>
        <v>ANUGRAH KUSUMA</v>
      </c>
      <c r="AU41" s="2">
        <f t="shared" si="15"/>
        <v>1</v>
      </c>
      <c r="AV41" s="2" t="str">
        <f>_xlfn.IFNA(VLOOKUP(G41,Dispen!$A$3:$A$36,1,)," ")</f>
        <v xml:space="preserve"> </v>
      </c>
    </row>
    <row r="42" spans="1:48" x14ac:dyDescent="0.25">
      <c r="A42" s="25">
        <v>200</v>
      </c>
      <c r="B42" s="25">
        <v>200</v>
      </c>
      <c r="C42" s="25" t="s">
        <v>26</v>
      </c>
      <c r="D42" s="25" t="s">
        <v>33</v>
      </c>
      <c r="E42" s="25" t="s">
        <v>826</v>
      </c>
      <c r="F42" s="25" t="s">
        <v>27</v>
      </c>
      <c r="G42" s="25" t="s">
        <v>745</v>
      </c>
      <c r="H42" s="25" t="s">
        <v>746</v>
      </c>
      <c r="I42" s="25" t="s">
        <v>118</v>
      </c>
      <c r="J42" s="25" t="s">
        <v>901</v>
      </c>
      <c r="K42" s="25" t="s">
        <v>120</v>
      </c>
      <c r="L42" s="25" t="s">
        <v>121</v>
      </c>
      <c r="M42" s="25" t="s">
        <v>157</v>
      </c>
      <c r="N42" s="32">
        <v>6</v>
      </c>
      <c r="O42" s="25">
        <v>8</v>
      </c>
      <c r="P42" s="25" t="s">
        <v>139</v>
      </c>
      <c r="Q42" s="25" t="s">
        <v>4190</v>
      </c>
      <c r="R42" s="25" t="s">
        <v>902</v>
      </c>
      <c r="S42" s="25">
        <v>1000</v>
      </c>
      <c r="T42" s="25">
        <v>44</v>
      </c>
      <c r="U42" s="25">
        <v>0.5</v>
      </c>
      <c r="V42" s="25" t="s">
        <v>40</v>
      </c>
      <c r="W42" s="25" t="s">
        <v>146</v>
      </c>
      <c r="X42" s="25" t="s">
        <v>4194</v>
      </c>
      <c r="Y42" s="55" t="s">
        <v>903</v>
      </c>
      <c r="Z42" s="25" t="s">
        <v>64</v>
      </c>
      <c r="AA42" s="25" t="s">
        <v>40</v>
      </c>
      <c r="AB42" s="25" t="s">
        <v>4193</v>
      </c>
      <c r="AC42" s="25" t="s">
        <v>904</v>
      </c>
      <c r="AD42" s="2">
        <f t="shared" si="0"/>
        <v>1000</v>
      </c>
      <c r="AE42" s="2">
        <f t="shared" si="1"/>
        <v>6</v>
      </c>
      <c r="AF42" s="2">
        <f t="shared" si="2"/>
        <v>44</v>
      </c>
      <c r="AG42" s="2">
        <f t="shared" si="3"/>
        <v>0.5</v>
      </c>
      <c r="AH42" s="2" t="str">
        <f t="shared" si="4"/>
        <v>Sesuai</v>
      </c>
      <c r="AI42" s="2" t="s">
        <v>41</v>
      </c>
      <c r="AJ42" s="54">
        <f t="shared" si="21"/>
        <v>0</v>
      </c>
      <c r="AK42" s="31">
        <f t="shared" si="22"/>
        <v>1</v>
      </c>
      <c r="AL42" s="2" t="str">
        <f t="shared" si="7"/>
        <v>OK</v>
      </c>
      <c r="AM42" s="2" t="str">
        <f t="shared" si="8"/>
        <v>OK</v>
      </c>
      <c r="AN42" s="2" t="str">
        <f t="shared" si="9"/>
        <v>OK</v>
      </c>
      <c r="AO42" s="2" t="str">
        <f t="shared" si="10"/>
        <v>OK</v>
      </c>
      <c r="AP42" s="2" t="str">
        <f t="shared" si="11"/>
        <v>OK</v>
      </c>
      <c r="AQ42" s="2" t="str">
        <f t="shared" si="12"/>
        <v>OK</v>
      </c>
      <c r="AR42" s="53" t="str">
        <f t="shared" si="23"/>
        <v>NOK</v>
      </c>
      <c r="AS42" s="2" t="str">
        <f t="shared" si="24"/>
        <v>OK</v>
      </c>
      <c r="AT42" s="2" t="str">
        <f>VLOOKUP(G42,ACROV!$A$2:$D$732,4,)</f>
        <v>M. RUSLI FAUZI</v>
      </c>
      <c r="AU42" s="2">
        <f t="shared" si="15"/>
        <v>1</v>
      </c>
      <c r="AV42" s="2" t="str">
        <f>_xlfn.IFNA(VLOOKUP(G42,Dispen!$A$3:$A$36,1,)," ")</f>
        <v xml:space="preserve"> </v>
      </c>
    </row>
    <row r="43" spans="1:48" x14ac:dyDescent="0.25">
      <c r="A43" s="25">
        <v>200</v>
      </c>
      <c r="B43" s="25">
        <v>200</v>
      </c>
      <c r="C43" s="25" t="s">
        <v>26</v>
      </c>
      <c r="D43" s="25" t="s">
        <v>33</v>
      </c>
      <c r="E43" s="25" t="s">
        <v>826</v>
      </c>
      <c r="F43" s="25" t="s">
        <v>27</v>
      </c>
      <c r="G43" s="25" t="s">
        <v>908</v>
      </c>
      <c r="H43" s="25" t="s">
        <v>909</v>
      </c>
      <c r="I43" s="25" t="s">
        <v>30</v>
      </c>
      <c r="J43" s="25" t="s">
        <v>910</v>
      </c>
      <c r="K43" s="25" t="s">
        <v>120</v>
      </c>
      <c r="L43" s="25" t="s">
        <v>38</v>
      </c>
      <c r="M43" s="25" t="s">
        <v>39</v>
      </c>
      <c r="N43" s="32">
        <v>9</v>
      </c>
      <c r="O43" s="25">
        <v>4</v>
      </c>
      <c r="P43" s="25" t="s">
        <v>139</v>
      </c>
      <c r="Q43" s="25" t="s">
        <v>4190</v>
      </c>
      <c r="R43" s="25" t="s">
        <v>911</v>
      </c>
      <c r="S43" s="25">
        <v>1000</v>
      </c>
      <c r="T43" s="25">
        <v>34</v>
      </c>
      <c r="U43" s="25">
        <v>0.69</v>
      </c>
      <c r="V43" s="25" t="s">
        <v>40</v>
      </c>
      <c r="W43" s="25" t="s">
        <v>45</v>
      </c>
      <c r="X43" s="25" t="s">
        <v>4194</v>
      </c>
      <c r="Y43" s="55" t="s">
        <v>912</v>
      </c>
      <c r="Z43" s="25" t="s">
        <v>40</v>
      </c>
      <c r="AA43" s="25" t="s">
        <v>64</v>
      </c>
      <c r="AB43" s="25" t="s">
        <v>4194</v>
      </c>
      <c r="AC43" s="55" t="s">
        <v>913</v>
      </c>
      <c r="AD43" s="2">
        <f t="shared" si="0"/>
        <v>1000</v>
      </c>
      <c r="AE43" s="2">
        <f t="shared" si="1"/>
        <v>9</v>
      </c>
      <c r="AF43" s="2">
        <f t="shared" si="2"/>
        <v>34</v>
      </c>
      <c r="AG43" s="2">
        <f t="shared" si="3"/>
        <v>0.69</v>
      </c>
      <c r="AH43" s="2" t="str">
        <f t="shared" si="4"/>
        <v>Sesuai</v>
      </c>
      <c r="AI43" s="2" t="s">
        <v>41</v>
      </c>
      <c r="AJ43" s="54">
        <f t="shared" si="21"/>
        <v>0</v>
      </c>
      <c r="AK43" s="54">
        <f t="shared" si="22"/>
        <v>0</v>
      </c>
      <c r="AL43" s="2" t="str">
        <f t="shared" si="7"/>
        <v>OK</v>
      </c>
      <c r="AM43" s="2" t="str">
        <f t="shared" si="8"/>
        <v>OK</v>
      </c>
      <c r="AN43" s="2" t="str">
        <f t="shared" si="9"/>
        <v>OK</v>
      </c>
      <c r="AO43" s="2" t="str">
        <f t="shared" si="10"/>
        <v>OK</v>
      </c>
      <c r="AP43" s="2" t="str">
        <f t="shared" si="11"/>
        <v>OK</v>
      </c>
      <c r="AQ43" s="2" t="str">
        <f t="shared" si="12"/>
        <v>OK</v>
      </c>
      <c r="AR43" s="53" t="str">
        <f t="shared" si="23"/>
        <v>NOK</v>
      </c>
      <c r="AS43" s="53" t="str">
        <f t="shared" si="24"/>
        <v>NOK</v>
      </c>
      <c r="AT43" s="2" t="str">
        <f>VLOOKUP(G43,ACROV!$A$2:$D$732,4,)</f>
        <v>M RIKI ANDIKA</v>
      </c>
      <c r="AU43" s="2">
        <f t="shared" si="15"/>
        <v>2</v>
      </c>
      <c r="AV43" s="2" t="str">
        <f>_xlfn.IFNA(VLOOKUP(G43,Dispen!$A$3:$A$36,1,)," ")</f>
        <v xml:space="preserve"> </v>
      </c>
    </row>
    <row r="44" spans="1:48" x14ac:dyDescent="0.25">
      <c r="A44" s="25">
        <v>200</v>
      </c>
      <c r="B44" s="25">
        <v>200</v>
      </c>
      <c r="C44" s="25" t="s">
        <v>26</v>
      </c>
      <c r="D44" s="25" t="s">
        <v>33</v>
      </c>
      <c r="E44" s="25" t="s">
        <v>826</v>
      </c>
      <c r="F44" s="25" t="s">
        <v>27</v>
      </c>
      <c r="G44" s="25" t="s">
        <v>917</v>
      </c>
      <c r="H44" s="25" t="s">
        <v>918</v>
      </c>
      <c r="I44" s="25" t="s">
        <v>30</v>
      </c>
      <c r="J44" s="25" t="s">
        <v>919</v>
      </c>
      <c r="K44" s="25" t="s">
        <v>120</v>
      </c>
      <c r="L44" s="25" t="s">
        <v>121</v>
      </c>
      <c r="M44" s="25" t="s">
        <v>162</v>
      </c>
      <c r="N44" s="32">
        <v>1</v>
      </c>
      <c r="O44" s="25">
        <v>8</v>
      </c>
      <c r="P44" s="25" t="s">
        <v>139</v>
      </c>
      <c r="Q44" s="25" t="s">
        <v>4190</v>
      </c>
      <c r="R44" s="25" t="s">
        <v>920</v>
      </c>
      <c r="S44" s="25">
        <v>1000</v>
      </c>
      <c r="T44" s="25">
        <v>47</v>
      </c>
      <c r="U44" s="25">
        <v>0.33</v>
      </c>
      <c r="V44" s="25" t="s">
        <v>40</v>
      </c>
      <c r="W44" s="25" t="s">
        <v>45</v>
      </c>
      <c r="X44" s="25" t="s">
        <v>4194</v>
      </c>
      <c r="Y44" s="55" t="s">
        <v>921</v>
      </c>
      <c r="Z44" s="25" t="s">
        <v>64</v>
      </c>
      <c r="AA44" s="25" t="s">
        <v>40</v>
      </c>
      <c r="AB44" s="25" t="s">
        <v>4193</v>
      </c>
      <c r="AC44" s="25" t="s">
        <v>922</v>
      </c>
      <c r="AD44" s="2">
        <f t="shared" si="0"/>
        <v>1000</v>
      </c>
      <c r="AE44" s="2">
        <f t="shared" si="1"/>
        <v>1</v>
      </c>
      <c r="AF44" s="2">
        <f t="shared" si="2"/>
        <v>47</v>
      </c>
      <c r="AG44" s="2">
        <f t="shared" si="3"/>
        <v>0.33</v>
      </c>
      <c r="AH44" s="2" t="str">
        <f t="shared" si="4"/>
        <v>Sesuai</v>
      </c>
      <c r="AI44" s="2" t="s">
        <v>41</v>
      </c>
      <c r="AJ44" s="54">
        <f t="shared" si="21"/>
        <v>0</v>
      </c>
      <c r="AK44" s="31">
        <f t="shared" si="22"/>
        <v>1</v>
      </c>
      <c r="AL44" s="2" t="str">
        <f t="shared" si="7"/>
        <v>OK</v>
      </c>
      <c r="AM44" s="2" t="str">
        <f t="shared" si="8"/>
        <v>OK</v>
      </c>
      <c r="AN44" s="2" t="str">
        <f t="shared" si="9"/>
        <v>OK</v>
      </c>
      <c r="AO44" s="2" t="str">
        <f t="shared" si="10"/>
        <v>OK</v>
      </c>
      <c r="AP44" s="2" t="str">
        <f t="shared" si="11"/>
        <v>OK</v>
      </c>
      <c r="AQ44" s="2" t="str">
        <f t="shared" si="12"/>
        <v>OK</v>
      </c>
      <c r="AR44" s="53" t="str">
        <f t="shared" si="23"/>
        <v>NOK</v>
      </c>
      <c r="AS44" s="2" t="str">
        <f t="shared" si="24"/>
        <v>OK</v>
      </c>
      <c r="AT44" s="2" t="str">
        <f>VLOOKUP(G44,ACROV!$A$2:$D$732,4,)</f>
        <v>M RIKI ANDIKA</v>
      </c>
      <c r="AU44" s="2">
        <f t="shared" si="15"/>
        <v>1</v>
      </c>
      <c r="AV44" s="2" t="str">
        <f>_xlfn.IFNA(VLOOKUP(G44,Dispen!$A$3:$A$36,1,)," ")</f>
        <v xml:space="preserve"> </v>
      </c>
    </row>
    <row r="45" spans="1:48" x14ac:dyDescent="0.25">
      <c r="A45" s="25">
        <v>200</v>
      </c>
      <c r="B45" s="25">
        <v>200</v>
      </c>
      <c r="C45" s="25" t="s">
        <v>26</v>
      </c>
      <c r="D45" s="25" t="s">
        <v>33</v>
      </c>
      <c r="E45" s="25" t="s">
        <v>826</v>
      </c>
      <c r="F45" s="25" t="s">
        <v>27</v>
      </c>
      <c r="G45" s="25" t="s">
        <v>961</v>
      </c>
      <c r="H45" s="25" t="s">
        <v>962</v>
      </c>
      <c r="I45" s="25" t="s">
        <v>118</v>
      </c>
      <c r="J45" s="25" t="s">
        <v>963</v>
      </c>
      <c r="K45" s="25" t="s">
        <v>37</v>
      </c>
      <c r="L45" s="25" t="s">
        <v>38</v>
      </c>
      <c r="M45" s="25" t="s">
        <v>39</v>
      </c>
      <c r="N45" s="32">
        <v>0</v>
      </c>
      <c r="O45" s="25">
        <v>4</v>
      </c>
      <c r="P45" s="25" t="s">
        <v>43</v>
      </c>
      <c r="Q45" s="25" t="s">
        <v>4190</v>
      </c>
      <c r="R45" s="25" t="s">
        <v>964</v>
      </c>
      <c r="S45" s="25">
        <v>1000</v>
      </c>
      <c r="T45" s="25">
        <v>41</v>
      </c>
      <c r="U45" s="25">
        <v>0.46</v>
      </c>
      <c r="V45" s="25" t="s">
        <v>99</v>
      </c>
      <c r="W45" s="25" t="s">
        <v>40</v>
      </c>
      <c r="X45" s="25" t="s">
        <v>4193</v>
      </c>
      <c r="Y45" s="25" t="s">
        <v>965</v>
      </c>
      <c r="Z45" s="25" t="s">
        <v>40</v>
      </c>
      <c r="AA45" s="25" t="s">
        <v>64</v>
      </c>
      <c r="AB45" s="25" t="s">
        <v>4194</v>
      </c>
      <c r="AC45" s="55" t="s">
        <v>966</v>
      </c>
      <c r="AD45" s="2">
        <f t="shared" si="0"/>
        <v>1000</v>
      </c>
      <c r="AE45" s="2">
        <f t="shared" si="1"/>
        <v>0</v>
      </c>
      <c r="AF45" s="2">
        <f t="shared" si="2"/>
        <v>41</v>
      </c>
      <c r="AG45" s="2">
        <f t="shared" si="3"/>
        <v>0.46</v>
      </c>
      <c r="AH45" s="2" t="str">
        <f t="shared" si="4"/>
        <v>Sesuai</v>
      </c>
      <c r="AI45" s="2" t="s">
        <v>41</v>
      </c>
      <c r="AJ45" s="31">
        <f t="shared" si="21"/>
        <v>1</v>
      </c>
      <c r="AK45" s="54">
        <f t="shared" si="22"/>
        <v>0</v>
      </c>
      <c r="AL45" s="2" t="str">
        <f t="shared" si="7"/>
        <v>OK</v>
      </c>
      <c r="AM45" s="2" t="str">
        <f t="shared" si="8"/>
        <v>OK</v>
      </c>
      <c r="AN45" s="2" t="str">
        <f t="shared" si="9"/>
        <v>OK</v>
      </c>
      <c r="AO45" s="2" t="str">
        <f t="shared" si="10"/>
        <v>OK</v>
      </c>
      <c r="AP45" s="2" t="str">
        <f t="shared" si="11"/>
        <v>OK</v>
      </c>
      <c r="AQ45" s="2" t="str">
        <f t="shared" si="12"/>
        <v>OK</v>
      </c>
      <c r="AR45" s="2" t="str">
        <f t="shared" si="23"/>
        <v>OK</v>
      </c>
      <c r="AS45" s="53" t="str">
        <f t="shared" si="24"/>
        <v>NOK</v>
      </c>
      <c r="AT45" s="2" t="str">
        <f>VLOOKUP(G45,ACROV!$A$2:$D$732,4,)</f>
        <v>M FARHAN HILMAWAN</v>
      </c>
      <c r="AU45" s="2">
        <f t="shared" si="15"/>
        <v>1</v>
      </c>
      <c r="AV45" s="2" t="str">
        <f>_xlfn.IFNA(VLOOKUP(G45,Dispen!$A$3:$A$36,1,)," ")</f>
        <v xml:space="preserve"> </v>
      </c>
    </row>
    <row r="46" spans="1:48" x14ac:dyDescent="0.25">
      <c r="A46" s="25">
        <v>200</v>
      </c>
      <c r="B46" s="25">
        <v>200</v>
      </c>
      <c r="C46" s="25" t="s">
        <v>26</v>
      </c>
      <c r="D46" s="25" t="s">
        <v>33</v>
      </c>
      <c r="E46" s="25" t="s">
        <v>826</v>
      </c>
      <c r="F46" s="25" t="s">
        <v>27</v>
      </c>
      <c r="G46" s="25" t="s">
        <v>1024</v>
      </c>
      <c r="H46" s="25" t="s">
        <v>1025</v>
      </c>
      <c r="I46" s="25" t="s">
        <v>160</v>
      </c>
      <c r="J46" s="25" t="s">
        <v>1026</v>
      </c>
      <c r="K46" s="25" t="s">
        <v>120</v>
      </c>
      <c r="L46" s="25" t="s">
        <v>121</v>
      </c>
      <c r="M46" s="25" t="s">
        <v>137</v>
      </c>
      <c r="N46" s="32">
        <v>18</v>
      </c>
      <c r="O46" s="25">
        <v>8</v>
      </c>
      <c r="P46" s="25" t="s">
        <v>139</v>
      </c>
      <c r="Q46" s="25" t="s">
        <v>4190</v>
      </c>
      <c r="R46" s="25" t="s">
        <v>1027</v>
      </c>
      <c r="S46" s="55">
        <v>100</v>
      </c>
      <c r="T46" s="25">
        <v>46</v>
      </c>
      <c r="U46" s="25">
        <v>0.6</v>
      </c>
      <c r="V46" s="25" t="s">
        <v>99</v>
      </c>
      <c r="W46" s="25" t="s">
        <v>40</v>
      </c>
      <c r="X46" s="25" t="s">
        <v>4193</v>
      </c>
      <c r="Y46" s="25" t="s">
        <v>1028</v>
      </c>
      <c r="Z46" s="25" t="s">
        <v>64</v>
      </c>
      <c r="AA46" s="25" t="s">
        <v>40</v>
      </c>
      <c r="AB46" s="25" t="s">
        <v>4193</v>
      </c>
      <c r="AC46" s="25" t="s">
        <v>1029</v>
      </c>
      <c r="AD46" s="53">
        <f t="shared" si="0"/>
        <v>100</v>
      </c>
      <c r="AE46" s="2">
        <f t="shared" si="1"/>
        <v>18</v>
      </c>
      <c r="AF46" s="2">
        <f t="shared" si="2"/>
        <v>46</v>
      </c>
      <c r="AG46" s="2">
        <f t="shared" si="3"/>
        <v>0.6</v>
      </c>
      <c r="AH46" s="2" t="str">
        <f t="shared" si="4"/>
        <v>Sesuai</v>
      </c>
      <c r="AI46" s="2" t="s">
        <v>41</v>
      </c>
      <c r="AJ46" s="31">
        <f t="shared" si="21"/>
        <v>1</v>
      </c>
      <c r="AK46" s="31">
        <f t="shared" si="22"/>
        <v>1</v>
      </c>
      <c r="AL46" s="53" t="str">
        <f t="shared" si="7"/>
        <v>NOK</v>
      </c>
      <c r="AM46" s="2" t="str">
        <f t="shared" si="8"/>
        <v>OK</v>
      </c>
      <c r="AN46" s="2" t="str">
        <f t="shared" si="9"/>
        <v>OK</v>
      </c>
      <c r="AO46" s="2" t="str">
        <f t="shared" si="10"/>
        <v>OK</v>
      </c>
      <c r="AP46" s="2" t="str">
        <f t="shared" si="11"/>
        <v>OK</v>
      </c>
      <c r="AQ46" s="2" t="str">
        <f t="shared" si="12"/>
        <v>OK</v>
      </c>
      <c r="AR46" s="2" t="str">
        <f t="shared" si="23"/>
        <v>OK</v>
      </c>
      <c r="AS46" s="2" t="str">
        <f t="shared" si="24"/>
        <v>OK</v>
      </c>
      <c r="AT46" s="2" t="str">
        <f>VLOOKUP(G46,ACROV!$A$2:$D$732,4,)</f>
        <v>M FARHAN HILMAWAN</v>
      </c>
      <c r="AU46" s="2">
        <f t="shared" si="15"/>
        <v>1</v>
      </c>
      <c r="AV46" s="2" t="str">
        <f>_xlfn.IFNA(VLOOKUP(G46,Dispen!$A$3:$A$36,1,)," ")</f>
        <v>TL2J</v>
      </c>
    </row>
    <row r="47" spans="1:48" x14ac:dyDescent="0.25">
      <c r="A47" s="25">
        <v>200</v>
      </c>
      <c r="B47" s="25">
        <v>200</v>
      </c>
      <c r="C47" s="25" t="s">
        <v>26</v>
      </c>
      <c r="D47" s="25" t="s">
        <v>33</v>
      </c>
      <c r="E47" s="25" t="s">
        <v>826</v>
      </c>
      <c r="F47" s="25" t="s">
        <v>27</v>
      </c>
      <c r="G47" s="25" t="s">
        <v>1062</v>
      </c>
      <c r="H47" s="25" t="s">
        <v>1063</v>
      </c>
      <c r="I47" s="25" t="s">
        <v>118</v>
      </c>
      <c r="J47" s="25" t="s">
        <v>1064</v>
      </c>
      <c r="K47" s="25" t="s">
        <v>120</v>
      </c>
      <c r="L47" s="25" t="s">
        <v>121</v>
      </c>
      <c r="M47" s="25" t="s">
        <v>175</v>
      </c>
      <c r="N47" s="32">
        <v>5</v>
      </c>
      <c r="O47" s="25">
        <v>16</v>
      </c>
      <c r="P47" s="25" t="s">
        <v>139</v>
      </c>
      <c r="Q47" s="25" t="s">
        <v>4190</v>
      </c>
      <c r="R47" s="25" t="s">
        <v>1065</v>
      </c>
      <c r="S47" s="25">
        <v>1000</v>
      </c>
      <c r="T47" s="25">
        <v>0</v>
      </c>
      <c r="U47" s="25">
        <v>0.43</v>
      </c>
      <c r="V47" s="25" t="s">
        <v>40</v>
      </c>
      <c r="W47" s="25" t="s">
        <v>45</v>
      </c>
      <c r="X47" s="25" t="s">
        <v>4194</v>
      </c>
      <c r="Y47" s="55" t="s">
        <v>1066</v>
      </c>
      <c r="Z47" s="25" t="s">
        <v>45</v>
      </c>
      <c r="AA47" s="25" t="s">
        <v>40</v>
      </c>
      <c r="AB47" s="25" t="s">
        <v>4193</v>
      </c>
      <c r="AC47" s="25" t="s">
        <v>1067</v>
      </c>
      <c r="AD47" s="2">
        <f t="shared" si="0"/>
        <v>1000</v>
      </c>
      <c r="AE47" s="2">
        <f t="shared" si="1"/>
        <v>5</v>
      </c>
      <c r="AF47" s="2">
        <f t="shared" si="2"/>
        <v>0</v>
      </c>
      <c r="AG47" s="2">
        <f t="shared" si="3"/>
        <v>0.43</v>
      </c>
      <c r="AH47" s="2" t="str">
        <f t="shared" si="4"/>
        <v>Sesuai</v>
      </c>
      <c r="AI47" s="2" t="s">
        <v>41</v>
      </c>
      <c r="AJ47" s="54">
        <f t="shared" si="21"/>
        <v>0</v>
      </c>
      <c r="AK47" s="31">
        <f t="shared" si="22"/>
        <v>1</v>
      </c>
      <c r="AL47" s="2" t="str">
        <f t="shared" si="7"/>
        <v>OK</v>
      </c>
      <c r="AM47" s="2" t="str">
        <f t="shared" si="8"/>
        <v>OK</v>
      </c>
      <c r="AN47" s="2" t="str">
        <f t="shared" si="9"/>
        <v>OK</v>
      </c>
      <c r="AO47" s="2" t="str">
        <f t="shared" si="10"/>
        <v>OK</v>
      </c>
      <c r="AP47" s="2" t="str">
        <f t="shared" si="11"/>
        <v>OK</v>
      </c>
      <c r="AQ47" s="2" t="str">
        <f t="shared" si="12"/>
        <v>OK</v>
      </c>
      <c r="AR47" s="53" t="str">
        <f t="shared" si="23"/>
        <v>NOK</v>
      </c>
      <c r="AS47" s="2" t="str">
        <f t="shared" si="24"/>
        <v>OK</v>
      </c>
      <c r="AT47" s="2" t="str">
        <f>VLOOKUP(G47,ACROV!$A$2:$D$732,4,)</f>
        <v>M RIKI ANDIKA</v>
      </c>
      <c r="AU47" s="2">
        <f t="shared" si="15"/>
        <v>1</v>
      </c>
      <c r="AV47" s="2" t="str">
        <f>_xlfn.IFNA(VLOOKUP(G47,Dispen!$A$3:$A$36,1,)," ")</f>
        <v xml:space="preserve"> </v>
      </c>
    </row>
    <row r="48" spans="1:48" x14ac:dyDescent="0.25">
      <c r="A48" s="25">
        <v>200</v>
      </c>
      <c r="B48" s="25">
        <v>200</v>
      </c>
      <c r="C48" s="25" t="s">
        <v>26</v>
      </c>
      <c r="D48" s="25" t="s">
        <v>33</v>
      </c>
      <c r="E48" s="25" t="s">
        <v>826</v>
      </c>
      <c r="F48" s="25" t="s">
        <v>27</v>
      </c>
      <c r="G48" s="25" t="s">
        <v>605</v>
      </c>
      <c r="H48" s="25" t="s">
        <v>606</v>
      </c>
      <c r="I48" s="25" t="s">
        <v>30</v>
      </c>
      <c r="J48" s="25" t="s">
        <v>1090</v>
      </c>
      <c r="K48" s="25" t="s">
        <v>120</v>
      </c>
      <c r="L48" s="25" t="s">
        <v>121</v>
      </c>
      <c r="M48" s="25" t="s">
        <v>39</v>
      </c>
      <c r="N48" s="32">
        <v>5</v>
      </c>
      <c r="O48" s="25">
        <v>4</v>
      </c>
      <c r="P48" s="25" t="s">
        <v>139</v>
      </c>
      <c r="Q48" s="25" t="s">
        <v>4190</v>
      </c>
      <c r="R48" s="25" t="s">
        <v>1091</v>
      </c>
      <c r="S48" s="25">
        <v>1000</v>
      </c>
      <c r="T48" s="25">
        <v>38</v>
      </c>
      <c r="U48" s="25">
        <v>0.62</v>
      </c>
      <c r="V48" s="25" t="s">
        <v>40</v>
      </c>
      <c r="W48" s="25" t="s">
        <v>45</v>
      </c>
      <c r="X48" s="25" t="s">
        <v>4194</v>
      </c>
      <c r="Y48" s="55" t="s">
        <v>1092</v>
      </c>
      <c r="Z48" s="25" t="s">
        <v>146</v>
      </c>
      <c r="AA48" s="25" t="s">
        <v>40</v>
      </c>
      <c r="AB48" s="25" t="s">
        <v>4193</v>
      </c>
      <c r="AC48" s="25" t="s">
        <v>1093</v>
      </c>
      <c r="AD48" s="2">
        <f t="shared" si="0"/>
        <v>1000</v>
      </c>
      <c r="AE48" s="2">
        <f t="shared" si="1"/>
        <v>5</v>
      </c>
      <c r="AF48" s="2">
        <f t="shared" si="2"/>
        <v>38</v>
      </c>
      <c r="AG48" s="2">
        <f t="shared" si="3"/>
        <v>0.62</v>
      </c>
      <c r="AH48" s="2" t="str">
        <f t="shared" si="4"/>
        <v>Sesuai</v>
      </c>
      <c r="AI48" s="2" t="s">
        <v>41</v>
      </c>
      <c r="AJ48" s="54">
        <f t="shared" si="21"/>
        <v>0</v>
      </c>
      <c r="AK48" s="31">
        <f t="shared" si="22"/>
        <v>1</v>
      </c>
      <c r="AL48" s="2" t="str">
        <f t="shared" si="7"/>
        <v>OK</v>
      </c>
      <c r="AM48" s="2" t="str">
        <f t="shared" si="8"/>
        <v>OK</v>
      </c>
      <c r="AN48" s="2" t="str">
        <f t="shared" si="9"/>
        <v>OK</v>
      </c>
      <c r="AO48" s="2" t="str">
        <f t="shared" si="10"/>
        <v>OK</v>
      </c>
      <c r="AP48" s="2" t="str">
        <f t="shared" si="11"/>
        <v>OK</v>
      </c>
      <c r="AQ48" s="2" t="str">
        <f t="shared" si="12"/>
        <v>OK</v>
      </c>
      <c r="AR48" s="53" t="str">
        <f t="shared" si="23"/>
        <v>NOK</v>
      </c>
      <c r="AS48" s="2" t="str">
        <f t="shared" si="24"/>
        <v>OK</v>
      </c>
      <c r="AT48" s="2" t="str">
        <f>VLOOKUP(G48,ACROV!$A$2:$D$732,4,)</f>
        <v>ARIF RAHMAN HAKIM</v>
      </c>
      <c r="AU48" s="2">
        <f t="shared" si="15"/>
        <v>1</v>
      </c>
      <c r="AV48" s="2" t="str">
        <f>_xlfn.IFNA(VLOOKUP(G48,Dispen!$A$3:$A$36,1,)," ")</f>
        <v xml:space="preserve"> </v>
      </c>
    </row>
    <row r="49" spans="1:48" x14ac:dyDescent="0.25">
      <c r="A49" s="25">
        <v>200</v>
      </c>
      <c r="B49" s="25">
        <v>200</v>
      </c>
      <c r="C49" s="25" t="s">
        <v>26</v>
      </c>
      <c r="D49" s="25" t="s">
        <v>33</v>
      </c>
      <c r="E49" s="25" t="s">
        <v>3304</v>
      </c>
      <c r="F49" s="25" t="s">
        <v>27</v>
      </c>
      <c r="G49" s="25" t="s">
        <v>3313</v>
      </c>
      <c r="H49" s="25" t="s">
        <v>3314</v>
      </c>
      <c r="I49" s="25" t="s">
        <v>30</v>
      </c>
      <c r="J49" s="25" t="s">
        <v>3315</v>
      </c>
      <c r="K49" s="25" t="s">
        <v>120</v>
      </c>
      <c r="L49" s="25" t="s">
        <v>121</v>
      </c>
      <c r="M49" s="25" t="s">
        <v>157</v>
      </c>
      <c r="N49" s="32">
        <v>0</v>
      </c>
      <c r="O49" s="25">
        <v>8</v>
      </c>
      <c r="P49" s="55" t="s">
        <v>123</v>
      </c>
      <c r="Q49" s="25" t="s">
        <v>4190</v>
      </c>
      <c r="R49" s="25" t="s">
        <v>3316</v>
      </c>
      <c r="S49" s="25">
        <v>1000</v>
      </c>
      <c r="T49" s="25">
        <v>38</v>
      </c>
      <c r="U49" s="25">
        <v>0.56000000000000005</v>
      </c>
      <c r="V49" s="25" t="s">
        <v>64</v>
      </c>
      <c r="W49" s="25" t="s">
        <v>99</v>
      </c>
      <c r="X49" s="25" t="s">
        <v>4193</v>
      </c>
      <c r="Y49" s="25" t="s">
        <v>3317</v>
      </c>
      <c r="Z49" s="25" t="s">
        <v>64</v>
      </c>
      <c r="AA49" s="25" t="s">
        <v>40</v>
      </c>
      <c r="AB49" s="25" t="s">
        <v>4193</v>
      </c>
      <c r="AC49" s="25" t="s">
        <v>3318</v>
      </c>
      <c r="AD49" s="2">
        <f t="shared" si="0"/>
        <v>1000</v>
      </c>
      <c r="AE49" s="2">
        <f t="shared" si="1"/>
        <v>0</v>
      </c>
      <c r="AF49" s="2">
        <f t="shared" si="2"/>
        <v>38</v>
      </c>
      <c r="AG49" s="2">
        <f t="shared" si="3"/>
        <v>0.56000000000000005</v>
      </c>
      <c r="AH49" s="2" t="str">
        <f t="shared" si="4"/>
        <v>Sesuai</v>
      </c>
      <c r="AI49" s="53" t="s">
        <v>42</v>
      </c>
      <c r="AJ49" s="31">
        <f t="shared" si="21"/>
        <v>0.33333333333333331</v>
      </c>
      <c r="AK49" s="31">
        <f t="shared" si="22"/>
        <v>1</v>
      </c>
      <c r="AL49" s="2" t="str">
        <f t="shared" si="7"/>
        <v>OK</v>
      </c>
      <c r="AM49" s="2" t="str">
        <f t="shared" si="8"/>
        <v>OK</v>
      </c>
      <c r="AN49" s="2" t="str">
        <f t="shared" si="9"/>
        <v>OK</v>
      </c>
      <c r="AO49" s="2" t="str">
        <f t="shared" si="10"/>
        <v>OK</v>
      </c>
      <c r="AP49" s="2" t="str">
        <f t="shared" si="11"/>
        <v>OK</v>
      </c>
      <c r="AQ49" s="53" t="str">
        <f t="shared" si="12"/>
        <v>NOK</v>
      </c>
      <c r="AR49" s="2" t="str">
        <f t="shared" si="23"/>
        <v>OK</v>
      </c>
      <c r="AS49" s="2" t="str">
        <f t="shared" si="24"/>
        <v>OK</v>
      </c>
      <c r="AT49" s="2" t="s">
        <v>4033</v>
      </c>
      <c r="AU49" s="2">
        <f t="shared" si="15"/>
        <v>1</v>
      </c>
      <c r="AV49" s="2" t="str">
        <f>_xlfn.IFNA(VLOOKUP(G49,Dispen!$A$3:$A$36,1,)," ")</f>
        <v xml:space="preserve"> </v>
      </c>
    </row>
    <row r="50" spans="1:48" x14ac:dyDescent="0.25">
      <c r="A50" s="25">
        <v>200</v>
      </c>
      <c r="B50" s="25">
        <v>200</v>
      </c>
      <c r="C50" s="25" t="s">
        <v>26</v>
      </c>
      <c r="D50" s="25" t="s">
        <v>33</v>
      </c>
      <c r="E50" s="25" t="s">
        <v>826</v>
      </c>
      <c r="F50" s="25" t="s">
        <v>27</v>
      </c>
      <c r="G50" s="25" t="s">
        <v>1126</v>
      </c>
      <c r="H50" s="25" t="s">
        <v>1127</v>
      </c>
      <c r="I50" s="25" t="s">
        <v>118</v>
      </c>
      <c r="J50" s="25" t="s">
        <v>1128</v>
      </c>
      <c r="K50" s="25" t="s">
        <v>120</v>
      </c>
      <c r="L50" s="25" t="s">
        <v>121</v>
      </c>
      <c r="M50" s="25" t="s">
        <v>980</v>
      </c>
      <c r="N50" s="32">
        <v>16</v>
      </c>
      <c r="O50" s="25">
        <v>8</v>
      </c>
      <c r="P50" s="25" t="s">
        <v>139</v>
      </c>
      <c r="Q50" s="25" t="s">
        <v>4190</v>
      </c>
      <c r="R50" s="25" t="s">
        <v>1129</v>
      </c>
      <c r="S50" s="25">
        <v>1000</v>
      </c>
      <c r="T50" s="25">
        <v>58</v>
      </c>
      <c r="U50" s="25">
        <v>0.6</v>
      </c>
      <c r="V50" s="25" t="s">
        <v>40</v>
      </c>
      <c r="W50" s="25" t="s">
        <v>45</v>
      </c>
      <c r="X50" s="25" t="s">
        <v>4194</v>
      </c>
      <c r="Y50" s="55" t="s">
        <v>1130</v>
      </c>
      <c r="Z50" s="25" t="s">
        <v>99</v>
      </c>
      <c r="AA50" s="25" t="s">
        <v>40</v>
      </c>
      <c r="AB50" s="25" t="s">
        <v>4193</v>
      </c>
      <c r="AC50" s="25" t="s">
        <v>1131</v>
      </c>
      <c r="AD50" s="2">
        <f t="shared" si="0"/>
        <v>1000</v>
      </c>
      <c r="AE50" s="2">
        <f t="shared" si="1"/>
        <v>16</v>
      </c>
      <c r="AF50" s="2">
        <f t="shared" si="2"/>
        <v>58</v>
      </c>
      <c r="AG50" s="2">
        <f t="shared" si="3"/>
        <v>0.6</v>
      </c>
      <c r="AH50" s="2" t="str">
        <f t="shared" si="4"/>
        <v>Sesuai</v>
      </c>
      <c r="AI50" s="2" t="s">
        <v>41</v>
      </c>
      <c r="AJ50" s="54">
        <f t="shared" si="21"/>
        <v>0</v>
      </c>
      <c r="AK50" s="31">
        <f t="shared" si="22"/>
        <v>1</v>
      </c>
      <c r="AL50" s="2" t="str">
        <f t="shared" si="7"/>
        <v>OK</v>
      </c>
      <c r="AM50" s="2" t="str">
        <f t="shared" si="8"/>
        <v>OK</v>
      </c>
      <c r="AN50" s="2" t="str">
        <f t="shared" si="9"/>
        <v>OK</v>
      </c>
      <c r="AO50" s="2" t="str">
        <f t="shared" si="10"/>
        <v>OK</v>
      </c>
      <c r="AP50" s="2" t="str">
        <f t="shared" si="11"/>
        <v>OK</v>
      </c>
      <c r="AQ50" s="2" t="str">
        <f t="shared" si="12"/>
        <v>OK</v>
      </c>
      <c r="AR50" s="53" t="str">
        <f t="shared" si="23"/>
        <v>NOK</v>
      </c>
      <c r="AS50" s="2" t="str">
        <f t="shared" si="24"/>
        <v>OK</v>
      </c>
      <c r="AT50" s="2" t="str">
        <f>VLOOKUP(G50,ACROV!$A$2:$D$732,4,)</f>
        <v>ARIF RAHMAN HAKIM</v>
      </c>
      <c r="AU50" s="2">
        <f t="shared" si="15"/>
        <v>1</v>
      </c>
      <c r="AV50" s="2" t="str">
        <f>_xlfn.IFNA(VLOOKUP(G50,Dispen!$A$3:$A$36,1,)," ")</f>
        <v xml:space="preserve"> </v>
      </c>
    </row>
    <row r="51" spans="1:48" x14ac:dyDescent="0.25">
      <c r="A51" s="25">
        <v>200</v>
      </c>
      <c r="B51" s="25">
        <v>200</v>
      </c>
      <c r="C51" s="25" t="s">
        <v>26</v>
      </c>
      <c r="D51" s="25" t="s">
        <v>33</v>
      </c>
      <c r="E51" s="25" t="s">
        <v>826</v>
      </c>
      <c r="F51" s="25" t="s">
        <v>27</v>
      </c>
      <c r="G51" s="25" t="s">
        <v>1135</v>
      </c>
      <c r="H51" s="25" t="s">
        <v>1136</v>
      </c>
      <c r="I51" s="25" t="s">
        <v>30</v>
      </c>
      <c r="J51" s="25" t="s">
        <v>1137</v>
      </c>
      <c r="K51" s="25" t="s">
        <v>120</v>
      </c>
      <c r="L51" s="25" t="s">
        <v>121</v>
      </c>
      <c r="M51" s="25" t="s">
        <v>39</v>
      </c>
      <c r="N51" s="32">
        <v>49</v>
      </c>
      <c r="O51" s="25">
        <v>4</v>
      </c>
      <c r="P51" s="25" t="s">
        <v>139</v>
      </c>
      <c r="Q51" s="25" t="s">
        <v>4190</v>
      </c>
      <c r="R51" s="25" t="s">
        <v>1138</v>
      </c>
      <c r="S51" s="25">
        <v>1000</v>
      </c>
      <c r="T51" s="25">
        <v>38</v>
      </c>
      <c r="U51" s="25">
        <v>0.74</v>
      </c>
      <c r="V51" s="25" t="s">
        <v>45</v>
      </c>
      <c r="W51" s="25" t="s">
        <v>99</v>
      </c>
      <c r="X51" s="25" t="s">
        <v>4193</v>
      </c>
      <c r="Y51" s="25" t="s">
        <v>1139</v>
      </c>
      <c r="Z51" s="25" t="s">
        <v>40</v>
      </c>
      <c r="AA51" s="25" t="s">
        <v>45</v>
      </c>
      <c r="AB51" s="25" t="s">
        <v>4194</v>
      </c>
      <c r="AC51" s="55" t="s">
        <v>1140</v>
      </c>
      <c r="AD51" s="2">
        <f t="shared" si="0"/>
        <v>1000</v>
      </c>
      <c r="AE51" s="2">
        <f t="shared" si="1"/>
        <v>49</v>
      </c>
      <c r="AF51" s="2">
        <f t="shared" si="2"/>
        <v>38</v>
      </c>
      <c r="AG51" s="2">
        <f t="shared" si="3"/>
        <v>0.74</v>
      </c>
      <c r="AH51" s="2" t="str">
        <f t="shared" si="4"/>
        <v>Sesuai</v>
      </c>
      <c r="AI51" s="2" t="s">
        <v>41</v>
      </c>
      <c r="AJ51" s="31">
        <f t="shared" si="21"/>
        <v>0.6</v>
      </c>
      <c r="AK51" s="54">
        <f t="shared" si="22"/>
        <v>0</v>
      </c>
      <c r="AL51" s="2" t="str">
        <f t="shared" si="7"/>
        <v>OK</v>
      </c>
      <c r="AM51" s="2" t="str">
        <f t="shared" si="8"/>
        <v>OK</v>
      </c>
      <c r="AN51" s="2" t="str">
        <f t="shared" si="9"/>
        <v>OK</v>
      </c>
      <c r="AO51" s="2" t="str">
        <f t="shared" si="10"/>
        <v>OK</v>
      </c>
      <c r="AP51" s="2" t="str">
        <f t="shared" si="11"/>
        <v>OK</v>
      </c>
      <c r="AQ51" s="2" t="str">
        <f t="shared" si="12"/>
        <v>OK</v>
      </c>
      <c r="AR51" s="2" t="str">
        <f t="shared" si="23"/>
        <v>OK</v>
      </c>
      <c r="AS51" s="53" t="str">
        <f t="shared" si="24"/>
        <v>NOK</v>
      </c>
      <c r="AT51" s="2" t="str">
        <f>VLOOKUP(G51,ACROV!$A$2:$D$732,4,)</f>
        <v>WILLY KUSMANA</v>
      </c>
      <c r="AU51" s="2">
        <f t="shared" si="15"/>
        <v>1</v>
      </c>
      <c r="AV51" s="2" t="str">
        <f>_xlfn.IFNA(VLOOKUP(G51,Dispen!$A$3:$A$36,1,)," ")</f>
        <v xml:space="preserve"> </v>
      </c>
    </row>
    <row r="52" spans="1:48" x14ac:dyDescent="0.25">
      <c r="A52" s="25">
        <v>200</v>
      </c>
      <c r="B52" s="25">
        <v>200</v>
      </c>
      <c r="C52" s="25" t="s">
        <v>26</v>
      </c>
      <c r="D52" s="25" t="s">
        <v>33</v>
      </c>
      <c r="E52" s="25" t="s">
        <v>826</v>
      </c>
      <c r="F52" s="25" t="s">
        <v>27</v>
      </c>
      <c r="G52" s="25" t="s">
        <v>1150</v>
      </c>
      <c r="H52" s="25" t="s">
        <v>1151</v>
      </c>
      <c r="I52" s="25" t="s">
        <v>30</v>
      </c>
      <c r="J52" s="25" t="s">
        <v>1152</v>
      </c>
      <c r="K52" s="25" t="s">
        <v>120</v>
      </c>
      <c r="L52" s="25" t="s">
        <v>121</v>
      </c>
      <c r="M52" s="25" t="s">
        <v>39</v>
      </c>
      <c r="N52" s="32">
        <v>15</v>
      </c>
      <c r="O52" s="25">
        <v>4</v>
      </c>
      <c r="P52" s="25" t="s">
        <v>139</v>
      </c>
      <c r="Q52" s="25" t="s">
        <v>4190</v>
      </c>
      <c r="R52" s="25" t="s">
        <v>1153</v>
      </c>
      <c r="S52" s="25">
        <v>1000</v>
      </c>
      <c r="T52" s="25">
        <v>41</v>
      </c>
      <c r="U52" s="25">
        <v>0</v>
      </c>
      <c r="V52" s="25" t="s">
        <v>40</v>
      </c>
      <c r="W52" s="25" t="s">
        <v>146</v>
      </c>
      <c r="X52" s="25" t="s">
        <v>4194</v>
      </c>
      <c r="Y52" s="55" t="s">
        <v>1154</v>
      </c>
      <c r="Z52" s="25" t="s">
        <v>98</v>
      </c>
      <c r="AA52" s="25" t="s">
        <v>40</v>
      </c>
      <c r="AB52" s="25" t="s">
        <v>4193</v>
      </c>
      <c r="AC52" s="25" t="s">
        <v>1155</v>
      </c>
      <c r="AD52" s="2">
        <f t="shared" si="0"/>
        <v>1000</v>
      </c>
      <c r="AE52" s="2">
        <f t="shared" si="1"/>
        <v>15</v>
      </c>
      <c r="AF52" s="2">
        <f t="shared" si="2"/>
        <v>41</v>
      </c>
      <c r="AG52" s="2">
        <f t="shared" si="3"/>
        <v>0</v>
      </c>
      <c r="AH52" s="2" t="str">
        <f t="shared" si="4"/>
        <v>Sesuai</v>
      </c>
      <c r="AI52" s="2" t="s">
        <v>41</v>
      </c>
      <c r="AJ52" s="54">
        <f t="shared" si="21"/>
        <v>0</v>
      </c>
      <c r="AK52" s="31">
        <f t="shared" si="22"/>
        <v>1</v>
      </c>
      <c r="AL52" s="2" t="str">
        <f t="shared" si="7"/>
        <v>OK</v>
      </c>
      <c r="AM52" s="2" t="str">
        <f t="shared" si="8"/>
        <v>OK</v>
      </c>
      <c r="AN52" s="2" t="str">
        <f t="shared" si="9"/>
        <v>OK</v>
      </c>
      <c r="AO52" s="2" t="str">
        <f t="shared" si="10"/>
        <v>OK</v>
      </c>
      <c r="AP52" s="2" t="str">
        <f t="shared" si="11"/>
        <v>OK</v>
      </c>
      <c r="AQ52" s="2" t="str">
        <f t="shared" si="12"/>
        <v>OK</v>
      </c>
      <c r="AR52" s="53" t="str">
        <f t="shared" si="23"/>
        <v>NOK</v>
      </c>
      <c r="AS52" s="2" t="str">
        <f t="shared" si="24"/>
        <v>OK</v>
      </c>
      <c r="AT52" s="2" t="str">
        <f>VLOOKUP(G52,ACROV!$A$2:$D$732,4,)</f>
        <v>HERDIAN</v>
      </c>
      <c r="AU52" s="2">
        <f t="shared" si="15"/>
        <v>1</v>
      </c>
      <c r="AV52" s="2" t="str">
        <f>_xlfn.IFNA(VLOOKUP(G52,Dispen!$A$3:$A$36,1,)," ")</f>
        <v xml:space="preserve"> </v>
      </c>
    </row>
    <row r="53" spans="1:48" x14ac:dyDescent="0.25">
      <c r="A53" s="25">
        <v>200</v>
      </c>
      <c r="B53" s="25">
        <v>200</v>
      </c>
      <c r="C53" s="25" t="s">
        <v>26</v>
      </c>
      <c r="D53" s="25" t="s">
        <v>33</v>
      </c>
      <c r="E53" s="25" t="s">
        <v>826</v>
      </c>
      <c r="F53" s="25" t="s">
        <v>27</v>
      </c>
      <c r="G53" s="25" t="s">
        <v>1156</v>
      </c>
      <c r="H53" s="25" t="s">
        <v>1157</v>
      </c>
      <c r="I53" s="25" t="s">
        <v>30</v>
      </c>
      <c r="J53" s="25" t="s">
        <v>1158</v>
      </c>
      <c r="K53" s="25" t="s">
        <v>120</v>
      </c>
      <c r="L53" s="25" t="s">
        <v>121</v>
      </c>
      <c r="M53" s="25" t="s">
        <v>736</v>
      </c>
      <c r="N53" s="32">
        <v>0</v>
      </c>
      <c r="O53" s="25">
        <v>4</v>
      </c>
      <c r="P53" s="25" t="s">
        <v>139</v>
      </c>
      <c r="Q53" s="25" t="s">
        <v>4189</v>
      </c>
      <c r="R53" s="25" t="s">
        <v>1159</v>
      </c>
      <c r="S53" s="25">
        <v>1000</v>
      </c>
      <c r="T53" s="25">
        <v>36</v>
      </c>
      <c r="U53" s="25">
        <v>1.99</v>
      </c>
      <c r="V53" s="25" t="s">
        <v>99</v>
      </c>
      <c r="W53" s="25" t="s">
        <v>40</v>
      </c>
      <c r="X53" s="25" t="s">
        <v>4193</v>
      </c>
      <c r="Y53" s="25" t="s">
        <v>1160</v>
      </c>
      <c r="Z53" s="25" t="s">
        <v>99</v>
      </c>
      <c r="AA53" s="25" t="s">
        <v>40</v>
      </c>
      <c r="AB53" s="25" t="s">
        <v>4193</v>
      </c>
      <c r="AC53" s="25" t="s">
        <v>1161</v>
      </c>
      <c r="AD53" s="2">
        <f t="shared" si="0"/>
        <v>1000</v>
      </c>
      <c r="AE53" s="2">
        <f t="shared" si="1"/>
        <v>0</v>
      </c>
      <c r="AF53" s="2">
        <f t="shared" si="2"/>
        <v>36</v>
      </c>
      <c r="AG53" s="2">
        <f t="shared" si="3"/>
        <v>1.99</v>
      </c>
      <c r="AH53" s="53" t="str">
        <f t="shared" si="4"/>
        <v>Double</v>
      </c>
      <c r="AI53" s="2" t="s">
        <v>41</v>
      </c>
      <c r="AJ53" s="31">
        <f t="shared" si="21"/>
        <v>1</v>
      </c>
      <c r="AK53" s="31">
        <f t="shared" si="22"/>
        <v>1</v>
      </c>
      <c r="AL53" s="2" t="str">
        <f t="shared" si="7"/>
        <v>OK</v>
      </c>
      <c r="AM53" s="2" t="str">
        <f t="shared" si="8"/>
        <v>OK</v>
      </c>
      <c r="AN53" s="2" t="str">
        <f t="shared" si="9"/>
        <v>OK</v>
      </c>
      <c r="AO53" s="2" t="str">
        <f t="shared" si="10"/>
        <v>OK</v>
      </c>
      <c r="AP53" s="53" t="str">
        <f t="shared" si="11"/>
        <v>NOK</v>
      </c>
      <c r="AQ53" s="2" t="str">
        <f t="shared" si="12"/>
        <v>OK</v>
      </c>
      <c r="AR53" s="2" t="str">
        <f t="shared" si="23"/>
        <v>OK</v>
      </c>
      <c r="AS53" s="2" t="str">
        <f t="shared" si="24"/>
        <v>OK</v>
      </c>
      <c r="AT53" s="2" t="str">
        <f>VLOOKUP(G53,ACROV!$A$2:$D$732,4,)</f>
        <v>M RIKI ANDIKA</v>
      </c>
      <c r="AU53" s="2">
        <f t="shared" si="15"/>
        <v>1</v>
      </c>
      <c r="AV53" s="2" t="str">
        <f>_xlfn.IFNA(VLOOKUP(G53,Dispen!$A$3:$A$36,1,)," ")</f>
        <v xml:space="preserve"> </v>
      </c>
    </row>
    <row r="54" spans="1:48" x14ac:dyDescent="0.25">
      <c r="A54" s="25">
        <v>200</v>
      </c>
      <c r="B54" s="25">
        <v>200</v>
      </c>
      <c r="C54" s="25" t="s">
        <v>26</v>
      </c>
      <c r="D54" s="25" t="s">
        <v>33</v>
      </c>
      <c r="E54" s="25" t="s">
        <v>826</v>
      </c>
      <c r="F54" s="25" t="s">
        <v>27</v>
      </c>
      <c r="G54" s="25" t="s">
        <v>1165</v>
      </c>
      <c r="H54" s="25" t="s">
        <v>1166</v>
      </c>
      <c r="I54" s="25" t="s">
        <v>30</v>
      </c>
      <c r="J54" s="25" t="s">
        <v>1167</v>
      </c>
      <c r="K54" s="25" t="s">
        <v>120</v>
      </c>
      <c r="L54" s="25" t="s">
        <v>121</v>
      </c>
      <c r="M54" s="25" t="s">
        <v>39</v>
      </c>
      <c r="N54" s="32">
        <v>2</v>
      </c>
      <c r="O54" s="25">
        <v>4</v>
      </c>
      <c r="P54" s="25" t="s">
        <v>139</v>
      </c>
      <c r="Q54" s="25" t="s">
        <v>4190</v>
      </c>
      <c r="R54" s="25" t="s">
        <v>1168</v>
      </c>
      <c r="S54" s="25">
        <v>1000</v>
      </c>
      <c r="T54" s="55">
        <v>94</v>
      </c>
      <c r="U54" s="25">
        <v>0</v>
      </c>
      <c r="V54" s="25" t="s">
        <v>63</v>
      </c>
      <c r="W54" s="25" t="s">
        <v>40</v>
      </c>
      <c r="X54" s="25" t="s">
        <v>4193</v>
      </c>
      <c r="Y54" s="25" t="s">
        <v>1169</v>
      </c>
      <c r="Z54" s="25" t="s">
        <v>146</v>
      </c>
      <c r="AA54" s="25" t="s">
        <v>40</v>
      </c>
      <c r="AB54" s="25" t="s">
        <v>4193</v>
      </c>
      <c r="AC54" s="25" t="s">
        <v>1170</v>
      </c>
      <c r="AD54" s="2">
        <f t="shared" si="0"/>
        <v>1000</v>
      </c>
      <c r="AE54" s="2">
        <f t="shared" si="1"/>
        <v>2</v>
      </c>
      <c r="AF54" s="53">
        <f t="shared" si="2"/>
        <v>94</v>
      </c>
      <c r="AG54" s="2">
        <f t="shared" si="3"/>
        <v>0</v>
      </c>
      <c r="AH54" s="2" t="str">
        <f t="shared" si="4"/>
        <v>Sesuai</v>
      </c>
      <c r="AI54" s="2" t="s">
        <v>41</v>
      </c>
      <c r="AJ54" s="31">
        <f t="shared" si="21"/>
        <v>1</v>
      </c>
      <c r="AK54" s="31">
        <f t="shared" si="22"/>
        <v>1</v>
      </c>
      <c r="AL54" s="2" t="str">
        <f t="shared" si="7"/>
        <v>OK</v>
      </c>
      <c r="AM54" s="2" t="str">
        <f t="shared" si="8"/>
        <v>OK</v>
      </c>
      <c r="AN54" s="53" t="str">
        <f t="shared" si="9"/>
        <v>NOK</v>
      </c>
      <c r="AO54" s="2" t="str">
        <f t="shared" si="10"/>
        <v>OK</v>
      </c>
      <c r="AP54" s="2" t="str">
        <f t="shared" si="11"/>
        <v>OK</v>
      </c>
      <c r="AQ54" s="2" t="str">
        <f t="shared" si="12"/>
        <v>OK</v>
      </c>
      <c r="AR54" s="2" t="str">
        <f t="shared" si="23"/>
        <v>OK</v>
      </c>
      <c r="AS54" s="2" t="str">
        <f t="shared" si="24"/>
        <v>OK</v>
      </c>
      <c r="AT54" s="2" t="str">
        <f>VLOOKUP(G54,ACROV!$A$2:$D$732,4,)</f>
        <v>M. RUSLI FAUZI</v>
      </c>
      <c r="AU54" s="2">
        <f t="shared" si="15"/>
        <v>1</v>
      </c>
      <c r="AV54" s="2" t="str">
        <f>_xlfn.IFNA(VLOOKUP(G54,Dispen!$A$3:$A$36,1,)," ")</f>
        <v xml:space="preserve"> </v>
      </c>
    </row>
    <row r="55" spans="1:48" x14ac:dyDescent="0.25">
      <c r="A55" s="25">
        <v>200</v>
      </c>
      <c r="B55" s="25">
        <v>200</v>
      </c>
      <c r="C55" s="25" t="s">
        <v>26</v>
      </c>
      <c r="D55" s="25" t="s">
        <v>33</v>
      </c>
      <c r="E55" s="25" t="s">
        <v>826</v>
      </c>
      <c r="F55" s="25" t="s">
        <v>27</v>
      </c>
      <c r="G55" s="25" t="s">
        <v>1197</v>
      </c>
      <c r="H55" s="25" t="s">
        <v>1198</v>
      </c>
      <c r="I55" s="25" t="s">
        <v>30</v>
      </c>
      <c r="J55" s="25" t="s">
        <v>1199</v>
      </c>
      <c r="K55" s="25" t="s">
        <v>120</v>
      </c>
      <c r="L55" s="25" t="s">
        <v>121</v>
      </c>
      <c r="M55" s="25" t="s">
        <v>90</v>
      </c>
      <c r="N55" s="32">
        <v>0</v>
      </c>
      <c r="O55" s="25">
        <v>4</v>
      </c>
      <c r="P55" s="25" t="s">
        <v>139</v>
      </c>
      <c r="Q55" s="25" t="s">
        <v>4190</v>
      </c>
      <c r="R55" s="25" t="s">
        <v>1200</v>
      </c>
      <c r="S55" s="25">
        <v>1000</v>
      </c>
      <c r="T55" s="25">
        <v>41</v>
      </c>
      <c r="U55" s="25">
        <v>1.97</v>
      </c>
      <c r="V55" s="25" t="s">
        <v>99</v>
      </c>
      <c r="W55" s="25" t="s">
        <v>40</v>
      </c>
      <c r="X55" s="25" t="s">
        <v>4193</v>
      </c>
      <c r="Y55" s="25" t="s">
        <v>1201</v>
      </c>
      <c r="Z55" s="25" t="s">
        <v>40</v>
      </c>
      <c r="AA55" s="25" t="s">
        <v>64</v>
      </c>
      <c r="AB55" s="25" t="s">
        <v>4194</v>
      </c>
      <c r="AC55" s="55" t="s">
        <v>1202</v>
      </c>
      <c r="AD55" s="2">
        <f t="shared" si="0"/>
        <v>1000</v>
      </c>
      <c r="AE55" s="2">
        <f t="shared" si="1"/>
        <v>0</v>
      </c>
      <c r="AF55" s="2">
        <f t="shared" si="2"/>
        <v>41</v>
      </c>
      <c r="AG55" s="2">
        <f t="shared" si="3"/>
        <v>1.97</v>
      </c>
      <c r="AH55" s="2" t="str">
        <f t="shared" si="4"/>
        <v>Sesuai</v>
      </c>
      <c r="AI55" s="2" t="s">
        <v>41</v>
      </c>
      <c r="AJ55" s="31">
        <f t="shared" si="21"/>
        <v>1</v>
      </c>
      <c r="AK55" s="54">
        <f t="shared" si="22"/>
        <v>0</v>
      </c>
      <c r="AL55" s="2" t="str">
        <f t="shared" si="7"/>
        <v>OK</v>
      </c>
      <c r="AM55" s="2" t="str">
        <f t="shared" si="8"/>
        <v>OK</v>
      </c>
      <c r="AN55" s="2" t="str">
        <f t="shared" si="9"/>
        <v>OK</v>
      </c>
      <c r="AO55" s="2" t="str">
        <f t="shared" si="10"/>
        <v>OK</v>
      </c>
      <c r="AP55" s="2" t="str">
        <f t="shared" si="11"/>
        <v>OK</v>
      </c>
      <c r="AQ55" s="2" t="str">
        <f t="shared" si="12"/>
        <v>OK</v>
      </c>
      <c r="AR55" s="2" t="str">
        <f t="shared" si="23"/>
        <v>OK</v>
      </c>
      <c r="AS55" s="53" t="str">
        <f t="shared" si="24"/>
        <v>NOK</v>
      </c>
      <c r="AT55" s="2" t="str">
        <f>VLOOKUP(G55,ACROV!$A$2:$D$732,4,)</f>
        <v>M. LAZUARDI NURHIDAYAH</v>
      </c>
      <c r="AU55" s="2">
        <f t="shared" si="15"/>
        <v>1</v>
      </c>
      <c r="AV55" s="2" t="str">
        <f>_xlfn.IFNA(VLOOKUP(G55,Dispen!$A$3:$A$36,1,)," ")</f>
        <v xml:space="preserve"> </v>
      </c>
    </row>
    <row r="56" spans="1:48" x14ac:dyDescent="0.25">
      <c r="A56" s="25">
        <v>200</v>
      </c>
      <c r="B56" s="25">
        <v>200</v>
      </c>
      <c r="C56" s="25" t="s">
        <v>26</v>
      </c>
      <c r="D56" s="25" t="s">
        <v>33</v>
      </c>
      <c r="E56" s="25" t="s">
        <v>826</v>
      </c>
      <c r="F56" s="25" t="s">
        <v>27</v>
      </c>
      <c r="G56" s="25" t="s">
        <v>630</v>
      </c>
      <c r="H56" s="25" t="s">
        <v>631</v>
      </c>
      <c r="I56" s="25" t="s">
        <v>160</v>
      </c>
      <c r="J56" s="25" t="s">
        <v>1213</v>
      </c>
      <c r="K56" s="25" t="s">
        <v>120</v>
      </c>
      <c r="L56" s="25" t="s">
        <v>121</v>
      </c>
      <c r="M56" s="25" t="s">
        <v>157</v>
      </c>
      <c r="N56" s="32">
        <v>0</v>
      </c>
      <c r="O56" s="25">
        <v>8</v>
      </c>
      <c r="P56" s="25" t="s">
        <v>139</v>
      </c>
      <c r="Q56" s="25" t="s">
        <v>4190</v>
      </c>
      <c r="R56" s="25" t="s">
        <v>1214</v>
      </c>
      <c r="S56" s="25">
        <v>1000</v>
      </c>
      <c r="T56" s="25">
        <v>40</v>
      </c>
      <c r="U56" s="25">
        <v>0.57999999999999996</v>
      </c>
      <c r="V56" s="25" t="s">
        <v>40</v>
      </c>
      <c r="W56" s="25" t="s">
        <v>146</v>
      </c>
      <c r="X56" s="25" t="s">
        <v>4194</v>
      </c>
      <c r="Y56" s="55" t="s">
        <v>1215</v>
      </c>
      <c r="Z56" s="25" t="s">
        <v>99</v>
      </c>
      <c r="AA56" s="25" t="s">
        <v>40</v>
      </c>
      <c r="AB56" s="25" t="s">
        <v>4193</v>
      </c>
      <c r="AC56" s="25" t="s">
        <v>1216</v>
      </c>
      <c r="AD56" s="2">
        <f t="shared" si="0"/>
        <v>1000</v>
      </c>
      <c r="AE56" s="2">
        <f t="shared" si="1"/>
        <v>0</v>
      </c>
      <c r="AF56" s="2">
        <f t="shared" si="2"/>
        <v>40</v>
      </c>
      <c r="AG56" s="2">
        <f t="shared" si="3"/>
        <v>0.57999999999999996</v>
      </c>
      <c r="AH56" s="2" t="str">
        <f t="shared" si="4"/>
        <v>Sesuai</v>
      </c>
      <c r="AI56" s="2" t="s">
        <v>41</v>
      </c>
      <c r="AJ56" s="54">
        <f t="shared" si="21"/>
        <v>0</v>
      </c>
      <c r="AK56" s="31">
        <f t="shared" si="22"/>
        <v>1</v>
      </c>
      <c r="AL56" s="2" t="str">
        <f t="shared" si="7"/>
        <v>OK</v>
      </c>
      <c r="AM56" s="2" t="str">
        <f t="shared" si="8"/>
        <v>OK</v>
      </c>
      <c r="AN56" s="2" t="str">
        <f t="shared" si="9"/>
        <v>OK</v>
      </c>
      <c r="AO56" s="2" t="str">
        <f t="shared" si="10"/>
        <v>OK</v>
      </c>
      <c r="AP56" s="2" t="str">
        <f t="shared" si="11"/>
        <v>OK</v>
      </c>
      <c r="AQ56" s="2" t="str">
        <f t="shared" si="12"/>
        <v>OK</v>
      </c>
      <c r="AR56" s="53" t="str">
        <f t="shared" si="23"/>
        <v>NOK</v>
      </c>
      <c r="AS56" s="2" t="str">
        <f t="shared" si="24"/>
        <v>OK</v>
      </c>
      <c r="AT56" s="2" t="str">
        <f>VLOOKUP(G56,ACROV!$A$2:$D$732,4,)</f>
        <v>YANA SURYANA</v>
      </c>
      <c r="AU56" s="2">
        <f t="shared" si="15"/>
        <v>1</v>
      </c>
      <c r="AV56" s="2" t="str">
        <f>_xlfn.IFNA(VLOOKUP(G56,Dispen!$A$3:$A$36,1,)," ")</f>
        <v xml:space="preserve"> </v>
      </c>
    </row>
    <row r="57" spans="1:48" x14ac:dyDescent="0.25">
      <c r="A57" s="25">
        <v>200</v>
      </c>
      <c r="B57" s="25">
        <v>200</v>
      </c>
      <c r="C57" s="25" t="s">
        <v>26</v>
      </c>
      <c r="D57" s="25" t="s">
        <v>33</v>
      </c>
      <c r="E57" s="25" t="s">
        <v>826</v>
      </c>
      <c r="F57" s="25" t="s">
        <v>27</v>
      </c>
      <c r="G57" s="25" t="s">
        <v>1221</v>
      </c>
      <c r="H57" s="25" t="s">
        <v>1222</v>
      </c>
      <c r="I57" s="25" t="s">
        <v>30</v>
      </c>
      <c r="J57" s="25" t="s">
        <v>1223</v>
      </c>
      <c r="K57" s="25" t="s">
        <v>120</v>
      </c>
      <c r="L57" s="25" t="s">
        <v>121</v>
      </c>
      <c r="M57" s="25" t="s">
        <v>39</v>
      </c>
      <c r="N57" s="32">
        <v>17</v>
      </c>
      <c r="O57" s="25">
        <v>4</v>
      </c>
      <c r="P57" s="25" t="s">
        <v>139</v>
      </c>
      <c r="Q57" s="25" t="s">
        <v>4190</v>
      </c>
      <c r="R57" s="25" t="s">
        <v>1224</v>
      </c>
      <c r="S57" s="25">
        <v>1000</v>
      </c>
      <c r="T57" s="25">
        <v>39</v>
      </c>
      <c r="U57" s="25">
        <v>1.03</v>
      </c>
      <c r="V57" s="25" t="s">
        <v>40</v>
      </c>
      <c r="W57" s="25" t="s">
        <v>146</v>
      </c>
      <c r="X57" s="25" t="s">
        <v>4194</v>
      </c>
      <c r="Y57" s="55" t="s">
        <v>1225</v>
      </c>
      <c r="Z57" s="25" t="s">
        <v>396</v>
      </c>
      <c r="AA57" s="25" t="s">
        <v>40</v>
      </c>
      <c r="AB57" s="25" t="s">
        <v>4193</v>
      </c>
      <c r="AC57" s="25" t="s">
        <v>1226</v>
      </c>
      <c r="AD57" s="2">
        <f t="shared" si="0"/>
        <v>1000</v>
      </c>
      <c r="AE57" s="2">
        <f t="shared" si="1"/>
        <v>17</v>
      </c>
      <c r="AF57" s="2">
        <f t="shared" si="2"/>
        <v>39</v>
      </c>
      <c r="AG57" s="2">
        <f t="shared" si="3"/>
        <v>1.03</v>
      </c>
      <c r="AH57" s="2" t="str">
        <f t="shared" si="4"/>
        <v>Sesuai</v>
      </c>
      <c r="AI57" s="2" t="s">
        <v>41</v>
      </c>
      <c r="AJ57" s="54">
        <f t="shared" si="21"/>
        <v>0</v>
      </c>
      <c r="AK57" s="31">
        <f t="shared" si="22"/>
        <v>1</v>
      </c>
      <c r="AL57" s="2" t="str">
        <f t="shared" si="7"/>
        <v>OK</v>
      </c>
      <c r="AM57" s="2" t="str">
        <f t="shared" si="8"/>
        <v>OK</v>
      </c>
      <c r="AN57" s="2" t="str">
        <f t="shared" si="9"/>
        <v>OK</v>
      </c>
      <c r="AO57" s="2" t="str">
        <f t="shared" si="10"/>
        <v>OK</v>
      </c>
      <c r="AP57" s="2" t="str">
        <f t="shared" si="11"/>
        <v>OK</v>
      </c>
      <c r="AQ57" s="2" t="str">
        <f t="shared" si="12"/>
        <v>OK</v>
      </c>
      <c r="AR57" s="53" t="str">
        <f t="shared" si="23"/>
        <v>NOK</v>
      </c>
      <c r="AS57" s="2" t="str">
        <f t="shared" si="24"/>
        <v>OK</v>
      </c>
      <c r="AT57" s="2" t="str">
        <f>VLOOKUP(G57,ACROV!$A$2:$D$732,4,)</f>
        <v>RIFQI AL WAFA</v>
      </c>
      <c r="AU57" s="2">
        <f t="shared" si="15"/>
        <v>1</v>
      </c>
      <c r="AV57" s="2" t="str">
        <f>_xlfn.IFNA(VLOOKUP(G57,Dispen!$A$3:$A$36,1,)," ")</f>
        <v xml:space="preserve"> </v>
      </c>
    </row>
    <row r="58" spans="1:48" x14ac:dyDescent="0.25">
      <c r="A58" s="25">
        <v>200</v>
      </c>
      <c r="B58" s="25">
        <v>200</v>
      </c>
      <c r="C58" s="25" t="s">
        <v>26</v>
      </c>
      <c r="D58" s="25" t="s">
        <v>33</v>
      </c>
      <c r="E58" s="25" t="s">
        <v>826</v>
      </c>
      <c r="F58" s="25" t="s">
        <v>27</v>
      </c>
      <c r="G58" s="25" t="s">
        <v>1135</v>
      </c>
      <c r="H58" s="25" t="s">
        <v>1136</v>
      </c>
      <c r="I58" s="25" t="s">
        <v>118</v>
      </c>
      <c r="J58" s="25" t="s">
        <v>1230</v>
      </c>
      <c r="K58" s="25" t="s">
        <v>120</v>
      </c>
      <c r="L58" s="25" t="s">
        <v>121</v>
      </c>
      <c r="M58" s="25" t="s">
        <v>39</v>
      </c>
      <c r="N58" s="32">
        <v>19</v>
      </c>
      <c r="O58" s="25">
        <v>4</v>
      </c>
      <c r="P58" s="25" t="s">
        <v>139</v>
      </c>
      <c r="Q58" s="25" t="s">
        <v>4190</v>
      </c>
      <c r="R58" s="25" t="s">
        <v>1231</v>
      </c>
      <c r="S58" s="25">
        <v>1000</v>
      </c>
      <c r="T58" s="25">
        <v>41</v>
      </c>
      <c r="U58" s="25">
        <v>0.52</v>
      </c>
      <c r="V58" s="25" t="s">
        <v>99</v>
      </c>
      <c r="W58" s="25" t="s">
        <v>40</v>
      </c>
      <c r="X58" s="25" t="s">
        <v>4193</v>
      </c>
      <c r="Y58" s="25" t="s">
        <v>1232</v>
      </c>
      <c r="Z58" s="25" t="s">
        <v>40</v>
      </c>
      <c r="AA58" s="25" t="s">
        <v>64</v>
      </c>
      <c r="AB58" s="25" t="s">
        <v>4194</v>
      </c>
      <c r="AC58" s="55" t="s">
        <v>1233</v>
      </c>
      <c r="AD58" s="2">
        <f t="shared" si="0"/>
        <v>1000</v>
      </c>
      <c r="AE58" s="2">
        <f t="shared" si="1"/>
        <v>19</v>
      </c>
      <c r="AF58" s="2">
        <f t="shared" si="2"/>
        <v>41</v>
      </c>
      <c r="AG58" s="2">
        <f t="shared" si="3"/>
        <v>0.52</v>
      </c>
      <c r="AH58" s="2" t="str">
        <f t="shared" si="4"/>
        <v>Sesuai</v>
      </c>
      <c r="AI58" s="2" t="s">
        <v>41</v>
      </c>
      <c r="AJ58" s="31">
        <f t="shared" si="21"/>
        <v>1</v>
      </c>
      <c r="AK58" s="54">
        <f t="shared" si="22"/>
        <v>0</v>
      </c>
      <c r="AL58" s="2" t="str">
        <f t="shared" si="7"/>
        <v>OK</v>
      </c>
      <c r="AM58" s="2" t="str">
        <f t="shared" si="8"/>
        <v>OK</v>
      </c>
      <c r="AN58" s="2" t="str">
        <f t="shared" si="9"/>
        <v>OK</v>
      </c>
      <c r="AO58" s="2" t="str">
        <f t="shared" si="10"/>
        <v>OK</v>
      </c>
      <c r="AP58" s="2" t="str">
        <f t="shared" si="11"/>
        <v>OK</v>
      </c>
      <c r="AQ58" s="2" t="str">
        <f t="shared" si="12"/>
        <v>OK</v>
      </c>
      <c r="AR58" s="2" t="str">
        <f t="shared" si="23"/>
        <v>OK</v>
      </c>
      <c r="AS58" s="53" t="str">
        <f t="shared" si="24"/>
        <v>NOK</v>
      </c>
      <c r="AT58" s="2" t="str">
        <f>VLOOKUP(G58,ACROV!$A$2:$D$732,4,)</f>
        <v>WILLY KUSMANA</v>
      </c>
      <c r="AU58" s="2">
        <f t="shared" si="15"/>
        <v>1</v>
      </c>
      <c r="AV58" s="2" t="str">
        <f>_xlfn.IFNA(VLOOKUP(G58,Dispen!$A$3:$A$36,1,)," ")</f>
        <v xml:space="preserve"> </v>
      </c>
    </row>
    <row r="59" spans="1:48" x14ac:dyDescent="0.25">
      <c r="A59" s="25">
        <v>200</v>
      </c>
      <c r="B59" s="25">
        <v>200</v>
      </c>
      <c r="C59" s="25" t="s">
        <v>26</v>
      </c>
      <c r="D59" s="25" t="s">
        <v>33</v>
      </c>
      <c r="E59" s="25" t="s">
        <v>826</v>
      </c>
      <c r="F59" s="25" t="s">
        <v>27</v>
      </c>
      <c r="G59" s="25" t="s">
        <v>535</v>
      </c>
      <c r="H59" s="25" t="s">
        <v>536</v>
      </c>
      <c r="I59" s="25" t="s">
        <v>30</v>
      </c>
      <c r="J59" s="25" t="s">
        <v>1241</v>
      </c>
      <c r="K59" s="25" t="s">
        <v>120</v>
      </c>
      <c r="L59" s="25" t="s">
        <v>121</v>
      </c>
      <c r="M59" s="25" t="s">
        <v>157</v>
      </c>
      <c r="N59" s="32">
        <v>12</v>
      </c>
      <c r="O59" s="25">
        <v>8</v>
      </c>
      <c r="P59" s="25" t="s">
        <v>139</v>
      </c>
      <c r="Q59" s="25" t="s">
        <v>4190</v>
      </c>
      <c r="R59" s="25" t="s">
        <v>1242</v>
      </c>
      <c r="S59" s="25">
        <v>1000</v>
      </c>
      <c r="T59" s="25">
        <v>37</v>
      </c>
      <c r="U59" s="25">
        <v>0.73</v>
      </c>
      <c r="V59" s="25" t="s">
        <v>169</v>
      </c>
      <c r="W59" s="25" t="s">
        <v>126</v>
      </c>
      <c r="X59" s="25" t="s">
        <v>4194</v>
      </c>
      <c r="Y59" s="55" t="s">
        <v>1243</v>
      </c>
      <c r="Z59" s="25" t="s">
        <v>227</v>
      </c>
      <c r="AA59" s="25" t="s">
        <v>40</v>
      </c>
      <c r="AB59" s="25" t="s">
        <v>4193</v>
      </c>
      <c r="AC59" s="25" t="s">
        <v>1244</v>
      </c>
      <c r="AD59" s="2">
        <f t="shared" si="0"/>
        <v>1000</v>
      </c>
      <c r="AE59" s="2">
        <f t="shared" si="1"/>
        <v>12</v>
      </c>
      <c r="AF59" s="2">
        <f t="shared" si="2"/>
        <v>37</v>
      </c>
      <c r="AG59" s="2">
        <f t="shared" si="3"/>
        <v>0.73</v>
      </c>
      <c r="AH59" s="2" t="str">
        <f t="shared" si="4"/>
        <v>Sesuai</v>
      </c>
      <c r="AI59" s="2" t="s">
        <v>41</v>
      </c>
      <c r="AJ59" s="54">
        <f t="shared" si="21"/>
        <v>0.35714285714285715</v>
      </c>
      <c r="AK59" s="31">
        <f t="shared" si="22"/>
        <v>1</v>
      </c>
      <c r="AL59" s="2" t="str">
        <f t="shared" si="7"/>
        <v>OK</v>
      </c>
      <c r="AM59" s="2" t="str">
        <f t="shared" si="8"/>
        <v>OK</v>
      </c>
      <c r="AN59" s="2" t="str">
        <f t="shared" si="9"/>
        <v>OK</v>
      </c>
      <c r="AO59" s="2" t="str">
        <f t="shared" si="10"/>
        <v>OK</v>
      </c>
      <c r="AP59" s="2" t="str">
        <f t="shared" si="11"/>
        <v>OK</v>
      </c>
      <c r="AQ59" s="2" t="str">
        <f t="shared" si="12"/>
        <v>OK</v>
      </c>
      <c r="AR59" s="53" t="str">
        <f t="shared" si="23"/>
        <v>NOK</v>
      </c>
      <c r="AS59" s="2" t="str">
        <f t="shared" si="24"/>
        <v>OK</v>
      </c>
      <c r="AT59" s="2" t="str">
        <f>VLOOKUP(G59,ACROV!$A$2:$D$732,4,)</f>
        <v>M FARHAN HILMAWAN</v>
      </c>
      <c r="AU59" s="2">
        <f t="shared" si="15"/>
        <v>1</v>
      </c>
      <c r="AV59" s="2" t="str">
        <f>_xlfn.IFNA(VLOOKUP(G59,Dispen!$A$3:$A$36,1,)," ")</f>
        <v xml:space="preserve"> </v>
      </c>
    </row>
    <row r="60" spans="1:48" x14ac:dyDescent="0.25">
      <c r="A60" s="25">
        <v>200</v>
      </c>
      <c r="B60" s="25">
        <v>200</v>
      </c>
      <c r="C60" s="25" t="s">
        <v>26</v>
      </c>
      <c r="D60" s="25" t="s">
        <v>33</v>
      </c>
      <c r="E60" s="25" t="s">
        <v>826</v>
      </c>
      <c r="F60" s="25" t="s">
        <v>27</v>
      </c>
      <c r="G60" s="25" t="s">
        <v>577</v>
      </c>
      <c r="H60" s="25" t="s">
        <v>578</v>
      </c>
      <c r="I60" s="25" t="s">
        <v>30</v>
      </c>
      <c r="J60" s="25" t="s">
        <v>1255</v>
      </c>
      <c r="K60" s="25" t="s">
        <v>120</v>
      </c>
      <c r="L60" s="25" t="s">
        <v>121</v>
      </c>
      <c r="M60" s="25" t="s">
        <v>62</v>
      </c>
      <c r="N60" s="32">
        <v>7</v>
      </c>
      <c r="O60" s="25">
        <v>4</v>
      </c>
      <c r="P60" s="25" t="s">
        <v>139</v>
      </c>
      <c r="Q60" s="25" t="s">
        <v>4189</v>
      </c>
      <c r="R60" s="25" t="s">
        <v>1256</v>
      </c>
      <c r="S60" s="25">
        <v>1000</v>
      </c>
      <c r="T60" s="55">
        <v>88</v>
      </c>
      <c r="U60" s="25">
        <v>1.77</v>
      </c>
      <c r="V60" s="25" t="s">
        <v>57</v>
      </c>
      <c r="W60" s="25" t="s">
        <v>57</v>
      </c>
      <c r="X60" s="25" t="s">
        <v>4193</v>
      </c>
      <c r="Y60" s="25" t="s">
        <v>1257</v>
      </c>
      <c r="Z60" s="25" t="s">
        <v>64</v>
      </c>
      <c r="AA60" s="25" t="s">
        <v>40</v>
      </c>
      <c r="AB60" s="25" t="s">
        <v>4193</v>
      </c>
      <c r="AC60" s="25" t="s">
        <v>1258</v>
      </c>
      <c r="AD60" s="2">
        <f t="shared" si="0"/>
        <v>1000</v>
      </c>
      <c r="AE60" s="2">
        <f t="shared" si="1"/>
        <v>7</v>
      </c>
      <c r="AF60" s="53">
        <f t="shared" si="2"/>
        <v>88</v>
      </c>
      <c r="AG60" s="2">
        <f t="shared" si="3"/>
        <v>1.77</v>
      </c>
      <c r="AH60" s="53" t="str">
        <f t="shared" si="4"/>
        <v>Double</v>
      </c>
      <c r="AI60" s="2" t="s">
        <v>41</v>
      </c>
      <c r="AJ60" s="31">
        <f t="shared" si="21"/>
        <v>0.5</v>
      </c>
      <c r="AK60" s="31">
        <f t="shared" si="22"/>
        <v>1</v>
      </c>
      <c r="AL60" s="2" t="str">
        <f t="shared" si="7"/>
        <v>OK</v>
      </c>
      <c r="AM60" s="2" t="str">
        <f t="shared" si="8"/>
        <v>OK</v>
      </c>
      <c r="AN60" s="53" t="str">
        <f t="shared" si="9"/>
        <v>NOK</v>
      </c>
      <c r="AO60" s="2" t="str">
        <f t="shared" si="10"/>
        <v>OK</v>
      </c>
      <c r="AP60" s="53" t="str">
        <f t="shared" si="11"/>
        <v>NOK</v>
      </c>
      <c r="AQ60" s="2" t="str">
        <f t="shared" si="12"/>
        <v>OK</v>
      </c>
      <c r="AR60" s="2" t="str">
        <f t="shared" si="23"/>
        <v>OK</v>
      </c>
      <c r="AS60" s="2" t="str">
        <f t="shared" si="24"/>
        <v>OK</v>
      </c>
      <c r="AT60" s="2" t="str">
        <f>VLOOKUP(G60,ACROV!$A$2:$D$732,4,)</f>
        <v>HERDIAN</v>
      </c>
      <c r="AU60" s="2">
        <f t="shared" si="15"/>
        <v>2</v>
      </c>
      <c r="AV60" s="2" t="str">
        <f>_xlfn.IFNA(VLOOKUP(G60,Dispen!$A$3:$A$36,1,)," ")</f>
        <v xml:space="preserve"> </v>
      </c>
    </row>
    <row r="61" spans="1:48" x14ac:dyDescent="0.25">
      <c r="A61" s="25">
        <v>200</v>
      </c>
      <c r="B61" s="25">
        <v>200</v>
      </c>
      <c r="C61" s="25" t="s">
        <v>26</v>
      </c>
      <c r="D61" s="25" t="s">
        <v>33</v>
      </c>
      <c r="E61" s="25" t="s">
        <v>826</v>
      </c>
      <c r="F61" s="25" t="s">
        <v>27</v>
      </c>
      <c r="G61" s="25" t="s">
        <v>1276</v>
      </c>
      <c r="H61" s="25" t="s">
        <v>1277</v>
      </c>
      <c r="I61" s="25" t="s">
        <v>893</v>
      </c>
      <c r="J61" s="25" t="s">
        <v>1278</v>
      </c>
      <c r="K61" s="25" t="s">
        <v>37</v>
      </c>
      <c r="L61" s="25" t="s">
        <v>38</v>
      </c>
      <c r="M61" s="25" t="s">
        <v>90</v>
      </c>
      <c r="N61" s="32">
        <v>0</v>
      </c>
      <c r="O61" s="25">
        <v>2</v>
      </c>
      <c r="P61" s="25" t="s">
        <v>43</v>
      </c>
      <c r="Q61" s="25" t="s">
        <v>4189</v>
      </c>
      <c r="R61" s="25" t="s">
        <v>1279</v>
      </c>
      <c r="S61" s="25">
        <v>1000</v>
      </c>
      <c r="T61" s="25">
        <v>48</v>
      </c>
      <c r="U61" s="25">
        <v>0.51</v>
      </c>
      <c r="V61" s="25" t="s">
        <v>40</v>
      </c>
      <c r="W61" s="25" t="s">
        <v>32</v>
      </c>
      <c r="X61" s="25" t="s">
        <v>4194</v>
      </c>
      <c r="Y61" s="55" t="s">
        <v>32</v>
      </c>
      <c r="Z61" s="25" t="s">
        <v>32</v>
      </c>
      <c r="AA61" s="25" t="s">
        <v>32</v>
      </c>
      <c r="AB61" s="25" t="s">
        <v>4194</v>
      </c>
      <c r="AC61" s="55" t="s">
        <v>32</v>
      </c>
      <c r="AD61" s="2">
        <f t="shared" si="0"/>
        <v>1000</v>
      </c>
      <c r="AE61" s="2">
        <f t="shared" si="1"/>
        <v>0</v>
      </c>
      <c r="AF61" s="2">
        <f t="shared" si="2"/>
        <v>48</v>
      </c>
      <c r="AG61" s="2">
        <f t="shared" si="3"/>
        <v>0.51</v>
      </c>
      <c r="AH61" s="53" t="str">
        <f t="shared" si="4"/>
        <v>Double</v>
      </c>
      <c r="AI61" s="2" t="s">
        <v>41</v>
      </c>
      <c r="AJ61" s="54">
        <v>0</v>
      </c>
      <c r="AK61" s="54">
        <v>0</v>
      </c>
      <c r="AL61" s="2" t="str">
        <f t="shared" si="7"/>
        <v>OK</v>
      </c>
      <c r="AM61" s="2" t="str">
        <f t="shared" si="8"/>
        <v>OK</v>
      </c>
      <c r="AN61" s="2" t="str">
        <f t="shared" si="9"/>
        <v>OK</v>
      </c>
      <c r="AO61" s="2" t="str">
        <f t="shared" si="10"/>
        <v>OK</v>
      </c>
      <c r="AP61" s="53" t="str">
        <f t="shared" si="11"/>
        <v>NOK</v>
      </c>
      <c r="AQ61" s="2" t="str">
        <f t="shared" si="12"/>
        <v>OK</v>
      </c>
      <c r="AR61" s="53" t="str">
        <f t="shared" si="23"/>
        <v>NOK</v>
      </c>
      <c r="AS61" s="53" t="str">
        <f t="shared" si="24"/>
        <v>NOK</v>
      </c>
      <c r="AT61" s="2" t="str">
        <f>VLOOKUP(G61,ACROV!$A$2:$D$732,4,)</f>
        <v>DHANI RAMDANI</v>
      </c>
      <c r="AU61" s="2">
        <f t="shared" si="15"/>
        <v>3</v>
      </c>
      <c r="AV61" s="2" t="str">
        <f>_xlfn.IFNA(VLOOKUP(G61,Dispen!$A$3:$A$36,1,)," ")</f>
        <v xml:space="preserve"> </v>
      </c>
    </row>
    <row r="62" spans="1:48" x14ac:dyDescent="0.25">
      <c r="A62" s="25">
        <v>200</v>
      </c>
      <c r="B62" s="25">
        <v>200</v>
      </c>
      <c r="C62" s="25" t="s">
        <v>26</v>
      </c>
      <c r="D62" s="25" t="s">
        <v>33</v>
      </c>
      <c r="E62" s="25" t="s">
        <v>826</v>
      </c>
      <c r="F62" s="25" t="s">
        <v>27</v>
      </c>
      <c r="G62" s="25" t="s">
        <v>58</v>
      </c>
      <c r="H62" s="25" t="s">
        <v>59</v>
      </c>
      <c r="I62" s="25" t="s">
        <v>49</v>
      </c>
      <c r="J62" s="25" t="s">
        <v>1283</v>
      </c>
      <c r="K62" s="25" t="s">
        <v>37</v>
      </c>
      <c r="L62" s="25" t="s">
        <v>38</v>
      </c>
      <c r="M62" s="25" t="s">
        <v>86</v>
      </c>
      <c r="N62" s="32">
        <v>15</v>
      </c>
      <c r="O62" s="25">
        <v>4</v>
      </c>
      <c r="P62" s="25" t="s">
        <v>43</v>
      </c>
      <c r="Q62" s="25" t="s">
        <v>4190</v>
      </c>
      <c r="R62" s="25" t="s">
        <v>1284</v>
      </c>
      <c r="S62" s="55">
        <v>100</v>
      </c>
      <c r="T62" s="25">
        <v>44</v>
      </c>
      <c r="U62" s="25">
        <v>2.46</v>
      </c>
      <c r="V62" s="25" t="s">
        <v>40</v>
      </c>
      <c r="W62" s="25" t="s">
        <v>40</v>
      </c>
      <c r="X62" s="25" t="s">
        <v>4195</v>
      </c>
      <c r="Y62" s="25" t="s">
        <v>52</v>
      </c>
      <c r="Z62" s="25" t="s">
        <v>40</v>
      </c>
      <c r="AA62" s="25" t="s">
        <v>40</v>
      </c>
      <c r="AB62" s="25" t="s">
        <v>4195</v>
      </c>
      <c r="AC62" s="25" t="s">
        <v>52</v>
      </c>
      <c r="AD62" s="53">
        <f t="shared" si="0"/>
        <v>100</v>
      </c>
      <c r="AE62" s="2">
        <f t="shared" si="1"/>
        <v>15</v>
      </c>
      <c r="AF62" s="2">
        <f t="shared" si="2"/>
        <v>44</v>
      </c>
      <c r="AG62" s="2">
        <f t="shared" si="3"/>
        <v>2.46</v>
      </c>
      <c r="AH62" s="2" t="str">
        <f t="shared" si="4"/>
        <v>Sesuai</v>
      </c>
      <c r="AI62" s="2" t="s">
        <v>41</v>
      </c>
      <c r="AJ62" s="31">
        <v>0</v>
      </c>
      <c r="AK62" s="31">
        <v>0</v>
      </c>
      <c r="AL62" s="53" t="str">
        <f t="shared" si="7"/>
        <v>NOK</v>
      </c>
      <c r="AM62" s="2" t="str">
        <f t="shared" si="8"/>
        <v>OK</v>
      </c>
      <c r="AN62" s="2" t="str">
        <f t="shared" si="9"/>
        <v>OK</v>
      </c>
      <c r="AO62" s="2" t="str">
        <f t="shared" si="10"/>
        <v>OK</v>
      </c>
      <c r="AP62" s="2" t="str">
        <f t="shared" si="11"/>
        <v>OK</v>
      </c>
      <c r="AQ62" s="2" t="str">
        <f t="shared" si="12"/>
        <v>OK</v>
      </c>
      <c r="AR62" s="2" t="s">
        <v>4195</v>
      </c>
      <c r="AS62" s="2" t="s">
        <v>4195</v>
      </c>
      <c r="AT62" s="2" t="str">
        <f>VLOOKUP(G62,ACROV!$A$2:$D$732,4,)</f>
        <v>DHANI RAMDANI</v>
      </c>
      <c r="AU62" s="2">
        <f t="shared" si="15"/>
        <v>1</v>
      </c>
      <c r="AV62" s="2" t="str">
        <f>_xlfn.IFNA(VLOOKUP(G62,Dispen!$A$3:$A$36,1,)," ")</f>
        <v xml:space="preserve"> </v>
      </c>
    </row>
    <row r="63" spans="1:48" x14ac:dyDescent="0.25">
      <c r="A63" s="25">
        <v>200</v>
      </c>
      <c r="B63" s="25">
        <v>200</v>
      </c>
      <c r="C63" s="25" t="s">
        <v>26</v>
      </c>
      <c r="D63" s="25" t="s">
        <v>33</v>
      </c>
      <c r="E63" s="25" t="s">
        <v>826</v>
      </c>
      <c r="F63" s="25" t="s">
        <v>27</v>
      </c>
      <c r="G63" s="25" t="s">
        <v>908</v>
      </c>
      <c r="H63" s="25" t="s">
        <v>909</v>
      </c>
      <c r="I63" s="25" t="s">
        <v>118</v>
      </c>
      <c r="J63" s="25" t="s">
        <v>1323</v>
      </c>
      <c r="K63" s="25" t="s">
        <v>120</v>
      </c>
      <c r="L63" s="25" t="s">
        <v>38</v>
      </c>
      <c r="M63" s="25" t="s">
        <v>39</v>
      </c>
      <c r="N63" s="32">
        <v>0</v>
      </c>
      <c r="O63" s="25">
        <v>4</v>
      </c>
      <c r="P63" s="25" t="s">
        <v>139</v>
      </c>
      <c r="Q63" s="25" t="s">
        <v>4190</v>
      </c>
      <c r="R63" s="25" t="s">
        <v>1324</v>
      </c>
      <c r="S63" s="25">
        <v>1000</v>
      </c>
      <c r="T63" s="25">
        <v>63</v>
      </c>
      <c r="U63" s="25">
        <v>0.65</v>
      </c>
      <c r="V63" s="25" t="s">
        <v>40</v>
      </c>
      <c r="W63" s="25" t="s">
        <v>45</v>
      </c>
      <c r="X63" s="25" t="s">
        <v>4194</v>
      </c>
      <c r="Y63" s="55" t="s">
        <v>1325</v>
      </c>
      <c r="Z63" s="25" t="s">
        <v>98</v>
      </c>
      <c r="AA63" s="25" t="s">
        <v>40</v>
      </c>
      <c r="AB63" s="25" t="s">
        <v>4193</v>
      </c>
      <c r="AC63" s="25" t="s">
        <v>1326</v>
      </c>
      <c r="AD63" s="2">
        <f t="shared" si="0"/>
        <v>1000</v>
      </c>
      <c r="AE63" s="2">
        <f t="shared" si="1"/>
        <v>0</v>
      </c>
      <c r="AF63" s="2">
        <f t="shared" si="2"/>
        <v>63</v>
      </c>
      <c r="AG63" s="2">
        <f t="shared" si="3"/>
        <v>0.65</v>
      </c>
      <c r="AH63" s="2" t="str">
        <f t="shared" si="4"/>
        <v>Sesuai</v>
      </c>
      <c r="AI63" s="2" t="s">
        <v>41</v>
      </c>
      <c r="AJ63" s="54">
        <f t="shared" ref="AJ63:AJ94" si="25">V63/(V63+W63)</f>
        <v>0</v>
      </c>
      <c r="AK63" s="31">
        <f t="shared" ref="AK63:AK74" si="26">Z63/(Z63+AA63)</f>
        <v>1</v>
      </c>
      <c r="AL63" s="2" t="str">
        <f t="shared" si="7"/>
        <v>OK</v>
      </c>
      <c r="AM63" s="2" t="str">
        <f t="shared" si="8"/>
        <v>OK</v>
      </c>
      <c r="AN63" s="2" t="str">
        <f t="shared" si="9"/>
        <v>OK</v>
      </c>
      <c r="AO63" s="2" t="str">
        <f t="shared" si="10"/>
        <v>OK</v>
      </c>
      <c r="AP63" s="2" t="str">
        <f t="shared" si="11"/>
        <v>OK</v>
      </c>
      <c r="AQ63" s="2" t="str">
        <f t="shared" si="12"/>
        <v>OK</v>
      </c>
      <c r="AR63" s="53" t="str">
        <f t="shared" ref="AR63:AR103" si="27">IF(X63="ONLINE","OK","NOK")</f>
        <v>NOK</v>
      </c>
      <c r="AS63" s="2" t="str">
        <f t="shared" ref="AS63:AS74" si="28">IF(AB63="ONLINE","OK","NOK")</f>
        <v>OK</v>
      </c>
      <c r="AT63" s="2" t="str">
        <f>VLOOKUP(G63,ACROV!$A$2:$D$732,4,)</f>
        <v>M RIKI ANDIKA</v>
      </c>
      <c r="AU63" s="2">
        <f t="shared" si="15"/>
        <v>1</v>
      </c>
      <c r="AV63" s="2" t="str">
        <f>_xlfn.IFNA(VLOOKUP(G63,Dispen!$A$3:$A$36,1,)," ")</f>
        <v xml:space="preserve"> </v>
      </c>
    </row>
    <row r="64" spans="1:48" x14ac:dyDescent="0.25">
      <c r="A64" s="25">
        <v>200</v>
      </c>
      <c r="B64" s="25">
        <v>200</v>
      </c>
      <c r="C64" s="25" t="s">
        <v>26</v>
      </c>
      <c r="D64" s="25" t="s">
        <v>33</v>
      </c>
      <c r="E64" s="25" t="s">
        <v>826</v>
      </c>
      <c r="F64" s="25" t="s">
        <v>27</v>
      </c>
      <c r="G64" s="25" t="s">
        <v>1336</v>
      </c>
      <c r="H64" s="25" t="s">
        <v>1337</v>
      </c>
      <c r="I64" s="25" t="s">
        <v>118</v>
      </c>
      <c r="J64" s="25" t="s">
        <v>1338</v>
      </c>
      <c r="K64" s="25" t="s">
        <v>120</v>
      </c>
      <c r="L64" s="25" t="s">
        <v>121</v>
      </c>
      <c r="M64" s="25" t="s">
        <v>157</v>
      </c>
      <c r="N64" s="32">
        <v>12</v>
      </c>
      <c r="O64" s="25">
        <v>8</v>
      </c>
      <c r="P64" s="55" t="s">
        <v>123</v>
      </c>
      <c r="Q64" s="25" t="s">
        <v>4190</v>
      </c>
      <c r="R64" s="25" t="s">
        <v>1339</v>
      </c>
      <c r="S64" s="25">
        <v>1000</v>
      </c>
      <c r="T64" s="25">
        <v>40</v>
      </c>
      <c r="U64" s="25">
        <v>0.51</v>
      </c>
      <c r="V64" s="25" t="s">
        <v>146</v>
      </c>
      <c r="W64" s="25" t="s">
        <v>40</v>
      </c>
      <c r="X64" s="25" t="s">
        <v>4193</v>
      </c>
      <c r="Y64" s="25" t="s">
        <v>1340</v>
      </c>
      <c r="Z64" s="25" t="s">
        <v>99</v>
      </c>
      <c r="AA64" s="25" t="s">
        <v>40</v>
      </c>
      <c r="AB64" s="25" t="s">
        <v>4193</v>
      </c>
      <c r="AC64" s="25" t="s">
        <v>1341</v>
      </c>
      <c r="AD64" s="2">
        <f t="shared" si="0"/>
        <v>1000</v>
      </c>
      <c r="AE64" s="2">
        <f t="shared" si="1"/>
        <v>12</v>
      </c>
      <c r="AF64" s="2">
        <f t="shared" si="2"/>
        <v>40</v>
      </c>
      <c r="AG64" s="2">
        <f t="shared" si="3"/>
        <v>0.51</v>
      </c>
      <c r="AH64" s="2" t="str">
        <f t="shared" si="4"/>
        <v>Sesuai</v>
      </c>
      <c r="AI64" s="53" t="s">
        <v>42</v>
      </c>
      <c r="AJ64" s="31">
        <f t="shared" si="25"/>
        <v>1</v>
      </c>
      <c r="AK64" s="31">
        <f t="shared" si="26"/>
        <v>1</v>
      </c>
      <c r="AL64" s="2" t="str">
        <f t="shared" si="7"/>
        <v>OK</v>
      </c>
      <c r="AM64" s="2" t="str">
        <f t="shared" si="8"/>
        <v>OK</v>
      </c>
      <c r="AN64" s="2" t="str">
        <f t="shared" si="9"/>
        <v>OK</v>
      </c>
      <c r="AO64" s="2" t="str">
        <f t="shared" si="10"/>
        <v>OK</v>
      </c>
      <c r="AP64" s="2" t="str">
        <f t="shared" si="11"/>
        <v>OK</v>
      </c>
      <c r="AQ64" s="53" t="str">
        <f t="shared" si="12"/>
        <v>NOK</v>
      </c>
      <c r="AR64" s="2" t="str">
        <f t="shared" si="27"/>
        <v>OK</v>
      </c>
      <c r="AS64" s="2" t="str">
        <f t="shared" si="28"/>
        <v>OK</v>
      </c>
      <c r="AT64" s="2" t="str">
        <f>VLOOKUP(G64,ACROV!$A$2:$D$732,4,)</f>
        <v>M RIKI ANDIKA</v>
      </c>
      <c r="AU64" s="2">
        <f t="shared" si="15"/>
        <v>1</v>
      </c>
      <c r="AV64" s="2" t="str">
        <f>_xlfn.IFNA(VLOOKUP(G64,Dispen!$A$3:$A$36,1,)," ")</f>
        <v xml:space="preserve"> </v>
      </c>
    </row>
    <row r="65" spans="1:48" x14ac:dyDescent="0.25">
      <c r="A65" s="25">
        <v>200</v>
      </c>
      <c r="B65" s="25">
        <v>200</v>
      </c>
      <c r="C65" s="25" t="s">
        <v>26</v>
      </c>
      <c r="D65" s="25" t="s">
        <v>33</v>
      </c>
      <c r="E65" s="25" t="s">
        <v>826</v>
      </c>
      <c r="F65" s="25" t="s">
        <v>27</v>
      </c>
      <c r="G65" s="25" t="s">
        <v>1349</v>
      </c>
      <c r="H65" s="25" t="s">
        <v>1350</v>
      </c>
      <c r="I65" s="25" t="s">
        <v>118</v>
      </c>
      <c r="J65" s="25" t="s">
        <v>1351</v>
      </c>
      <c r="K65" s="25" t="s">
        <v>120</v>
      </c>
      <c r="L65" s="25" t="s">
        <v>121</v>
      </c>
      <c r="M65" s="25" t="s">
        <v>39</v>
      </c>
      <c r="N65" s="32">
        <v>53</v>
      </c>
      <c r="O65" s="25">
        <v>4</v>
      </c>
      <c r="P65" s="25" t="s">
        <v>139</v>
      </c>
      <c r="Q65" s="25" t="s">
        <v>4190</v>
      </c>
      <c r="R65" s="25" t="s">
        <v>1352</v>
      </c>
      <c r="S65" s="25">
        <v>1000</v>
      </c>
      <c r="T65" s="55">
        <v>99</v>
      </c>
      <c r="U65" s="25">
        <v>0.8</v>
      </c>
      <c r="V65" s="25" t="s">
        <v>98</v>
      </c>
      <c r="W65" s="25" t="s">
        <v>40</v>
      </c>
      <c r="X65" s="25" t="s">
        <v>4193</v>
      </c>
      <c r="Y65" s="25" t="s">
        <v>1353</v>
      </c>
      <c r="Z65" s="25" t="s">
        <v>57</v>
      </c>
      <c r="AA65" s="25" t="s">
        <v>40</v>
      </c>
      <c r="AB65" s="25" t="s">
        <v>4193</v>
      </c>
      <c r="AC65" s="25" t="s">
        <v>1354</v>
      </c>
      <c r="AD65" s="2">
        <f t="shared" si="0"/>
        <v>1000</v>
      </c>
      <c r="AE65" s="2">
        <f t="shared" si="1"/>
        <v>53</v>
      </c>
      <c r="AF65" s="53">
        <f t="shared" si="2"/>
        <v>99</v>
      </c>
      <c r="AG65" s="2">
        <f t="shared" si="3"/>
        <v>0.8</v>
      </c>
      <c r="AH65" s="2" t="str">
        <f t="shared" si="4"/>
        <v>Sesuai</v>
      </c>
      <c r="AI65" s="2" t="s">
        <v>41</v>
      </c>
      <c r="AJ65" s="31">
        <f t="shared" si="25"/>
        <v>1</v>
      </c>
      <c r="AK65" s="31">
        <f t="shared" si="26"/>
        <v>1</v>
      </c>
      <c r="AL65" s="2" t="str">
        <f t="shared" si="7"/>
        <v>OK</v>
      </c>
      <c r="AM65" s="2" t="str">
        <f t="shared" si="8"/>
        <v>OK</v>
      </c>
      <c r="AN65" s="53" t="str">
        <f t="shared" si="9"/>
        <v>NOK</v>
      </c>
      <c r="AO65" s="2" t="str">
        <f t="shared" si="10"/>
        <v>OK</v>
      </c>
      <c r="AP65" s="2" t="str">
        <f t="shared" si="11"/>
        <v>OK</v>
      </c>
      <c r="AQ65" s="2" t="str">
        <f t="shared" si="12"/>
        <v>OK</v>
      </c>
      <c r="AR65" s="2" t="str">
        <f t="shared" si="27"/>
        <v>OK</v>
      </c>
      <c r="AS65" s="2" t="str">
        <f t="shared" si="28"/>
        <v>OK</v>
      </c>
      <c r="AT65" s="2" t="str">
        <f>VLOOKUP(G65,ACROV!$A$2:$D$732,4,)</f>
        <v>M RIKI ANDIKA</v>
      </c>
      <c r="AU65" s="2">
        <f t="shared" si="15"/>
        <v>1</v>
      </c>
      <c r="AV65" s="2" t="str">
        <f>_xlfn.IFNA(VLOOKUP(G65,Dispen!$A$3:$A$36,1,)," ")</f>
        <v xml:space="preserve"> </v>
      </c>
    </row>
    <row r="66" spans="1:48" x14ac:dyDescent="0.25">
      <c r="A66" s="25">
        <v>200</v>
      </c>
      <c r="B66" s="25">
        <v>200</v>
      </c>
      <c r="C66" s="25" t="s">
        <v>26</v>
      </c>
      <c r="D66" s="25" t="s">
        <v>33</v>
      </c>
      <c r="E66" s="25" t="s">
        <v>826</v>
      </c>
      <c r="F66" s="25" t="s">
        <v>27</v>
      </c>
      <c r="G66" s="25" t="s">
        <v>1362</v>
      </c>
      <c r="H66" s="25" t="s">
        <v>1363</v>
      </c>
      <c r="I66" s="25" t="s">
        <v>118</v>
      </c>
      <c r="J66" s="25" t="s">
        <v>1364</v>
      </c>
      <c r="K66" s="25" t="s">
        <v>120</v>
      </c>
      <c r="L66" s="25" t="s">
        <v>121</v>
      </c>
      <c r="M66" s="25" t="s">
        <v>39</v>
      </c>
      <c r="N66" s="32">
        <v>50</v>
      </c>
      <c r="O66" s="25">
        <v>4</v>
      </c>
      <c r="P66" s="25" t="s">
        <v>139</v>
      </c>
      <c r="Q66" s="25" t="s">
        <v>4190</v>
      </c>
      <c r="R66" s="25" t="s">
        <v>1365</v>
      </c>
      <c r="S66" s="55">
        <v>100</v>
      </c>
      <c r="T66" s="25">
        <v>37</v>
      </c>
      <c r="U66" s="25">
        <v>0.69</v>
      </c>
      <c r="V66" s="25" t="s">
        <v>99</v>
      </c>
      <c r="W66" s="25" t="s">
        <v>40</v>
      </c>
      <c r="X66" s="25" t="s">
        <v>4193</v>
      </c>
      <c r="Y66" s="25" t="s">
        <v>1366</v>
      </c>
      <c r="Z66" s="25" t="s">
        <v>40</v>
      </c>
      <c r="AA66" s="25" t="s">
        <v>64</v>
      </c>
      <c r="AB66" s="25" t="s">
        <v>4194</v>
      </c>
      <c r="AC66" s="55" t="s">
        <v>1367</v>
      </c>
      <c r="AD66" s="53">
        <f t="shared" ref="AD66:AD129" si="29">S66</f>
        <v>100</v>
      </c>
      <c r="AE66" s="2">
        <f t="shared" ref="AE66:AE129" si="30">N66</f>
        <v>50</v>
      </c>
      <c r="AF66" s="2">
        <f t="shared" ref="AF66:AF129" si="31">T66</f>
        <v>37</v>
      </c>
      <c r="AG66" s="2">
        <f t="shared" ref="AG66:AG129" si="32">U66</f>
        <v>0.69</v>
      </c>
      <c r="AH66" s="2" t="str">
        <f t="shared" ref="AH66:AH129" si="33">Q66</f>
        <v>Sesuai</v>
      </c>
      <c r="AI66" s="2" t="s">
        <v>41</v>
      </c>
      <c r="AJ66" s="31">
        <f t="shared" si="25"/>
        <v>1</v>
      </c>
      <c r="AK66" s="54">
        <f t="shared" si="26"/>
        <v>0</v>
      </c>
      <c r="AL66" s="53" t="str">
        <f t="shared" ref="AL66:AL129" si="34">IF(AD66=1000,"OK","NOK")</f>
        <v>NOK</v>
      </c>
      <c r="AM66" s="2" t="str">
        <f t="shared" ref="AM66:AM129" si="35">IF(AE66&gt;=80,"NOK","OK")</f>
        <v>OK</v>
      </c>
      <c r="AN66" s="2" t="str">
        <f t="shared" ref="AN66:AN129" si="36">IF(AF66&lt;=80,"OK","NOK")</f>
        <v>OK</v>
      </c>
      <c r="AO66" s="2" t="str">
        <f t="shared" ref="AO66:AO129" si="37">IF(AG66&lt;=4,"OK","NOK")</f>
        <v>OK</v>
      </c>
      <c r="AP66" s="2" t="str">
        <f t="shared" ref="AP66:AP129" si="38">IF(AH66="Sesuai","OK","NOK")</f>
        <v>OK</v>
      </c>
      <c r="AQ66" s="2" t="str">
        <f t="shared" ref="AQ66:AQ129" si="39">AI66</f>
        <v>OK</v>
      </c>
      <c r="AR66" s="2" t="str">
        <f t="shared" si="27"/>
        <v>OK</v>
      </c>
      <c r="AS66" s="53" t="str">
        <f t="shared" si="28"/>
        <v>NOK</v>
      </c>
      <c r="AT66" s="2" t="str">
        <f>VLOOKUP(G66,ACROV!$A$2:$D$732,4,)</f>
        <v>M. RUSLI FAUZI</v>
      </c>
      <c r="AU66" s="2">
        <f t="shared" ref="AU66:AU129" si="40">COUNTIF(AL66:AS66,"NOK")</f>
        <v>2</v>
      </c>
      <c r="AV66" s="2" t="str">
        <f>_xlfn.IFNA(VLOOKUP(G66,Dispen!$A$3:$A$36,1,)," ")</f>
        <v xml:space="preserve"> </v>
      </c>
    </row>
    <row r="67" spans="1:48" x14ac:dyDescent="0.25">
      <c r="A67" s="25">
        <v>200</v>
      </c>
      <c r="B67" s="25">
        <v>200</v>
      </c>
      <c r="C67" s="25" t="s">
        <v>26</v>
      </c>
      <c r="D67" s="25" t="s">
        <v>33</v>
      </c>
      <c r="E67" s="25" t="s">
        <v>826</v>
      </c>
      <c r="F67" s="25" t="s">
        <v>27</v>
      </c>
      <c r="G67" s="25" t="s">
        <v>1368</v>
      </c>
      <c r="H67" s="25" t="s">
        <v>1369</v>
      </c>
      <c r="I67" s="25" t="s">
        <v>118</v>
      </c>
      <c r="J67" s="25" t="s">
        <v>1370</v>
      </c>
      <c r="K67" s="25" t="s">
        <v>120</v>
      </c>
      <c r="L67" s="25" t="s">
        <v>121</v>
      </c>
      <c r="M67" s="25" t="s">
        <v>39</v>
      </c>
      <c r="N67" s="32">
        <v>21</v>
      </c>
      <c r="O67" s="25">
        <v>4</v>
      </c>
      <c r="P67" s="55" t="s">
        <v>1371</v>
      </c>
      <c r="Q67" s="25" t="s">
        <v>4189</v>
      </c>
      <c r="R67" s="25" t="s">
        <v>1256</v>
      </c>
      <c r="S67" s="25">
        <v>1000</v>
      </c>
      <c r="T67" s="25">
        <v>52</v>
      </c>
      <c r="U67" s="25">
        <v>0.77</v>
      </c>
      <c r="V67" s="25" t="s">
        <v>63</v>
      </c>
      <c r="W67" s="25" t="s">
        <v>40</v>
      </c>
      <c r="X67" s="25" t="s">
        <v>4193</v>
      </c>
      <c r="Y67" s="25" t="s">
        <v>1372</v>
      </c>
      <c r="Z67" s="25" t="s">
        <v>64</v>
      </c>
      <c r="AA67" s="25" t="s">
        <v>40</v>
      </c>
      <c r="AB67" s="25" t="s">
        <v>4193</v>
      </c>
      <c r="AC67" s="25" t="s">
        <v>1373</v>
      </c>
      <c r="AD67" s="2">
        <f t="shared" si="29"/>
        <v>1000</v>
      </c>
      <c r="AE67" s="2">
        <f t="shared" si="30"/>
        <v>21</v>
      </c>
      <c r="AF67" s="2">
        <f t="shared" si="31"/>
        <v>52</v>
      </c>
      <c r="AG67" s="2">
        <f t="shared" si="32"/>
        <v>0.77</v>
      </c>
      <c r="AH67" s="53" t="str">
        <f t="shared" si="33"/>
        <v>Double</v>
      </c>
      <c r="AI67" s="53" t="s">
        <v>42</v>
      </c>
      <c r="AJ67" s="31">
        <f t="shared" si="25"/>
        <v>1</v>
      </c>
      <c r="AK67" s="31">
        <f t="shared" si="26"/>
        <v>1</v>
      </c>
      <c r="AL67" s="2" t="str">
        <f t="shared" si="34"/>
        <v>OK</v>
      </c>
      <c r="AM67" s="2" t="str">
        <f t="shared" si="35"/>
        <v>OK</v>
      </c>
      <c r="AN67" s="2" t="str">
        <f t="shared" si="36"/>
        <v>OK</v>
      </c>
      <c r="AO67" s="2" t="str">
        <f t="shared" si="37"/>
        <v>OK</v>
      </c>
      <c r="AP67" s="53" t="str">
        <f t="shared" si="38"/>
        <v>NOK</v>
      </c>
      <c r="AQ67" s="53" t="str">
        <f t="shared" si="39"/>
        <v>NOK</v>
      </c>
      <c r="AR67" s="2" t="str">
        <f t="shared" si="27"/>
        <v>OK</v>
      </c>
      <c r="AS67" s="2" t="str">
        <f t="shared" si="28"/>
        <v>OK</v>
      </c>
      <c r="AT67" s="2" t="str">
        <f>VLOOKUP(G67,ACROV!$A$2:$D$732,4,)</f>
        <v>YANA SURYANA</v>
      </c>
      <c r="AU67" s="2">
        <f t="shared" si="40"/>
        <v>2</v>
      </c>
      <c r="AV67" s="2" t="str">
        <f>_xlfn.IFNA(VLOOKUP(G67,Dispen!$A$3:$A$36,1,)," ")</f>
        <v xml:space="preserve"> </v>
      </c>
    </row>
    <row r="68" spans="1:48" x14ac:dyDescent="0.25">
      <c r="A68" s="25">
        <v>200</v>
      </c>
      <c r="B68" s="25">
        <v>200</v>
      </c>
      <c r="C68" s="25" t="s">
        <v>26</v>
      </c>
      <c r="D68" s="25" t="s">
        <v>33</v>
      </c>
      <c r="E68" s="25" t="s">
        <v>826</v>
      </c>
      <c r="F68" s="25" t="s">
        <v>27</v>
      </c>
      <c r="G68" s="25" t="s">
        <v>399</v>
      </c>
      <c r="H68" s="25" t="s">
        <v>400</v>
      </c>
      <c r="I68" s="25" t="s">
        <v>30</v>
      </c>
      <c r="J68" s="25" t="s">
        <v>1410</v>
      </c>
      <c r="K68" s="25" t="s">
        <v>120</v>
      </c>
      <c r="L68" s="25" t="s">
        <v>121</v>
      </c>
      <c r="M68" s="25" t="s">
        <v>39</v>
      </c>
      <c r="N68" s="32">
        <v>0</v>
      </c>
      <c r="O68" s="25">
        <v>4</v>
      </c>
      <c r="P68" s="25" t="s">
        <v>139</v>
      </c>
      <c r="Q68" s="25" t="s">
        <v>4190</v>
      </c>
      <c r="R68" s="25" t="s">
        <v>1411</v>
      </c>
      <c r="S68" s="25">
        <v>1000</v>
      </c>
      <c r="T68" s="55">
        <v>81</v>
      </c>
      <c r="U68" s="25">
        <v>2.2799999999999998</v>
      </c>
      <c r="V68" s="25" t="s">
        <v>99</v>
      </c>
      <c r="W68" s="25" t="s">
        <v>412</v>
      </c>
      <c r="X68" s="25" t="s">
        <v>4194</v>
      </c>
      <c r="Y68" s="55" t="s">
        <v>1412</v>
      </c>
      <c r="Z68" s="25" t="s">
        <v>45</v>
      </c>
      <c r="AA68" s="25" t="s">
        <v>40</v>
      </c>
      <c r="AB68" s="25" t="s">
        <v>4193</v>
      </c>
      <c r="AC68" s="25" t="s">
        <v>1413</v>
      </c>
      <c r="AD68" s="2">
        <f t="shared" si="29"/>
        <v>1000</v>
      </c>
      <c r="AE68" s="2">
        <f t="shared" si="30"/>
        <v>0</v>
      </c>
      <c r="AF68" s="53">
        <f t="shared" si="31"/>
        <v>81</v>
      </c>
      <c r="AG68" s="2">
        <f t="shared" si="32"/>
        <v>2.2799999999999998</v>
      </c>
      <c r="AH68" s="2" t="str">
        <f t="shared" si="33"/>
        <v>Sesuai</v>
      </c>
      <c r="AI68" s="2" t="s">
        <v>41</v>
      </c>
      <c r="AJ68" s="54">
        <f t="shared" si="25"/>
        <v>8.6956521739130432E-2</v>
      </c>
      <c r="AK68" s="31">
        <f t="shared" si="26"/>
        <v>1</v>
      </c>
      <c r="AL68" s="2" t="str">
        <f t="shared" si="34"/>
        <v>OK</v>
      </c>
      <c r="AM68" s="2" t="str">
        <f t="shared" si="35"/>
        <v>OK</v>
      </c>
      <c r="AN68" s="53" t="str">
        <f t="shared" si="36"/>
        <v>NOK</v>
      </c>
      <c r="AO68" s="2" t="str">
        <f t="shared" si="37"/>
        <v>OK</v>
      </c>
      <c r="AP68" s="2" t="str">
        <f t="shared" si="38"/>
        <v>OK</v>
      </c>
      <c r="AQ68" s="2" t="str">
        <f t="shared" si="39"/>
        <v>OK</v>
      </c>
      <c r="AR68" s="53" t="str">
        <f t="shared" si="27"/>
        <v>NOK</v>
      </c>
      <c r="AS68" s="2" t="str">
        <f t="shared" si="28"/>
        <v>OK</v>
      </c>
      <c r="AT68" s="2" t="str">
        <f>VLOOKUP(G68,ACROV!$A$2:$D$732,4,)</f>
        <v>MUHAMMAD RAFI MAULUDI</v>
      </c>
      <c r="AU68" s="2">
        <f t="shared" si="40"/>
        <v>2</v>
      </c>
      <c r="AV68" s="2" t="str">
        <f>_xlfn.IFNA(VLOOKUP(G68,Dispen!$A$3:$A$36,1,)," ")</f>
        <v xml:space="preserve"> </v>
      </c>
    </row>
    <row r="69" spans="1:48" x14ac:dyDescent="0.25">
      <c r="A69" s="25">
        <v>200</v>
      </c>
      <c r="B69" s="25">
        <v>200</v>
      </c>
      <c r="C69" s="25" t="s">
        <v>26</v>
      </c>
      <c r="D69" s="25" t="s">
        <v>33</v>
      </c>
      <c r="E69" s="25" t="s">
        <v>826</v>
      </c>
      <c r="F69" s="25" t="s">
        <v>27</v>
      </c>
      <c r="G69" s="25" t="s">
        <v>1415</v>
      </c>
      <c r="H69" s="25" t="s">
        <v>1416</v>
      </c>
      <c r="I69" s="25" t="s">
        <v>30</v>
      </c>
      <c r="J69" s="25" t="s">
        <v>1417</v>
      </c>
      <c r="K69" s="25" t="s">
        <v>120</v>
      </c>
      <c r="L69" s="25" t="s">
        <v>121</v>
      </c>
      <c r="M69" s="25" t="s">
        <v>137</v>
      </c>
      <c r="N69" s="32">
        <v>7</v>
      </c>
      <c r="O69" s="25">
        <v>8</v>
      </c>
      <c r="P69" s="25" t="s">
        <v>139</v>
      </c>
      <c r="Q69" s="25" t="s">
        <v>4190</v>
      </c>
      <c r="R69" s="25" t="s">
        <v>1418</v>
      </c>
      <c r="S69" s="25">
        <v>1000</v>
      </c>
      <c r="T69" s="25">
        <v>34</v>
      </c>
      <c r="U69" s="25">
        <v>0.84</v>
      </c>
      <c r="V69" s="25" t="s">
        <v>40</v>
      </c>
      <c r="W69" s="25" t="s">
        <v>45</v>
      </c>
      <c r="X69" s="25" t="s">
        <v>4194</v>
      </c>
      <c r="Y69" s="55" t="s">
        <v>1419</v>
      </c>
      <c r="Z69" s="25" t="s">
        <v>45</v>
      </c>
      <c r="AA69" s="25" t="s">
        <v>40</v>
      </c>
      <c r="AB69" s="25" t="s">
        <v>4193</v>
      </c>
      <c r="AC69" s="25" t="s">
        <v>1420</v>
      </c>
      <c r="AD69" s="2">
        <f t="shared" si="29"/>
        <v>1000</v>
      </c>
      <c r="AE69" s="2">
        <f t="shared" si="30"/>
        <v>7</v>
      </c>
      <c r="AF69" s="2">
        <f t="shared" si="31"/>
        <v>34</v>
      </c>
      <c r="AG69" s="2">
        <f t="shared" si="32"/>
        <v>0.84</v>
      </c>
      <c r="AH69" s="2" t="str">
        <f t="shared" si="33"/>
        <v>Sesuai</v>
      </c>
      <c r="AI69" s="2" t="s">
        <v>41</v>
      </c>
      <c r="AJ69" s="54">
        <f t="shared" si="25"/>
        <v>0</v>
      </c>
      <c r="AK69" s="31">
        <f t="shared" si="26"/>
        <v>1</v>
      </c>
      <c r="AL69" s="2" t="str">
        <f t="shared" si="34"/>
        <v>OK</v>
      </c>
      <c r="AM69" s="2" t="str">
        <f t="shared" si="35"/>
        <v>OK</v>
      </c>
      <c r="AN69" s="2" t="str">
        <f t="shared" si="36"/>
        <v>OK</v>
      </c>
      <c r="AO69" s="2" t="str">
        <f t="shared" si="37"/>
        <v>OK</v>
      </c>
      <c r="AP69" s="2" t="str">
        <f t="shared" si="38"/>
        <v>OK</v>
      </c>
      <c r="AQ69" s="2" t="str">
        <f t="shared" si="39"/>
        <v>OK</v>
      </c>
      <c r="AR69" s="53" t="str">
        <f t="shared" si="27"/>
        <v>NOK</v>
      </c>
      <c r="AS69" s="2" t="str">
        <f t="shared" si="28"/>
        <v>OK</v>
      </c>
      <c r="AT69" s="2" t="str">
        <f>VLOOKUP(G69,ACROV!$A$2:$D$732,4,)</f>
        <v>M. LAZUARDI NURHIDAYAH</v>
      </c>
      <c r="AU69" s="2">
        <f t="shared" si="40"/>
        <v>1</v>
      </c>
      <c r="AV69" s="2" t="str">
        <f>_xlfn.IFNA(VLOOKUP(G69,Dispen!$A$3:$A$36,1,)," ")</f>
        <v xml:space="preserve"> </v>
      </c>
    </row>
    <row r="70" spans="1:48" x14ac:dyDescent="0.25">
      <c r="A70" s="25">
        <v>200</v>
      </c>
      <c r="B70" s="25">
        <v>200</v>
      </c>
      <c r="C70" s="25" t="s">
        <v>26</v>
      </c>
      <c r="D70" s="25" t="s">
        <v>33</v>
      </c>
      <c r="E70" s="25" t="s">
        <v>826</v>
      </c>
      <c r="F70" s="25" t="s">
        <v>27</v>
      </c>
      <c r="G70" s="25" t="s">
        <v>521</v>
      </c>
      <c r="H70" s="25" t="s">
        <v>522</v>
      </c>
      <c r="I70" s="25" t="s">
        <v>118</v>
      </c>
      <c r="J70" s="25" t="s">
        <v>1429</v>
      </c>
      <c r="K70" s="25" t="s">
        <v>120</v>
      </c>
      <c r="L70" s="25" t="s">
        <v>121</v>
      </c>
      <c r="M70" s="25" t="s">
        <v>175</v>
      </c>
      <c r="N70" s="32">
        <v>0</v>
      </c>
      <c r="O70" s="25">
        <v>8</v>
      </c>
      <c r="P70" s="25" t="s">
        <v>139</v>
      </c>
      <c r="Q70" s="25" t="s">
        <v>4190</v>
      </c>
      <c r="R70" s="25" t="s">
        <v>1430</v>
      </c>
      <c r="S70" s="25">
        <v>1000</v>
      </c>
      <c r="T70" s="25">
        <v>51</v>
      </c>
      <c r="U70" s="25">
        <v>0.76</v>
      </c>
      <c r="V70" s="25" t="s">
        <v>103</v>
      </c>
      <c r="W70" s="25" t="s">
        <v>40</v>
      </c>
      <c r="X70" s="25" t="s">
        <v>4193</v>
      </c>
      <c r="Y70" s="25" t="s">
        <v>1431</v>
      </c>
      <c r="Z70" s="25" t="s">
        <v>40</v>
      </c>
      <c r="AA70" s="25" t="s">
        <v>99</v>
      </c>
      <c r="AB70" s="25" t="s">
        <v>4194</v>
      </c>
      <c r="AC70" s="55" t="s">
        <v>1432</v>
      </c>
      <c r="AD70" s="2">
        <f t="shared" si="29"/>
        <v>1000</v>
      </c>
      <c r="AE70" s="2">
        <f t="shared" si="30"/>
        <v>0</v>
      </c>
      <c r="AF70" s="2">
        <f t="shared" si="31"/>
        <v>51</v>
      </c>
      <c r="AG70" s="2">
        <f t="shared" si="32"/>
        <v>0.76</v>
      </c>
      <c r="AH70" s="2" t="str">
        <f t="shared" si="33"/>
        <v>Sesuai</v>
      </c>
      <c r="AI70" s="2" t="s">
        <v>41</v>
      </c>
      <c r="AJ70" s="31">
        <f t="shared" si="25"/>
        <v>1</v>
      </c>
      <c r="AK70" s="54">
        <f t="shared" si="26"/>
        <v>0</v>
      </c>
      <c r="AL70" s="2" t="str">
        <f t="shared" si="34"/>
        <v>OK</v>
      </c>
      <c r="AM70" s="2" t="str">
        <f t="shared" si="35"/>
        <v>OK</v>
      </c>
      <c r="AN70" s="2" t="str">
        <f t="shared" si="36"/>
        <v>OK</v>
      </c>
      <c r="AO70" s="2" t="str">
        <f t="shared" si="37"/>
        <v>OK</v>
      </c>
      <c r="AP70" s="2" t="str">
        <f t="shared" si="38"/>
        <v>OK</v>
      </c>
      <c r="AQ70" s="2" t="str">
        <f t="shared" si="39"/>
        <v>OK</v>
      </c>
      <c r="AR70" s="2" t="str">
        <f t="shared" si="27"/>
        <v>OK</v>
      </c>
      <c r="AS70" s="53" t="str">
        <f t="shared" si="28"/>
        <v>NOK</v>
      </c>
      <c r="AT70" s="2" t="str">
        <f>VLOOKUP(G70,ACROV!$A$2:$D$732,4,)</f>
        <v>M. RUSLI FAUZI</v>
      </c>
      <c r="AU70" s="2">
        <f t="shared" si="40"/>
        <v>1</v>
      </c>
      <c r="AV70" s="2" t="str">
        <f>_xlfn.IFNA(VLOOKUP(G70,Dispen!$A$3:$A$36,1,)," ")</f>
        <v xml:space="preserve"> </v>
      </c>
    </row>
    <row r="71" spans="1:48" x14ac:dyDescent="0.25">
      <c r="A71" s="25">
        <v>200</v>
      </c>
      <c r="B71" s="25">
        <v>200</v>
      </c>
      <c r="C71" s="25" t="s">
        <v>26</v>
      </c>
      <c r="D71" s="25" t="s">
        <v>33</v>
      </c>
      <c r="E71" s="25" t="s">
        <v>826</v>
      </c>
      <c r="F71" s="25" t="s">
        <v>27</v>
      </c>
      <c r="G71" s="25" t="s">
        <v>1439</v>
      </c>
      <c r="H71" s="25" t="s">
        <v>1440</v>
      </c>
      <c r="I71" s="25" t="s">
        <v>30</v>
      </c>
      <c r="J71" s="25" t="s">
        <v>1441</v>
      </c>
      <c r="K71" s="25" t="s">
        <v>120</v>
      </c>
      <c r="L71" s="25" t="s">
        <v>121</v>
      </c>
      <c r="M71" s="25" t="s">
        <v>39</v>
      </c>
      <c r="N71" s="32">
        <v>28</v>
      </c>
      <c r="O71" s="25">
        <v>4</v>
      </c>
      <c r="P71" s="25" t="s">
        <v>139</v>
      </c>
      <c r="Q71" s="25" t="s">
        <v>4190</v>
      </c>
      <c r="R71" s="25" t="s">
        <v>1442</v>
      </c>
      <c r="S71" s="25">
        <v>1000</v>
      </c>
      <c r="T71" s="25">
        <v>51</v>
      </c>
      <c r="U71" s="25">
        <v>0.82</v>
      </c>
      <c r="V71" s="25" t="s">
        <v>40</v>
      </c>
      <c r="W71" s="25" t="s">
        <v>146</v>
      </c>
      <c r="X71" s="25" t="s">
        <v>4194</v>
      </c>
      <c r="Y71" s="55" t="s">
        <v>1443</v>
      </c>
      <c r="Z71" s="25" t="s">
        <v>99</v>
      </c>
      <c r="AA71" s="25" t="s">
        <v>40</v>
      </c>
      <c r="AB71" s="25" t="s">
        <v>4193</v>
      </c>
      <c r="AC71" s="25" t="s">
        <v>1444</v>
      </c>
      <c r="AD71" s="2">
        <f t="shared" si="29"/>
        <v>1000</v>
      </c>
      <c r="AE71" s="2">
        <f t="shared" si="30"/>
        <v>28</v>
      </c>
      <c r="AF71" s="2">
        <f t="shared" si="31"/>
        <v>51</v>
      </c>
      <c r="AG71" s="2">
        <f t="shared" si="32"/>
        <v>0.82</v>
      </c>
      <c r="AH71" s="2" t="str">
        <f t="shared" si="33"/>
        <v>Sesuai</v>
      </c>
      <c r="AI71" s="2" t="s">
        <v>41</v>
      </c>
      <c r="AJ71" s="54">
        <f t="shared" si="25"/>
        <v>0</v>
      </c>
      <c r="AK71" s="31">
        <f t="shared" si="26"/>
        <v>1</v>
      </c>
      <c r="AL71" s="2" t="str">
        <f t="shared" si="34"/>
        <v>OK</v>
      </c>
      <c r="AM71" s="2" t="str">
        <f t="shared" si="35"/>
        <v>OK</v>
      </c>
      <c r="AN71" s="2" t="str">
        <f t="shared" si="36"/>
        <v>OK</v>
      </c>
      <c r="AO71" s="2" t="str">
        <f t="shared" si="37"/>
        <v>OK</v>
      </c>
      <c r="AP71" s="2" t="str">
        <f t="shared" si="38"/>
        <v>OK</v>
      </c>
      <c r="AQ71" s="2" t="str">
        <f t="shared" si="39"/>
        <v>OK</v>
      </c>
      <c r="AR71" s="53" t="str">
        <f t="shared" si="27"/>
        <v>NOK</v>
      </c>
      <c r="AS71" s="2" t="str">
        <f t="shared" si="28"/>
        <v>OK</v>
      </c>
      <c r="AT71" s="2" t="str">
        <f>VLOOKUP(G71,ACROV!$A$2:$D$732,4,)</f>
        <v>M. RUSLI FAUZI</v>
      </c>
      <c r="AU71" s="2">
        <f t="shared" si="40"/>
        <v>1</v>
      </c>
      <c r="AV71" s="2" t="str">
        <f>_xlfn.IFNA(VLOOKUP(G71,Dispen!$A$3:$A$36,1,)," ")</f>
        <v xml:space="preserve"> </v>
      </c>
    </row>
    <row r="72" spans="1:48" x14ac:dyDescent="0.25">
      <c r="A72" s="25">
        <v>200</v>
      </c>
      <c r="B72" s="25">
        <v>200</v>
      </c>
      <c r="C72" s="25" t="s">
        <v>26</v>
      </c>
      <c r="D72" s="25" t="s">
        <v>33</v>
      </c>
      <c r="E72" s="25" t="s">
        <v>826</v>
      </c>
      <c r="F72" s="25" t="s">
        <v>27</v>
      </c>
      <c r="G72" s="25" t="s">
        <v>147</v>
      </c>
      <c r="H72" s="25" t="s">
        <v>148</v>
      </c>
      <c r="I72" s="25" t="s">
        <v>118</v>
      </c>
      <c r="J72" s="25" t="s">
        <v>1445</v>
      </c>
      <c r="K72" s="25" t="s">
        <v>120</v>
      </c>
      <c r="L72" s="25" t="s">
        <v>121</v>
      </c>
      <c r="M72" s="25" t="s">
        <v>175</v>
      </c>
      <c r="N72" s="32">
        <v>30</v>
      </c>
      <c r="O72" s="25">
        <v>8</v>
      </c>
      <c r="P72" s="55" t="s">
        <v>123</v>
      </c>
      <c r="Q72" s="25" t="s">
        <v>4190</v>
      </c>
      <c r="R72" s="25" t="s">
        <v>1446</v>
      </c>
      <c r="S72" s="25">
        <v>1000</v>
      </c>
      <c r="T72" s="25">
        <v>64</v>
      </c>
      <c r="U72" s="25">
        <v>0.54</v>
      </c>
      <c r="V72" s="25" t="s">
        <v>103</v>
      </c>
      <c r="W72" s="25" t="s">
        <v>40</v>
      </c>
      <c r="X72" s="25" t="s">
        <v>4193</v>
      </c>
      <c r="Y72" s="25" t="s">
        <v>1447</v>
      </c>
      <c r="Z72" s="25" t="s">
        <v>146</v>
      </c>
      <c r="AA72" s="25" t="s">
        <v>40</v>
      </c>
      <c r="AB72" s="25" t="s">
        <v>4193</v>
      </c>
      <c r="AC72" s="25" t="s">
        <v>1448</v>
      </c>
      <c r="AD72" s="2">
        <f t="shared" si="29"/>
        <v>1000</v>
      </c>
      <c r="AE72" s="2">
        <f t="shared" si="30"/>
        <v>30</v>
      </c>
      <c r="AF72" s="2">
        <f t="shared" si="31"/>
        <v>64</v>
      </c>
      <c r="AG72" s="2">
        <f t="shared" si="32"/>
        <v>0.54</v>
      </c>
      <c r="AH72" s="2" t="str">
        <f t="shared" si="33"/>
        <v>Sesuai</v>
      </c>
      <c r="AI72" s="53" t="s">
        <v>42</v>
      </c>
      <c r="AJ72" s="31">
        <f t="shared" si="25"/>
        <v>1</v>
      </c>
      <c r="AK72" s="31">
        <f t="shared" si="26"/>
        <v>1</v>
      </c>
      <c r="AL72" s="2" t="str">
        <f t="shared" si="34"/>
        <v>OK</v>
      </c>
      <c r="AM72" s="2" t="str">
        <f t="shared" si="35"/>
        <v>OK</v>
      </c>
      <c r="AN72" s="2" t="str">
        <f t="shared" si="36"/>
        <v>OK</v>
      </c>
      <c r="AO72" s="2" t="str">
        <f t="shared" si="37"/>
        <v>OK</v>
      </c>
      <c r="AP72" s="2" t="str">
        <f t="shared" si="38"/>
        <v>OK</v>
      </c>
      <c r="AQ72" s="53" t="str">
        <f t="shared" si="39"/>
        <v>NOK</v>
      </c>
      <c r="AR72" s="2" t="str">
        <f t="shared" si="27"/>
        <v>OK</v>
      </c>
      <c r="AS72" s="2" t="str">
        <f t="shared" si="28"/>
        <v>OK</v>
      </c>
      <c r="AT72" s="2" t="str">
        <f>VLOOKUP(G72,ACROV!$A$2:$D$732,4,)</f>
        <v>RIFQI AL WAFA</v>
      </c>
      <c r="AU72" s="2">
        <f t="shared" si="40"/>
        <v>1</v>
      </c>
      <c r="AV72" s="2" t="str">
        <f>_xlfn.IFNA(VLOOKUP(G72,Dispen!$A$3:$A$36,1,)," ")</f>
        <v xml:space="preserve"> </v>
      </c>
    </row>
    <row r="73" spans="1:48" x14ac:dyDescent="0.25">
      <c r="A73" s="25">
        <v>200</v>
      </c>
      <c r="B73" s="25">
        <v>200</v>
      </c>
      <c r="C73" s="25" t="s">
        <v>26</v>
      </c>
      <c r="D73" s="25" t="s">
        <v>33</v>
      </c>
      <c r="E73" s="25" t="s">
        <v>826</v>
      </c>
      <c r="F73" s="25" t="s">
        <v>27</v>
      </c>
      <c r="G73" s="25" t="s">
        <v>1452</v>
      </c>
      <c r="H73" s="25" t="s">
        <v>1453</v>
      </c>
      <c r="I73" s="25" t="s">
        <v>30</v>
      </c>
      <c r="J73" s="25" t="s">
        <v>1454</v>
      </c>
      <c r="K73" s="25" t="s">
        <v>120</v>
      </c>
      <c r="L73" s="25" t="s">
        <v>121</v>
      </c>
      <c r="M73" s="25" t="s">
        <v>1455</v>
      </c>
      <c r="N73" s="32">
        <v>0</v>
      </c>
      <c r="O73" s="25">
        <v>4</v>
      </c>
      <c r="P73" s="55" t="s">
        <v>1371</v>
      </c>
      <c r="Q73" s="25" t="s">
        <v>4190</v>
      </c>
      <c r="R73" s="25" t="s">
        <v>1456</v>
      </c>
      <c r="S73" s="25">
        <v>1000</v>
      </c>
      <c r="T73" s="25">
        <v>73</v>
      </c>
      <c r="U73" s="25">
        <v>1.1299999999999999</v>
      </c>
      <c r="V73" s="25" t="s">
        <v>98</v>
      </c>
      <c r="W73" s="25" t="s">
        <v>40</v>
      </c>
      <c r="X73" s="25" t="s">
        <v>4193</v>
      </c>
      <c r="Y73" s="25" t="s">
        <v>1457</v>
      </c>
      <c r="Z73" s="25" t="s">
        <v>45</v>
      </c>
      <c r="AA73" s="25" t="s">
        <v>40</v>
      </c>
      <c r="AB73" s="25" t="s">
        <v>4193</v>
      </c>
      <c r="AC73" s="25" t="s">
        <v>1458</v>
      </c>
      <c r="AD73" s="2">
        <f t="shared" si="29"/>
        <v>1000</v>
      </c>
      <c r="AE73" s="2">
        <f t="shared" si="30"/>
        <v>0</v>
      </c>
      <c r="AF73" s="2">
        <f t="shared" si="31"/>
        <v>73</v>
      </c>
      <c r="AG73" s="2">
        <f t="shared" si="32"/>
        <v>1.1299999999999999</v>
      </c>
      <c r="AH73" s="2" t="str">
        <f t="shared" si="33"/>
        <v>Sesuai</v>
      </c>
      <c r="AI73" s="53" t="s">
        <v>42</v>
      </c>
      <c r="AJ73" s="31">
        <f t="shared" si="25"/>
        <v>1</v>
      </c>
      <c r="AK73" s="31">
        <f t="shared" si="26"/>
        <v>1</v>
      </c>
      <c r="AL73" s="2" t="str">
        <f t="shared" si="34"/>
        <v>OK</v>
      </c>
      <c r="AM73" s="2" t="str">
        <f t="shared" si="35"/>
        <v>OK</v>
      </c>
      <c r="AN73" s="2" t="str">
        <f t="shared" si="36"/>
        <v>OK</v>
      </c>
      <c r="AO73" s="2" t="str">
        <f t="shared" si="37"/>
        <v>OK</v>
      </c>
      <c r="AP73" s="2" t="str">
        <f t="shared" si="38"/>
        <v>OK</v>
      </c>
      <c r="AQ73" s="53" t="str">
        <f t="shared" si="39"/>
        <v>NOK</v>
      </c>
      <c r="AR73" s="2" t="str">
        <f t="shared" si="27"/>
        <v>OK</v>
      </c>
      <c r="AS73" s="2" t="str">
        <f t="shared" si="28"/>
        <v>OK</v>
      </c>
      <c r="AT73" s="2" t="str">
        <f>VLOOKUP(G73,ACROV!$A$2:$D$732,4,)</f>
        <v>M RIKI ANDIKA</v>
      </c>
      <c r="AU73" s="2">
        <f t="shared" si="40"/>
        <v>1</v>
      </c>
      <c r="AV73" s="2" t="str">
        <f>_xlfn.IFNA(VLOOKUP(G73,Dispen!$A$3:$A$36,1,)," ")</f>
        <v xml:space="preserve"> </v>
      </c>
    </row>
    <row r="74" spans="1:48" x14ac:dyDescent="0.25">
      <c r="A74" s="25">
        <v>200</v>
      </c>
      <c r="B74" s="25">
        <v>200</v>
      </c>
      <c r="C74" s="25" t="s">
        <v>26</v>
      </c>
      <c r="D74" s="25" t="s">
        <v>33</v>
      </c>
      <c r="E74" s="25" t="s">
        <v>826</v>
      </c>
      <c r="F74" s="25" t="s">
        <v>27</v>
      </c>
      <c r="G74" s="25" t="s">
        <v>1470</v>
      </c>
      <c r="H74" s="25" t="s">
        <v>1471</v>
      </c>
      <c r="I74" s="25" t="s">
        <v>30</v>
      </c>
      <c r="J74" s="25" t="s">
        <v>1472</v>
      </c>
      <c r="K74" s="25" t="s">
        <v>120</v>
      </c>
      <c r="L74" s="25" t="s">
        <v>121</v>
      </c>
      <c r="M74" s="25" t="s">
        <v>39</v>
      </c>
      <c r="N74" s="32">
        <v>88</v>
      </c>
      <c r="O74" s="25">
        <v>8</v>
      </c>
      <c r="P74" s="25" t="s">
        <v>139</v>
      </c>
      <c r="Q74" s="25" t="s">
        <v>4190</v>
      </c>
      <c r="R74" s="25" t="s">
        <v>1473</v>
      </c>
      <c r="S74" s="25">
        <v>1000</v>
      </c>
      <c r="T74" s="25">
        <v>43</v>
      </c>
      <c r="U74" s="25">
        <v>0.78</v>
      </c>
      <c r="V74" s="25" t="s">
        <v>57</v>
      </c>
      <c r="W74" s="25" t="s">
        <v>40</v>
      </c>
      <c r="X74" s="25" t="s">
        <v>4193</v>
      </c>
      <c r="Y74" s="25" t="s">
        <v>1474</v>
      </c>
      <c r="Z74" s="25" t="s">
        <v>99</v>
      </c>
      <c r="AA74" s="25" t="s">
        <v>40</v>
      </c>
      <c r="AB74" s="25" t="s">
        <v>4193</v>
      </c>
      <c r="AC74" s="25" t="s">
        <v>1475</v>
      </c>
      <c r="AD74" s="2">
        <f t="shared" si="29"/>
        <v>1000</v>
      </c>
      <c r="AE74" s="2">
        <f t="shared" si="30"/>
        <v>88</v>
      </c>
      <c r="AF74" s="2">
        <f t="shared" si="31"/>
        <v>43</v>
      </c>
      <c r="AG74" s="2">
        <f t="shared" si="32"/>
        <v>0.78</v>
      </c>
      <c r="AH74" s="2" t="str">
        <f t="shared" si="33"/>
        <v>Sesuai</v>
      </c>
      <c r="AI74" s="2" t="s">
        <v>41</v>
      </c>
      <c r="AJ74" s="31">
        <f t="shared" si="25"/>
        <v>1</v>
      </c>
      <c r="AK74" s="31">
        <f t="shared" si="26"/>
        <v>1</v>
      </c>
      <c r="AL74" s="2" t="str">
        <f t="shared" si="34"/>
        <v>OK</v>
      </c>
      <c r="AM74" s="53" t="str">
        <f t="shared" si="35"/>
        <v>NOK</v>
      </c>
      <c r="AN74" s="2" t="str">
        <f t="shared" si="36"/>
        <v>OK</v>
      </c>
      <c r="AO74" s="2" t="str">
        <f t="shared" si="37"/>
        <v>OK</v>
      </c>
      <c r="AP74" s="2" t="str">
        <f t="shared" si="38"/>
        <v>OK</v>
      </c>
      <c r="AQ74" s="2" t="str">
        <f t="shared" si="39"/>
        <v>OK</v>
      </c>
      <c r="AR74" s="2" t="str">
        <f t="shared" si="27"/>
        <v>OK</v>
      </c>
      <c r="AS74" s="2" t="str">
        <f t="shared" si="28"/>
        <v>OK</v>
      </c>
      <c r="AT74" s="2" t="str">
        <f>VLOOKUP(G74,ACROV!$A$2:$D$732,4,)</f>
        <v>M. RUSLI FAUZI</v>
      </c>
      <c r="AU74" s="2">
        <f t="shared" si="40"/>
        <v>1</v>
      </c>
      <c r="AV74" s="2" t="str">
        <f>_xlfn.IFNA(VLOOKUP(G74,Dispen!$A$3:$A$36,1,)," ")</f>
        <v xml:space="preserve"> </v>
      </c>
    </row>
    <row r="75" spans="1:48" x14ac:dyDescent="0.25">
      <c r="A75" s="25">
        <v>200</v>
      </c>
      <c r="B75" s="25">
        <v>200</v>
      </c>
      <c r="C75" s="25" t="s">
        <v>26</v>
      </c>
      <c r="D75" s="25" t="s">
        <v>33</v>
      </c>
      <c r="E75" s="25" t="s">
        <v>826</v>
      </c>
      <c r="F75" s="25" t="s">
        <v>27</v>
      </c>
      <c r="G75" s="25" t="s">
        <v>476</v>
      </c>
      <c r="H75" s="25" t="s">
        <v>477</v>
      </c>
      <c r="I75" s="25" t="s">
        <v>160</v>
      </c>
      <c r="J75" s="25" t="s">
        <v>1479</v>
      </c>
      <c r="K75" s="25" t="s">
        <v>120</v>
      </c>
      <c r="L75" s="25" t="s">
        <v>121</v>
      </c>
      <c r="M75" s="25" t="s">
        <v>39</v>
      </c>
      <c r="N75" s="32">
        <v>41</v>
      </c>
      <c r="O75" s="25">
        <v>4</v>
      </c>
      <c r="P75" s="25" t="s">
        <v>139</v>
      </c>
      <c r="Q75" s="25" t="s">
        <v>4190</v>
      </c>
      <c r="R75" s="25" t="s">
        <v>1480</v>
      </c>
      <c r="S75" s="25">
        <v>1000</v>
      </c>
      <c r="T75" s="25">
        <v>46</v>
      </c>
      <c r="U75" s="25">
        <v>1</v>
      </c>
      <c r="V75" s="25" t="s">
        <v>40</v>
      </c>
      <c r="W75" s="25" t="s">
        <v>45</v>
      </c>
      <c r="X75" s="25" t="s">
        <v>4194</v>
      </c>
      <c r="Y75" s="55" t="s">
        <v>1481</v>
      </c>
      <c r="Z75" s="25" t="s">
        <v>40</v>
      </c>
      <c r="AA75" s="25" t="s">
        <v>40</v>
      </c>
      <c r="AB75" s="25" t="s">
        <v>4195</v>
      </c>
      <c r="AC75" s="25" t="s">
        <v>52</v>
      </c>
      <c r="AD75" s="2">
        <f t="shared" si="29"/>
        <v>1000</v>
      </c>
      <c r="AE75" s="2">
        <f t="shared" si="30"/>
        <v>41</v>
      </c>
      <c r="AF75" s="2">
        <f t="shared" si="31"/>
        <v>46</v>
      </c>
      <c r="AG75" s="2">
        <f t="shared" si="32"/>
        <v>1</v>
      </c>
      <c r="AH75" s="2" t="str">
        <f t="shared" si="33"/>
        <v>Sesuai</v>
      </c>
      <c r="AI75" s="2" t="s">
        <v>41</v>
      </c>
      <c r="AJ75" s="54">
        <f t="shared" si="25"/>
        <v>0</v>
      </c>
      <c r="AK75" s="31">
        <v>0</v>
      </c>
      <c r="AL75" s="2" t="str">
        <f t="shared" si="34"/>
        <v>OK</v>
      </c>
      <c r="AM75" s="2" t="str">
        <f t="shared" si="35"/>
        <v>OK</v>
      </c>
      <c r="AN75" s="2" t="str">
        <f t="shared" si="36"/>
        <v>OK</v>
      </c>
      <c r="AO75" s="2" t="str">
        <f t="shared" si="37"/>
        <v>OK</v>
      </c>
      <c r="AP75" s="2" t="str">
        <f t="shared" si="38"/>
        <v>OK</v>
      </c>
      <c r="AQ75" s="2" t="str">
        <f t="shared" si="39"/>
        <v>OK</v>
      </c>
      <c r="AR75" s="53" t="str">
        <f t="shared" si="27"/>
        <v>NOK</v>
      </c>
      <c r="AS75" s="2" t="s">
        <v>4195</v>
      </c>
      <c r="AT75" s="2" t="str">
        <f>VLOOKUP(G75,ACROV!$A$2:$D$732,4,)</f>
        <v>HERDIAN</v>
      </c>
      <c r="AU75" s="2">
        <f t="shared" si="40"/>
        <v>1</v>
      </c>
      <c r="AV75" s="2" t="str">
        <f>_xlfn.IFNA(VLOOKUP(G75,Dispen!$A$3:$A$36,1,)," ")</f>
        <v xml:space="preserve"> </v>
      </c>
    </row>
    <row r="76" spans="1:48" x14ac:dyDescent="0.25">
      <c r="A76" s="25">
        <v>200</v>
      </c>
      <c r="B76" s="25">
        <v>200</v>
      </c>
      <c r="C76" s="25" t="s">
        <v>26</v>
      </c>
      <c r="D76" s="25" t="s">
        <v>33</v>
      </c>
      <c r="E76" s="25" t="s">
        <v>826</v>
      </c>
      <c r="F76" s="25" t="s">
        <v>27</v>
      </c>
      <c r="G76" s="25" t="s">
        <v>1488</v>
      </c>
      <c r="H76" s="25" t="s">
        <v>1489</v>
      </c>
      <c r="I76" s="25" t="s">
        <v>30</v>
      </c>
      <c r="J76" s="25" t="s">
        <v>1490</v>
      </c>
      <c r="K76" s="25" t="s">
        <v>120</v>
      </c>
      <c r="L76" s="25" t="s">
        <v>121</v>
      </c>
      <c r="M76" s="25" t="s">
        <v>39</v>
      </c>
      <c r="N76" s="32">
        <v>18</v>
      </c>
      <c r="O76" s="25">
        <v>4</v>
      </c>
      <c r="P76" s="25" t="s">
        <v>139</v>
      </c>
      <c r="Q76" s="25" t="s">
        <v>4190</v>
      </c>
      <c r="R76" s="25" t="s">
        <v>1491</v>
      </c>
      <c r="S76" s="25">
        <v>1000</v>
      </c>
      <c r="T76" s="25">
        <v>60</v>
      </c>
      <c r="U76" s="25">
        <v>0.94</v>
      </c>
      <c r="V76" s="25" t="s">
        <v>323</v>
      </c>
      <c r="W76" s="25" t="s">
        <v>45</v>
      </c>
      <c r="X76" s="25" t="s">
        <v>4193</v>
      </c>
      <c r="Y76" s="25" t="s">
        <v>1492</v>
      </c>
      <c r="Z76" s="25" t="s">
        <v>40</v>
      </c>
      <c r="AA76" s="25" t="s">
        <v>64</v>
      </c>
      <c r="AB76" s="25" t="s">
        <v>4194</v>
      </c>
      <c r="AC76" s="55" t="s">
        <v>1493</v>
      </c>
      <c r="AD76" s="2">
        <f t="shared" si="29"/>
        <v>1000</v>
      </c>
      <c r="AE76" s="2">
        <f t="shared" si="30"/>
        <v>18</v>
      </c>
      <c r="AF76" s="2">
        <f t="shared" si="31"/>
        <v>60</v>
      </c>
      <c r="AG76" s="2">
        <f t="shared" si="32"/>
        <v>0.94</v>
      </c>
      <c r="AH76" s="2" t="str">
        <f t="shared" si="33"/>
        <v>Sesuai</v>
      </c>
      <c r="AI76" s="2" t="s">
        <v>41</v>
      </c>
      <c r="AJ76" s="31">
        <f t="shared" si="25"/>
        <v>0.88</v>
      </c>
      <c r="AK76" s="54">
        <f t="shared" ref="AK76:AK94" si="41">Z76/(Z76+AA76)</f>
        <v>0</v>
      </c>
      <c r="AL76" s="2" t="str">
        <f t="shared" si="34"/>
        <v>OK</v>
      </c>
      <c r="AM76" s="2" t="str">
        <f t="shared" si="35"/>
        <v>OK</v>
      </c>
      <c r="AN76" s="2" t="str">
        <f t="shared" si="36"/>
        <v>OK</v>
      </c>
      <c r="AO76" s="2" t="str">
        <f t="shared" si="37"/>
        <v>OK</v>
      </c>
      <c r="AP76" s="2" t="str">
        <f t="shared" si="38"/>
        <v>OK</v>
      </c>
      <c r="AQ76" s="2" t="str">
        <f t="shared" si="39"/>
        <v>OK</v>
      </c>
      <c r="AR76" s="2" t="str">
        <f t="shared" si="27"/>
        <v>OK</v>
      </c>
      <c r="AS76" s="53" t="str">
        <f t="shared" ref="AS76:AS94" si="42">IF(AB76="ONLINE","OK","NOK")</f>
        <v>NOK</v>
      </c>
      <c r="AT76" s="2" t="str">
        <f>VLOOKUP(G76,ACROV!$A$2:$D$732,4,)</f>
        <v>LUCKY NURDIANSYAH</v>
      </c>
      <c r="AU76" s="2">
        <f t="shared" si="40"/>
        <v>1</v>
      </c>
      <c r="AV76" s="2" t="str">
        <f>_xlfn.IFNA(VLOOKUP(G76,Dispen!$A$3:$A$36,1,)," ")</f>
        <v xml:space="preserve"> </v>
      </c>
    </row>
    <row r="77" spans="1:48" x14ac:dyDescent="0.25">
      <c r="A77" s="25">
        <v>200</v>
      </c>
      <c r="B77" s="25">
        <v>200</v>
      </c>
      <c r="C77" s="25" t="s">
        <v>26</v>
      </c>
      <c r="D77" s="25" t="s">
        <v>33</v>
      </c>
      <c r="E77" s="25" t="s">
        <v>826</v>
      </c>
      <c r="F77" s="25" t="s">
        <v>27</v>
      </c>
      <c r="G77" s="25" t="s">
        <v>1536</v>
      </c>
      <c r="H77" s="25" t="s">
        <v>1537</v>
      </c>
      <c r="I77" s="25" t="s">
        <v>118</v>
      </c>
      <c r="J77" s="25" t="s">
        <v>1538</v>
      </c>
      <c r="K77" s="25" t="s">
        <v>120</v>
      </c>
      <c r="L77" s="25" t="s">
        <v>121</v>
      </c>
      <c r="M77" s="25" t="s">
        <v>736</v>
      </c>
      <c r="N77" s="32">
        <v>87</v>
      </c>
      <c r="O77" s="25">
        <v>8</v>
      </c>
      <c r="P77" s="25" t="s">
        <v>139</v>
      </c>
      <c r="Q77" s="25" t="s">
        <v>4190</v>
      </c>
      <c r="R77" s="25" t="s">
        <v>1539</v>
      </c>
      <c r="S77" s="25">
        <v>1000</v>
      </c>
      <c r="T77" s="25">
        <v>46</v>
      </c>
      <c r="U77" s="25">
        <v>0.77</v>
      </c>
      <c r="V77" s="25" t="s">
        <v>98</v>
      </c>
      <c r="W77" s="25" t="s">
        <v>40</v>
      </c>
      <c r="X77" s="25" t="s">
        <v>4193</v>
      </c>
      <c r="Y77" s="25" t="s">
        <v>1540</v>
      </c>
      <c r="Z77" s="25" t="s">
        <v>64</v>
      </c>
      <c r="AA77" s="25" t="s">
        <v>40</v>
      </c>
      <c r="AB77" s="25" t="s">
        <v>4193</v>
      </c>
      <c r="AC77" s="25" t="s">
        <v>1541</v>
      </c>
      <c r="AD77" s="2">
        <f t="shared" si="29"/>
        <v>1000</v>
      </c>
      <c r="AE77" s="2">
        <f t="shared" si="30"/>
        <v>87</v>
      </c>
      <c r="AF77" s="2">
        <f t="shared" si="31"/>
        <v>46</v>
      </c>
      <c r="AG77" s="2">
        <f t="shared" si="32"/>
        <v>0.77</v>
      </c>
      <c r="AH77" s="2" t="str">
        <f t="shared" si="33"/>
        <v>Sesuai</v>
      </c>
      <c r="AI77" s="2" t="s">
        <v>41</v>
      </c>
      <c r="AJ77" s="31">
        <f t="shared" si="25"/>
        <v>1</v>
      </c>
      <c r="AK77" s="31">
        <f t="shared" si="41"/>
        <v>1</v>
      </c>
      <c r="AL77" s="2" t="str">
        <f t="shared" si="34"/>
        <v>OK</v>
      </c>
      <c r="AM77" s="53" t="str">
        <f t="shared" si="35"/>
        <v>NOK</v>
      </c>
      <c r="AN77" s="2" t="str">
        <f t="shared" si="36"/>
        <v>OK</v>
      </c>
      <c r="AO77" s="2" t="str">
        <f t="shared" si="37"/>
        <v>OK</v>
      </c>
      <c r="AP77" s="2" t="str">
        <f t="shared" si="38"/>
        <v>OK</v>
      </c>
      <c r="AQ77" s="2" t="str">
        <f t="shared" si="39"/>
        <v>OK</v>
      </c>
      <c r="AR77" s="2" t="str">
        <f t="shared" si="27"/>
        <v>OK</v>
      </c>
      <c r="AS77" s="2" t="str">
        <f t="shared" si="42"/>
        <v>OK</v>
      </c>
      <c r="AT77" s="2" t="str">
        <f>VLOOKUP(G77,ACROV!$A$2:$D$732,4,)</f>
        <v>HERDIAN</v>
      </c>
      <c r="AU77" s="2">
        <f t="shared" si="40"/>
        <v>1</v>
      </c>
      <c r="AV77" s="2" t="str">
        <f>_xlfn.IFNA(VLOOKUP(G77,Dispen!$A$3:$A$36,1,)," ")</f>
        <v xml:space="preserve"> </v>
      </c>
    </row>
    <row r="78" spans="1:48" x14ac:dyDescent="0.25">
      <c r="A78" s="25">
        <v>200</v>
      </c>
      <c r="B78" s="25">
        <v>200</v>
      </c>
      <c r="C78" s="25" t="s">
        <v>26</v>
      </c>
      <c r="D78" s="25" t="s">
        <v>33</v>
      </c>
      <c r="E78" s="25" t="s">
        <v>826</v>
      </c>
      <c r="F78" s="25" t="s">
        <v>27</v>
      </c>
      <c r="G78" s="25" t="s">
        <v>1543</v>
      </c>
      <c r="H78" s="25" t="s">
        <v>1544</v>
      </c>
      <c r="I78" s="25" t="s">
        <v>118</v>
      </c>
      <c r="J78" s="25" t="s">
        <v>1545</v>
      </c>
      <c r="K78" s="25" t="s">
        <v>120</v>
      </c>
      <c r="L78" s="25" t="s">
        <v>121</v>
      </c>
      <c r="M78" s="25" t="s">
        <v>137</v>
      </c>
      <c r="N78" s="32">
        <v>2</v>
      </c>
      <c r="O78" s="25">
        <v>8</v>
      </c>
      <c r="P78" s="25" t="s">
        <v>139</v>
      </c>
      <c r="Q78" s="25" t="s">
        <v>4190</v>
      </c>
      <c r="R78" s="25" t="s">
        <v>1546</v>
      </c>
      <c r="S78" s="25">
        <v>1000</v>
      </c>
      <c r="T78" s="25">
        <v>40</v>
      </c>
      <c r="U78" s="25">
        <v>0.6</v>
      </c>
      <c r="V78" s="25" t="s">
        <v>99</v>
      </c>
      <c r="W78" s="25" t="s">
        <v>40</v>
      </c>
      <c r="X78" s="25" t="s">
        <v>4193</v>
      </c>
      <c r="Y78" s="25" t="s">
        <v>1547</v>
      </c>
      <c r="Z78" s="25" t="s">
        <v>40</v>
      </c>
      <c r="AA78" s="25" t="s">
        <v>99</v>
      </c>
      <c r="AB78" s="25" t="s">
        <v>4194</v>
      </c>
      <c r="AC78" s="55" t="s">
        <v>1548</v>
      </c>
      <c r="AD78" s="2">
        <f t="shared" si="29"/>
        <v>1000</v>
      </c>
      <c r="AE78" s="2">
        <f t="shared" si="30"/>
        <v>2</v>
      </c>
      <c r="AF78" s="2">
        <f t="shared" si="31"/>
        <v>40</v>
      </c>
      <c r="AG78" s="2">
        <f t="shared" si="32"/>
        <v>0.6</v>
      </c>
      <c r="AH78" s="2" t="str">
        <f t="shared" si="33"/>
        <v>Sesuai</v>
      </c>
      <c r="AI78" s="2" t="s">
        <v>41</v>
      </c>
      <c r="AJ78" s="31">
        <f t="shared" si="25"/>
        <v>1</v>
      </c>
      <c r="AK78" s="54">
        <f t="shared" si="41"/>
        <v>0</v>
      </c>
      <c r="AL78" s="2" t="str">
        <f t="shared" si="34"/>
        <v>OK</v>
      </c>
      <c r="AM78" s="2" t="str">
        <f t="shared" si="35"/>
        <v>OK</v>
      </c>
      <c r="AN78" s="2" t="str">
        <f t="shared" si="36"/>
        <v>OK</v>
      </c>
      <c r="AO78" s="2" t="str">
        <f t="shared" si="37"/>
        <v>OK</v>
      </c>
      <c r="AP78" s="2" t="str">
        <f t="shared" si="38"/>
        <v>OK</v>
      </c>
      <c r="AQ78" s="2" t="str">
        <f t="shared" si="39"/>
        <v>OK</v>
      </c>
      <c r="AR78" s="2" t="str">
        <f t="shared" si="27"/>
        <v>OK</v>
      </c>
      <c r="AS78" s="53" t="str">
        <f t="shared" si="42"/>
        <v>NOK</v>
      </c>
      <c r="AT78" s="2" t="str">
        <f>VLOOKUP(G78,ACROV!$A$2:$D$732,4,)</f>
        <v>RIFQI AL WAFA</v>
      </c>
      <c r="AU78" s="2">
        <f t="shared" si="40"/>
        <v>1</v>
      </c>
      <c r="AV78" s="2" t="str">
        <f>_xlfn.IFNA(VLOOKUP(G78,Dispen!$A$3:$A$36,1,)," ")</f>
        <v xml:space="preserve"> </v>
      </c>
    </row>
    <row r="79" spans="1:48" x14ac:dyDescent="0.25">
      <c r="A79" s="25">
        <v>200</v>
      </c>
      <c r="B79" s="25">
        <v>200</v>
      </c>
      <c r="C79" s="25" t="s">
        <v>26</v>
      </c>
      <c r="D79" s="25" t="s">
        <v>33</v>
      </c>
      <c r="E79" s="25" t="s">
        <v>826</v>
      </c>
      <c r="F79" s="25" t="s">
        <v>27</v>
      </c>
      <c r="G79" s="25" t="s">
        <v>1035</v>
      </c>
      <c r="H79" s="25" t="s">
        <v>1036</v>
      </c>
      <c r="I79" s="25" t="s">
        <v>118</v>
      </c>
      <c r="J79" s="25" t="s">
        <v>1555</v>
      </c>
      <c r="K79" s="25" t="s">
        <v>120</v>
      </c>
      <c r="L79" s="25" t="s">
        <v>121</v>
      </c>
      <c r="M79" s="25" t="s">
        <v>39</v>
      </c>
      <c r="N79" s="32">
        <v>20</v>
      </c>
      <c r="O79" s="25">
        <v>4</v>
      </c>
      <c r="P79" s="25" t="s">
        <v>139</v>
      </c>
      <c r="Q79" s="25" t="s">
        <v>4190</v>
      </c>
      <c r="R79" s="25" t="s">
        <v>1556</v>
      </c>
      <c r="S79" s="25">
        <v>1000</v>
      </c>
      <c r="T79" s="55">
        <v>93</v>
      </c>
      <c r="U79" s="25">
        <v>0.66</v>
      </c>
      <c r="V79" s="25" t="s">
        <v>99</v>
      </c>
      <c r="W79" s="25" t="s">
        <v>45</v>
      </c>
      <c r="X79" s="25" t="s">
        <v>4193</v>
      </c>
      <c r="Y79" s="25" t="s">
        <v>1557</v>
      </c>
      <c r="Z79" s="25" t="s">
        <v>64</v>
      </c>
      <c r="AA79" s="25" t="s">
        <v>40</v>
      </c>
      <c r="AB79" s="25" t="s">
        <v>4193</v>
      </c>
      <c r="AC79" s="25" t="s">
        <v>1558</v>
      </c>
      <c r="AD79" s="2">
        <f t="shared" si="29"/>
        <v>1000</v>
      </c>
      <c r="AE79" s="2">
        <f t="shared" si="30"/>
        <v>20</v>
      </c>
      <c r="AF79" s="53">
        <f t="shared" si="31"/>
        <v>93</v>
      </c>
      <c r="AG79" s="2">
        <f t="shared" si="32"/>
        <v>0.66</v>
      </c>
      <c r="AH79" s="2" t="str">
        <f t="shared" si="33"/>
        <v>Sesuai</v>
      </c>
      <c r="AI79" s="2" t="s">
        <v>41</v>
      </c>
      <c r="AJ79" s="31">
        <f t="shared" si="25"/>
        <v>0.4</v>
      </c>
      <c r="AK79" s="31">
        <f t="shared" si="41"/>
        <v>1</v>
      </c>
      <c r="AL79" s="2" t="str">
        <f t="shared" si="34"/>
        <v>OK</v>
      </c>
      <c r="AM79" s="2" t="str">
        <f t="shared" si="35"/>
        <v>OK</v>
      </c>
      <c r="AN79" s="53" t="str">
        <f t="shared" si="36"/>
        <v>NOK</v>
      </c>
      <c r="AO79" s="2" t="str">
        <f t="shared" si="37"/>
        <v>OK</v>
      </c>
      <c r="AP79" s="2" t="str">
        <f t="shared" si="38"/>
        <v>OK</v>
      </c>
      <c r="AQ79" s="2" t="str">
        <f t="shared" si="39"/>
        <v>OK</v>
      </c>
      <c r="AR79" s="2" t="str">
        <f t="shared" si="27"/>
        <v>OK</v>
      </c>
      <c r="AS79" s="2" t="str">
        <f t="shared" si="42"/>
        <v>OK</v>
      </c>
      <c r="AT79" s="2" t="str">
        <f>VLOOKUP(G79,ACROV!$A$2:$D$732,4,)</f>
        <v>YANA SURYANA</v>
      </c>
      <c r="AU79" s="2">
        <f t="shared" si="40"/>
        <v>1</v>
      </c>
      <c r="AV79" s="2" t="str">
        <f>_xlfn.IFNA(VLOOKUP(G79,Dispen!$A$3:$A$36,1,)," ")</f>
        <v xml:space="preserve"> </v>
      </c>
    </row>
    <row r="80" spans="1:48" x14ac:dyDescent="0.25">
      <c r="A80" s="25">
        <v>200</v>
      </c>
      <c r="B80" s="25">
        <v>200</v>
      </c>
      <c r="C80" s="25" t="s">
        <v>26</v>
      </c>
      <c r="D80" s="25" t="s">
        <v>33</v>
      </c>
      <c r="E80" s="25" t="s">
        <v>826</v>
      </c>
      <c r="F80" s="25" t="s">
        <v>27</v>
      </c>
      <c r="G80" s="25" t="s">
        <v>1560</v>
      </c>
      <c r="H80" s="25" t="s">
        <v>1561</v>
      </c>
      <c r="I80" s="25" t="s">
        <v>60</v>
      </c>
      <c r="J80" s="25" t="s">
        <v>1562</v>
      </c>
      <c r="K80" s="25" t="s">
        <v>120</v>
      </c>
      <c r="L80" s="25" t="s">
        <v>121</v>
      </c>
      <c r="M80" s="25" t="s">
        <v>39</v>
      </c>
      <c r="N80" s="32">
        <v>67</v>
      </c>
      <c r="O80" s="25">
        <v>4</v>
      </c>
      <c r="P80" s="25" t="s">
        <v>139</v>
      </c>
      <c r="Q80" s="25" t="s">
        <v>4190</v>
      </c>
      <c r="R80" s="25" t="s">
        <v>1563</v>
      </c>
      <c r="S80" s="25">
        <v>1000</v>
      </c>
      <c r="T80" s="25">
        <v>68</v>
      </c>
      <c r="U80" s="25">
        <v>0.79</v>
      </c>
      <c r="V80" s="25" t="s">
        <v>40</v>
      </c>
      <c r="W80" s="25" t="s">
        <v>45</v>
      </c>
      <c r="X80" s="25" t="s">
        <v>4194</v>
      </c>
      <c r="Y80" s="55" t="s">
        <v>1564</v>
      </c>
      <c r="Z80" s="25" t="s">
        <v>64</v>
      </c>
      <c r="AA80" s="25" t="s">
        <v>40</v>
      </c>
      <c r="AB80" s="25" t="s">
        <v>4193</v>
      </c>
      <c r="AC80" s="25" t="s">
        <v>1565</v>
      </c>
      <c r="AD80" s="2">
        <f t="shared" si="29"/>
        <v>1000</v>
      </c>
      <c r="AE80" s="2">
        <f t="shared" si="30"/>
        <v>67</v>
      </c>
      <c r="AF80" s="2">
        <f t="shared" si="31"/>
        <v>68</v>
      </c>
      <c r="AG80" s="2">
        <f t="shared" si="32"/>
        <v>0.79</v>
      </c>
      <c r="AH80" s="2" t="str">
        <f t="shared" si="33"/>
        <v>Sesuai</v>
      </c>
      <c r="AI80" s="2" t="s">
        <v>41</v>
      </c>
      <c r="AJ80" s="54">
        <f t="shared" si="25"/>
        <v>0</v>
      </c>
      <c r="AK80" s="31">
        <f t="shared" si="41"/>
        <v>1</v>
      </c>
      <c r="AL80" s="2" t="str">
        <f t="shared" si="34"/>
        <v>OK</v>
      </c>
      <c r="AM80" s="2" t="str">
        <f t="shared" si="35"/>
        <v>OK</v>
      </c>
      <c r="AN80" s="2" t="str">
        <f t="shared" si="36"/>
        <v>OK</v>
      </c>
      <c r="AO80" s="2" t="str">
        <f t="shared" si="37"/>
        <v>OK</v>
      </c>
      <c r="AP80" s="2" t="str">
        <f t="shared" si="38"/>
        <v>OK</v>
      </c>
      <c r="AQ80" s="2" t="str">
        <f t="shared" si="39"/>
        <v>OK</v>
      </c>
      <c r="AR80" s="53" t="str">
        <f t="shared" si="27"/>
        <v>NOK</v>
      </c>
      <c r="AS80" s="2" t="str">
        <f t="shared" si="42"/>
        <v>OK</v>
      </c>
      <c r="AT80" s="2" t="str">
        <f>VLOOKUP(G80,ACROV!$A$2:$D$732,4,)</f>
        <v>YANA SURYANA</v>
      </c>
      <c r="AU80" s="2">
        <f t="shared" si="40"/>
        <v>1</v>
      </c>
      <c r="AV80" s="2" t="str">
        <f>_xlfn.IFNA(VLOOKUP(G80,Dispen!$A$3:$A$36,1,)," ")</f>
        <v xml:space="preserve"> </v>
      </c>
    </row>
    <row r="81" spans="1:48" x14ac:dyDescent="0.25">
      <c r="A81" s="25">
        <v>200</v>
      </c>
      <c r="B81" s="25">
        <v>200</v>
      </c>
      <c r="C81" s="25" t="s">
        <v>26</v>
      </c>
      <c r="D81" s="25" t="s">
        <v>33</v>
      </c>
      <c r="E81" s="25" t="s">
        <v>826</v>
      </c>
      <c r="F81" s="25" t="s">
        <v>27</v>
      </c>
      <c r="G81" s="25" t="s">
        <v>813</v>
      </c>
      <c r="H81" s="25" t="s">
        <v>814</v>
      </c>
      <c r="I81" s="25" t="s">
        <v>118</v>
      </c>
      <c r="J81" s="25" t="s">
        <v>1569</v>
      </c>
      <c r="K81" s="25" t="s">
        <v>120</v>
      </c>
      <c r="L81" s="25" t="s">
        <v>121</v>
      </c>
      <c r="M81" s="25" t="s">
        <v>162</v>
      </c>
      <c r="N81" s="32">
        <v>8</v>
      </c>
      <c r="O81" s="25">
        <v>8</v>
      </c>
      <c r="P81" s="25" t="s">
        <v>139</v>
      </c>
      <c r="Q81" s="25" t="s">
        <v>4190</v>
      </c>
      <c r="R81" s="25" t="s">
        <v>1570</v>
      </c>
      <c r="S81" s="25">
        <v>1000</v>
      </c>
      <c r="T81" s="25">
        <v>51</v>
      </c>
      <c r="U81" s="25">
        <v>0.39</v>
      </c>
      <c r="V81" s="25" t="s">
        <v>40</v>
      </c>
      <c r="W81" s="25" t="s">
        <v>146</v>
      </c>
      <c r="X81" s="25" t="s">
        <v>4194</v>
      </c>
      <c r="Y81" s="55" t="s">
        <v>1571</v>
      </c>
      <c r="Z81" s="25" t="s">
        <v>40</v>
      </c>
      <c r="AA81" s="25" t="s">
        <v>98</v>
      </c>
      <c r="AB81" s="25" t="s">
        <v>4194</v>
      </c>
      <c r="AC81" s="55" t="s">
        <v>1572</v>
      </c>
      <c r="AD81" s="2">
        <f t="shared" si="29"/>
        <v>1000</v>
      </c>
      <c r="AE81" s="2">
        <f t="shared" si="30"/>
        <v>8</v>
      </c>
      <c r="AF81" s="2">
        <f t="shared" si="31"/>
        <v>51</v>
      </c>
      <c r="AG81" s="2">
        <f t="shared" si="32"/>
        <v>0.39</v>
      </c>
      <c r="AH81" s="2" t="str">
        <f t="shared" si="33"/>
        <v>Sesuai</v>
      </c>
      <c r="AI81" s="2" t="s">
        <v>41</v>
      </c>
      <c r="AJ81" s="54">
        <f t="shared" si="25"/>
        <v>0</v>
      </c>
      <c r="AK81" s="54">
        <f t="shared" si="41"/>
        <v>0</v>
      </c>
      <c r="AL81" s="2" t="str">
        <f t="shared" si="34"/>
        <v>OK</v>
      </c>
      <c r="AM81" s="2" t="str">
        <f t="shared" si="35"/>
        <v>OK</v>
      </c>
      <c r="AN81" s="2" t="str">
        <f t="shared" si="36"/>
        <v>OK</v>
      </c>
      <c r="AO81" s="2" t="str">
        <f t="shared" si="37"/>
        <v>OK</v>
      </c>
      <c r="AP81" s="2" t="str">
        <f t="shared" si="38"/>
        <v>OK</v>
      </c>
      <c r="AQ81" s="2" t="str">
        <f t="shared" si="39"/>
        <v>OK</v>
      </c>
      <c r="AR81" s="53" t="str">
        <f t="shared" si="27"/>
        <v>NOK</v>
      </c>
      <c r="AS81" s="53" t="str">
        <f t="shared" si="42"/>
        <v>NOK</v>
      </c>
      <c r="AT81" s="2" t="str">
        <f>VLOOKUP(G81,ACROV!$A$2:$D$732,4,)</f>
        <v>MUHAMMAD RAFI MAULUDI</v>
      </c>
      <c r="AU81" s="2">
        <f t="shared" si="40"/>
        <v>2</v>
      </c>
      <c r="AV81" s="2" t="str">
        <f>_xlfn.IFNA(VLOOKUP(G81,Dispen!$A$3:$A$36,1,)," ")</f>
        <v xml:space="preserve"> </v>
      </c>
    </row>
    <row r="82" spans="1:48" x14ac:dyDescent="0.25">
      <c r="A82" s="25">
        <v>200</v>
      </c>
      <c r="B82" s="25">
        <v>200</v>
      </c>
      <c r="C82" s="25" t="s">
        <v>26</v>
      </c>
      <c r="D82" s="25" t="s">
        <v>33</v>
      </c>
      <c r="E82" s="25" t="s">
        <v>826</v>
      </c>
      <c r="F82" s="25" t="s">
        <v>27</v>
      </c>
      <c r="G82" s="25" t="s">
        <v>1586</v>
      </c>
      <c r="H82" s="25" t="s">
        <v>1587</v>
      </c>
      <c r="I82" s="25" t="s">
        <v>118</v>
      </c>
      <c r="J82" s="25" t="s">
        <v>1588</v>
      </c>
      <c r="K82" s="25" t="s">
        <v>120</v>
      </c>
      <c r="L82" s="25" t="s">
        <v>121</v>
      </c>
      <c r="M82" s="25" t="s">
        <v>39</v>
      </c>
      <c r="N82" s="32">
        <v>5</v>
      </c>
      <c r="O82" s="25">
        <v>4</v>
      </c>
      <c r="P82" s="25" t="s">
        <v>139</v>
      </c>
      <c r="Q82" s="25" t="s">
        <v>4190</v>
      </c>
      <c r="R82" s="25" t="s">
        <v>1589</v>
      </c>
      <c r="S82" s="25">
        <v>1000</v>
      </c>
      <c r="T82" s="25">
        <v>37</v>
      </c>
      <c r="U82" s="25">
        <v>0.68</v>
      </c>
      <c r="V82" s="25" t="s">
        <v>40</v>
      </c>
      <c r="W82" s="25" t="s">
        <v>57</v>
      </c>
      <c r="X82" s="25" t="s">
        <v>4194</v>
      </c>
      <c r="Y82" s="55" t="s">
        <v>1590</v>
      </c>
      <c r="Z82" s="25" t="s">
        <v>64</v>
      </c>
      <c r="AA82" s="25" t="s">
        <v>40</v>
      </c>
      <c r="AB82" s="25" t="s">
        <v>4193</v>
      </c>
      <c r="AC82" s="25" t="s">
        <v>1591</v>
      </c>
      <c r="AD82" s="2">
        <f t="shared" si="29"/>
        <v>1000</v>
      </c>
      <c r="AE82" s="2">
        <f t="shared" si="30"/>
        <v>5</v>
      </c>
      <c r="AF82" s="2">
        <f t="shared" si="31"/>
        <v>37</v>
      </c>
      <c r="AG82" s="2">
        <f t="shared" si="32"/>
        <v>0.68</v>
      </c>
      <c r="AH82" s="2" t="str">
        <f t="shared" si="33"/>
        <v>Sesuai</v>
      </c>
      <c r="AI82" s="2" t="s">
        <v>41</v>
      </c>
      <c r="AJ82" s="54">
        <f t="shared" si="25"/>
        <v>0</v>
      </c>
      <c r="AK82" s="31">
        <f t="shared" si="41"/>
        <v>1</v>
      </c>
      <c r="AL82" s="2" t="str">
        <f t="shared" si="34"/>
        <v>OK</v>
      </c>
      <c r="AM82" s="2" t="str">
        <f t="shared" si="35"/>
        <v>OK</v>
      </c>
      <c r="AN82" s="2" t="str">
        <f t="shared" si="36"/>
        <v>OK</v>
      </c>
      <c r="AO82" s="2" t="str">
        <f t="shared" si="37"/>
        <v>OK</v>
      </c>
      <c r="AP82" s="2" t="str">
        <f t="shared" si="38"/>
        <v>OK</v>
      </c>
      <c r="AQ82" s="2" t="str">
        <f t="shared" si="39"/>
        <v>OK</v>
      </c>
      <c r="AR82" s="53" t="str">
        <f t="shared" si="27"/>
        <v>NOK</v>
      </c>
      <c r="AS82" s="2" t="str">
        <f t="shared" si="42"/>
        <v>OK</v>
      </c>
      <c r="AT82" s="2" t="str">
        <f>VLOOKUP(G82,ACROV!$A$2:$D$732,4,)</f>
        <v>WILLY KUSMANA</v>
      </c>
      <c r="AU82" s="2">
        <f t="shared" si="40"/>
        <v>1</v>
      </c>
      <c r="AV82" s="2" t="str">
        <f>_xlfn.IFNA(VLOOKUP(G82,Dispen!$A$3:$A$36,1,)," ")</f>
        <v xml:space="preserve"> </v>
      </c>
    </row>
    <row r="83" spans="1:48" x14ac:dyDescent="0.25">
      <c r="A83" s="25">
        <v>200</v>
      </c>
      <c r="B83" s="25">
        <v>200</v>
      </c>
      <c r="C83" s="25" t="s">
        <v>26</v>
      </c>
      <c r="D83" s="25" t="s">
        <v>33</v>
      </c>
      <c r="E83" s="25" t="s">
        <v>1604</v>
      </c>
      <c r="F83" s="25" t="s">
        <v>27</v>
      </c>
      <c r="G83" s="25" t="s">
        <v>1620</v>
      </c>
      <c r="H83" s="25" t="s">
        <v>1621</v>
      </c>
      <c r="I83" s="25" t="s">
        <v>118</v>
      </c>
      <c r="J83" s="25" t="s">
        <v>1622</v>
      </c>
      <c r="K83" s="25" t="s">
        <v>120</v>
      </c>
      <c r="L83" s="25" t="s">
        <v>121</v>
      </c>
      <c r="M83" s="25" t="s">
        <v>137</v>
      </c>
      <c r="N83" s="32">
        <v>24</v>
      </c>
      <c r="O83" s="25">
        <v>8</v>
      </c>
      <c r="P83" s="25" t="s">
        <v>139</v>
      </c>
      <c r="Q83" s="25" t="s">
        <v>4190</v>
      </c>
      <c r="R83" s="25" t="s">
        <v>1623</v>
      </c>
      <c r="S83" s="25">
        <v>1000</v>
      </c>
      <c r="T83" s="25">
        <v>45</v>
      </c>
      <c r="U83" s="25">
        <v>0.65</v>
      </c>
      <c r="V83" s="25" t="s">
        <v>146</v>
      </c>
      <c r="W83" s="25" t="s">
        <v>40</v>
      </c>
      <c r="X83" s="25" t="s">
        <v>4193</v>
      </c>
      <c r="Y83" s="25" t="s">
        <v>1624</v>
      </c>
      <c r="Z83" s="25" t="s">
        <v>40</v>
      </c>
      <c r="AA83" s="25" t="s">
        <v>64</v>
      </c>
      <c r="AB83" s="25" t="s">
        <v>4194</v>
      </c>
      <c r="AC83" s="55" t="s">
        <v>1625</v>
      </c>
      <c r="AD83" s="2">
        <f t="shared" si="29"/>
        <v>1000</v>
      </c>
      <c r="AE83" s="2">
        <f t="shared" si="30"/>
        <v>24</v>
      </c>
      <c r="AF83" s="2">
        <f t="shared" si="31"/>
        <v>45</v>
      </c>
      <c r="AG83" s="2">
        <f t="shared" si="32"/>
        <v>0.65</v>
      </c>
      <c r="AH83" s="2" t="str">
        <f t="shared" si="33"/>
        <v>Sesuai</v>
      </c>
      <c r="AI83" s="2" t="s">
        <v>41</v>
      </c>
      <c r="AJ83" s="31">
        <f t="shared" si="25"/>
        <v>1</v>
      </c>
      <c r="AK83" s="54">
        <f t="shared" si="41"/>
        <v>0</v>
      </c>
      <c r="AL83" s="2" t="str">
        <f t="shared" si="34"/>
        <v>OK</v>
      </c>
      <c r="AM83" s="2" t="str">
        <f t="shared" si="35"/>
        <v>OK</v>
      </c>
      <c r="AN83" s="2" t="str">
        <f t="shared" si="36"/>
        <v>OK</v>
      </c>
      <c r="AO83" s="2" t="str">
        <f t="shared" si="37"/>
        <v>OK</v>
      </c>
      <c r="AP83" s="2" t="str">
        <f t="shared" si="38"/>
        <v>OK</v>
      </c>
      <c r="AQ83" s="2" t="str">
        <f t="shared" si="39"/>
        <v>OK</v>
      </c>
      <c r="AR83" s="2" t="str">
        <f t="shared" si="27"/>
        <v>OK</v>
      </c>
      <c r="AS83" s="53" t="str">
        <f t="shared" si="42"/>
        <v>NOK</v>
      </c>
      <c r="AT83" s="2" t="str">
        <f>VLOOKUP(G83,ACROV!$A$2:$D$732,4,)</f>
        <v>MUHAMMAD RAFI MAULUDI</v>
      </c>
      <c r="AU83" s="2">
        <f t="shared" si="40"/>
        <v>1</v>
      </c>
      <c r="AV83" s="2" t="str">
        <f>_xlfn.IFNA(VLOOKUP(G83,Dispen!$A$3:$A$36,1,)," ")</f>
        <v xml:space="preserve"> </v>
      </c>
    </row>
    <row r="84" spans="1:48" x14ac:dyDescent="0.25">
      <c r="A84" s="25">
        <v>200</v>
      </c>
      <c r="B84" s="25">
        <v>200</v>
      </c>
      <c r="C84" s="25" t="s">
        <v>26</v>
      </c>
      <c r="D84" s="25" t="s">
        <v>33</v>
      </c>
      <c r="E84" s="25" t="s">
        <v>1604</v>
      </c>
      <c r="F84" s="25" t="s">
        <v>27</v>
      </c>
      <c r="G84" s="25" t="s">
        <v>1626</v>
      </c>
      <c r="H84" s="25" t="s">
        <v>1627</v>
      </c>
      <c r="I84" s="25" t="s">
        <v>118</v>
      </c>
      <c r="J84" s="25" t="s">
        <v>1628</v>
      </c>
      <c r="K84" s="25" t="s">
        <v>120</v>
      </c>
      <c r="L84" s="25" t="s">
        <v>121</v>
      </c>
      <c r="M84" s="25" t="s">
        <v>157</v>
      </c>
      <c r="N84" s="32">
        <v>4</v>
      </c>
      <c r="O84" s="25">
        <v>8</v>
      </c>
      <c r="P84" s="25" t="s">
        <v>139</v>
      </c>
      <c r="Q84" s="25" t="s">
        <v>4190</v>
      </c>
      <c r="R84" s="25" t="s">
        <v>1629</v>
      </c>
      <c r="S84" s="25">
        <v>1000</v>
      </c>
      <c r="T84" s="25">
        <v>46</v>
      </c>
      <c r="U84" s="25">
        <v>0.45</v>
      </c>
      <c r="V84" s="25" t="s">
        <v>40</v>
      </c>
      <c r="W84" s="25" t="s">
        <v>45</v>
      </c>
      <c r="X84" s="25" t="s">
        <v>4194</v>
      </c>
      <c r="Y84" s="55" t="s">
        <v>1630</v>
      </c>
      <c r="Z84" s="25" t="s">
        <v>64</v>
      </c>
      <c r="AA84" s="25" t="s">
        <v>40</v>
      </c>
      <c r="AB84" s="25" t="s">
        <v>4193</v>
      </c>
      <c r="AC84" s="25" t="s">
        <v>1631</v>
      </c>
      <c r="AD84" s="2">
        <f t="shared" si="29"/>
        <v>1000</v>
      </c>
      <c r="AE84" s="2">
        <f t="shared" si="30"/>
        <v>4</v>
      </c>
      <c r="AF84" s="2">
        <f t="shared" si="31"/>
        <v>46</v>
      </c>
      <c r="AG84" s="2">
        <f t="shared" si="32"/>
        <v>0.45</v>
      </c>
      <c r="AH84" s="2" t="str">
        <f t="shared" si="33"/>
        <v>Sesuai</v>
      </c>
      <c r="AI84" s="2" t="s">
        <v>41</v>
      </c>
      <c r="AJ84" s="54">
        <f t="shared" si="25"/>
        <v>0</v>
      </c>
      <c r="AK84" s="31">
        <f t="shared" si="41"/>
        <v>1</v>
      </c>
      <c r="AL84" s="2" t="str">
        <f t="shared" si="34"/>
        <v>OK</v>
      </c>
      <c r="AM84" s="2" t="str">
        <f t="shared" si="35"/>
        <v>OK</v>
      </c>
      <c r="AN84" s="2" t="str">
        <f t="shared" si="36"/>
        <v>OK</v>
      </c>
      <c r="AO84" s="2" t="str">
        <f t="shared" si="37"/>
        <v>OK</v>
      </c>
      <c r="AP84" s="2" t="str">
        <f t="shared" si="38"/>
        <v>OK</v>
      </c>
      <c r="AQ84" s="2" t="str">
        <f t="shared" si="39"/>
        <v>OK</v>
      </c>
      <c r="AR84" s="53" t="str">
        <f t="shared" si="27"/>
        <v>NOK</v>
      </c>
      <c r="AS84" s="2" t="str">
        <f t="shared" si="42"/>
        <v>OK</v>
      </c>
      <c r="AT84" s="2" t="str">
        <f>VLOOKUP(G84,ACROV!$A$2:$D$732,4,)</f>
        <v>M RIKI ANDIKA</v>
      </c>
      <c r="AU84" s="2">
        <f t="shared" si="40"/>
        <v>1</v>
      </c>
      <c r="AV84" s="2" t="str">
        <f>_xlfn.IFNA(VLOOKUP(G84,Dispen!$A$3:$A$36,1,)," ")</f>
        <v xml:space="preserve"> </v>
      </c>
    </row>
    <row r="85" spans="1:48" x14ac:dyDescent="0.25">
      <c r="A85" s="25">
        <v>200</v>
      </c>
      <c r="B85" s="25">
        <v>200</v>
      </c>
      <c r="C85" s="25" t="s">
        <v>26</v>
      </c>
      <c r="D85" s="25" t="s">
        <v>33</v>
      </c>
      <c r="E85" s="25" t="s">
        <v>1604</v>
      </c>
      <c r="F85" s="25" t="s">
        <v>27</v>
      </c>
      <c r="G85" s="25" t="s">
        <v>1650</v>
      </c>
      <c r="H85" s="25" t="s">
        <v>1299</v>
      </c>
      <c r="I85" s="25" t="s">
        <v>30</v>
      </c>
      <c r="J85" s="25" t="s">
        <v>1651</v>
      </c>
      <c r="K85" s="25" t="s">
        <v>120</v>
      </c>
      <c r="L85" s="25" t="s">
        <v>121</v>
      </c>
      <c r="M85" s="25" t="s">
        <v>39</v>
      </c>
      <c r="N85" s="32">
        <v>30</v>
      </c>
      <c r="O85" s="25">
        <v>4</v>
      </c>
      <c r="P85" s="25" t="s">
        <v>139</v>
      </c>
      <c r="Q85" s="25" t="s">
        <v>4190</v>
      </c>
      <c r="R85" s="25" t="s">
        <v>1652</v>
      </c>
      <c r="S85" s="25">
        <v>1000</v>
      </c>
      <c r="T85" s="25">
        <v>41</v>
      </c>
      <c r="U85" s="25">
        <v>0.69</v>
      </c>
      <c r="V85" s="25" t="s">
        <v>146</v>
      </c>
      <c r="W85" s="25" t="s">
        <v>40</v>
      </c>
      <c r="X85" s="25" t="s">
        <v>4193</v>
      </c>
      <c r="Y85" s="25" t="s">
        <v>1653</v>
      </c>
      <c r="Z85" s="25" t="s">
        <v>40</v>
      </c>
      <c r="AA85" s="25" t="s">
        <v>64</v>
      </c>
      <c r="AB85" s="25" t="s">
        <v>4194</v>
      </c>
      <c r="AC85" s="55" t="s">
        <v>1654</v>
      </c>
      <c r="AD85" s="2">
        <f t="shared" si="29"/>
        <v>1000</v>
      </c>
      <c r="AE85" s="2">
        <f t="shared" si="30"/>
        <v>30</v>
      </c>
      <c r="AF85" s="2">
        <f t="shared" si="31"/>
        <v>41</v>
      </c>
      <c r="AG85" s="2">
        <f t="shared" si="32"/>
        <v>0.69</v>
      </c>
      <c r="AH85" s="2" t="str">
        <f t="shared" si="33"/>
        <v>Sesuai</v>
      </c>
      <c r="AI85" s="2" t="s">
        <v>41</v>
      </c>
      <c r="AJ85" s="31">
        <f t="shared" si="25"/>
        <v>1</v>
      </c>
      <c r="AK85" s="54">
        <f t="shared" si="41"/>
        <v>0</v>
      </c>
      <c r="AL85" s="2" t="str">
        <f t="shared" si="34"/>
        <v>OK</v>
      </c>
      <c r="AM85" s="2" t="str">
        <f t="shared" si="35"/>
        <v>OK</v>
      </c>
      <c r="AN85" s="2" t="str">
        <f t="shared" si="36"/>
        <v>OK</v>
      </c>
      <c r="AO85" s="2" t="str">
        <f t="shared" si="37"/>
        <v>OK</v>
      </c>
      <c r="AP85" s="2" t="str">
        <f t="shared" si="38"/>
        <v>OK</v>
      </c>
      <c r="AQ85" s="2" t="str">
        <f t="shared" si="39"/>
        <v>OK</v>
      </c>
      <c r="AR85" s="2" t="str">
        <f t="shared" si="27"/>
        <v>OK</v>
      </c>
      <c r="AS85" s="53" t="str">
        <f t="shared" si="42"/>
        <v>NOK</v>
      </c>
      <c r="AT85" s="2" t="str">
        <f>VLOOKUP(G85,ACROV!$A$2:$D$732,4,)</f>
        <v>TAUFIQ HIDAYAT</v>
      </c>
      <c r="AU85" s="2">
        <f t="shared" si="40"/>
        <v>1</v>
      </c>
      <c r="AV85" s="2" t="str">
        <f>_xlfn.IFNA(VLOOKUP(G85,Dispen!$A$3:$A$36,1,)," ")</f>
        <v xml:space="preserve"> </v>
      </c>
    </row>
    <row r="86" spans="1:48" x14ac:dyDescent="0.25">
      <c r="A86" s="25">
        <v>200</v>
      </c>
      <c r="B86" s="25">
        <v>200</v>
      </c>
      <c r="C86" s="25" t="s">
        <v>26</v>
      </c>
      <c r="D86" s="25" t="s">
        <v>33</v>
      </c>
      <c r="E86" s="25" t="s">
        <v>1604</v>
      </c>
      <c r="F86" s="25" t="s">
        <v>27</v>
      </c>
      <c r="G86" s="25" t="s">
        <v>1560</v>
      </c>
      <c r="H86" s="25" t="s">
        <v>1561</v>
      </c>
      <c r="I86" s="25" t="s">
        <v>30</v>
      </c>
      <c r="J86" s="25" t="s">
        <v>1655</v>
      </c>
      <c r="K86" s="25" t="s">
        <v>120</v>
      </c>
      <c r="L86" s="25" t="s">
        <v>121</v>
      </c>
      <c r="M86" s="25" t="s">
        <v>157</v>
      </c>
      <c r="N86" s="32">
        <v>2</v>
      </c>
      <c r="O86" s="25">
        <v>8</v>
      </c>
      <c r="P86" s="25" t="s">
        <v>139</v>
      </c>
      <c r="Q86" s="25" t="s">
        <v>4190</v>
      </c>
      <c r="R86" s="25" t="s">
        <v>1656</v>
      </c>
      <c r="S86" s="25">
        <v>1000</v>
      </c>
      <c r="T86" s="25">
        <v>35</v>
      </c>
      <c r="U86" s="25">
        <v>1.98</v>
      </c>
      <c r="V86" s="25" t="s">
        <v>40</v>
      </c>
      <c r="W86" s="25" t="s">
        <v>45</v>
      </c>
      <c r="X86" s="25" t="s">
        <v>4194</v>
      </c>
      <c r="Y86" s="55" t="s">
        <v>1657</v>
      </c>
      <c r="Z86" s="25" t="s">
        <v>64</v>
      </c>
      <c r="AA86" s="25" t="s">
        <v>40</v>
      </c>
      <c r="AB86" s="25" t="s">
        <v>4193</v>
      </c>
      <c r="AC86" s="25" t="s">
        <v>1658</v>
      </c>
      <c r="AD86" s="2">
        <f t="shared" si="29"/>
        <v>1000</v>
      </c>
      <c r="AE86" s="2">
        <f t="shared" si="30"/>
        <v>2</v>
      </c>
      <c r="AF86" s="2">
        <f t="shared" si="31"/>
        <v>35</v>
      </c>
      <c r="AG86" s="2">
        <f t="shared" si="32"/>
        <v>1.98</v>
      </c>
      <c r="AH86" s="2" t="str">
        <f t="shared" si="33"/>
        <v>Sesuai</v>
      </c>
      <c r="AI86" s="2" t="s">
        <v>41</v>
      </c>
      <c r="AJ86" s="54">
        <f t="shared" si="25"/>
        <v>0</v>
      </c>
      <c r="AK86" s="31">
        <f t="shared" si="41"/>
        <v>1</v>
      </c>
      <c r="AL86" s="2" t="str">
        <f t="shared" si="34"/>
        <v>OK</v>
      </c>
      <c r="AM86" s="2" t="str">
        <f t="shared" si="35"/>
        <v>OK</v>
      </c>
      <c r="AN86" s="2" t="str">
        <f t="shared" si="36"/>
        <v>OK</v>
      </c>
      <c r="AO86" s="2" t="str">
        <f t="shared" si="37"/>
        <v>OK</v>
      </c>
      <c r="AP86" s="2" t="str">
        <f t="shared" si="38"/>
        <v>OK</v>
      </c>
      <c r="AQ86" s="2" t="str">
        <f t="shared" si="39"/>
        <v>OK</v>
      </c>
      <c r="AR86" s="53" t="str">
        <f t="shared" si="27"/>
        <v>NOK</v>
      </c>
      <c r="AS86" s="2" t="str">
        <f t="shared" si="42"/>
        <v>OK</v>
      </c>
      <c r="AT86" s="2" t="str">
        <f>VLOOKUP(G86,ACROV!$A$2:$D$732,4,)</f>
        <v>YANA SURYANA</v>
      </c>
      <c r="AU86" s="2">
        <f t="shared" si="40"/>
        <v>1</v>
      </c>
      <c r="AV86" s="2" t="str">
        <f>_xlfn.IFNA(VLOOKUP(G86,Dispen!$A$3:$A$36,1,)," ")</f>
        <v xml:space="preserve"> </v>
      </c>
    </row>
    <row r="87" spans="1:48" x14ac:dyDescent="0.25">
      <c r="A87" s="25">
        <v>200</v>
      </c>
      <c r="B87" s="25">
        <v>200</v>
      </c>
      <c r="C87" s="25" t="s">
        <v>26</v>
      </c>
      <c r="D87" s="25" t="s">
        <v>33</v>
      </c>
      <c r="E87" s="25" t="s">
        <v>1604</v>
      </c>
      <c r="F87" s="25" t="s">
        <v>27</v>
      </c>
      <c r="G87" s="25" t="s">
        <v>1672</v>
      </c>
      <c r="H87" s="25" t="s">
        <v>1673</v>
      </c>
      <c r="I87" s="25" t="s">
        <v>30</v>
      </c>
      <c r="J87" s="25" t="s">
        <v>1674</v>
      </c>
      <c r="K87" s="25" t="s">
        <v>120</v>
      </c>
      <c r="L87" s="25" t="s">
        <v>121</v>
      </c>
      <c r="M87" s="25" t="s">
        <v>39</v>
      </c>
      <c r="N87" s="32">
        <v>0</v>
      </c>
      <c r="O87" s="25">
        <v>4</v>
      </c>
      <c r="P87" s="25" t="s">
        <v>139</v>
      </c>
      <c r="Q87" s="25" t="s">
        <v>4190</v>
      </c>
      <c r="R87" s="25" t="s">
        <v>1675</v>
      </c>
      <c r="S87" s="25">
        <v>1000</v>
      </c>
      <c r="T87" s="25">
        <v>33</v>
      </c>
      <c r="U87" s="25">
        <v>0.69</v>
      </c>
      <c r="V87" s="25" t="s">
        <v>40</v>
      </c>
      <c r="W87" s="25" t="s">
        <v>227</v>
      </c>
      <c r="X87" s="25" t="s">
        <v>4194</v>
      </c>
      <c r="Y87" s="55" t="s">
        <v>1676</v>
      </c>
      <c r="Z87" s="25" t="s">
        <v>113</v>
      </c>
      <c r="AA87" s="25" t="s">
        <v>64</v>
      </c>
      <c r="AB87" s="25" t="s">
        <v>4193</v>
      </c>
      <c r="AC87" s="25" t="s">
        <v>1677</v>
      </c>
      <c r="AD87" s="2">
        <f t="shared" si="29"/>
        <v>1000</v>
      </c>
      <c r="AE87" s="2">
        <f t="shared" si="30"/>
        <v>0</v>
      </c>
      <c r="AF87" s="2">
        <f t="shared" si="31"/>
        <v>33</v>
      </c>
      <c r="AG87" s="2">
        <f t="shared" si="32"/>
        <v>0.69</v>
      </c>
      <c r="AH87" s="2" t="str">
        <f t="shared" si="33"/>
        <v>Sesuai</v>
      </c>
      <c r="AI87" s="2" t="s">
        <v>41</v>
      </c>
      <c r="AJ87" s="54">
        <f t="shared" si="25"/>
        <v>0</v>
      </c>
      <c r="AK87" s="31">
        <f t="shared" si="41"/>
        <v>0.875</v>
      </c>
      <c r="AL87" s="2" t="str">
        <f t="shared" si="34"/>
        <v>OK</v>
      </c>
      <c r="AM87" s="2" t="str">
        <f t="shared" si="35"/>
        <v>OK</v>
      </c>
      <c r="AN87" s="2" t="str">
        <f t="shared" si="36"/>
        <v>OK</v>
      </c>
      <c r="AO87" s="2" t="str">
        <f t="shared" si="37"/>
        <v>OK</v>
      </c>
      <c r="AP87" s="2" t="str">
        <f t="shared" si="38"/>
        <v>OK</v>
      </c>
      <c r="AQ87" s="2" t="str">
        <f t="shared" si="39"/>
        <v>OK</v>
      </c>
      <c r="AR87" s="53" t="str">
        <f t="shared" si="27"/>
        <v>NOK</v>
      </c>
      <c r="AS87" s="2" t="str">
        <f t="shared" si="42"/>
        <v>OK</v>
      </c>
      <c r="AT87" s="2" t="str">
        <f>VLOOKUP(G87,ACROV!$A$2:$D$732,4,)</f>
        <v>TAUFIQ HIDAYAT</v>
      </c>
      <c r="AU87" s="2">
        <f t="shared" si="40"/>
        <v>1</v>
      </c>
      <c r="AV87" s="2" t="str">
        <f>_xlfn.IFNA(VLOOKUP(G87,Dispen!$A$3:$A$36,1,)," ")</f>
        <v xml:space="preserve"> </v>
      </c>
    </row>
    <row r="88" spans="1:48" x14ac:dyDescent="0.25">
      <c r="A88" s="25">
        <v>200</v>
      </c>
      <c r="B88" s="25">
        <v>200</v>
      </c>
      <c r="C88" s="25" t="s">
        <v>26</v>
      </c>
      <c r="D88" s="25" t="s">
        <v>33</v>
      </c>
      <c r="E88" s="25" t="s">
        <v>1604</v>
      </c>
      <c r="F88" s="25" t="s">
        <v>27</v>
      </c>
      <c r="G88" s="25" t="s">
        <v>1724</v>
      </c>
      <c r="H88" s="25" t="s">
        <v>1725</v>
      </c>
      <c r="I88" s="25" t="s">
        <v>30</v>
      </c>
      <c r="J88" s="25" t="s">
        <v>1726</v>
      </c>
      <c r="K88" s="25" t="s">
        <v>120</v>
      </c>
      <c r="L88" s="25" t="s">
        <v>121</v>
      </c>
      <c r="M88" s="25" t="s">
        <v>39</v>
      </c>
      <c r="N88" s="32">
        <v>22</v>
      </c>
      <c r="O88" s="25">
        <v>4</v>
      </c>
      <c r="P88" s="25" t="s">
        <v>139</v>
      </c>
      <c r="Q88" s="25" t="s">
        <v>4189</v>
      </c>
      <c r="R88" s="25" t="s">
        <v>1727</v>
      </c>
      <c r="S88" s="25">
        <v>1000</v>
      </c>
      <c r="T88" s="25">
        <v>41</v>
      </c>
      <c r="U88" s="25">
        <v>0.7</v>
      </c>
      <c r="V88" s="25" t="s">
        <v>99</v>
      </c>
      <c r="W88" s="25" t="s">
        <v>40</v>
      </c>
      <c r="X88" s="25" t="s">
        <v>4193</v>
      </c>
      <c r="Y88" s="25" t="s">
        <v>1728</v>
      </c>
      <c r="Z88" s="25" t="s">
        <v>45</v>
      </c>
      <c r="AA88" s="25" t="s">
        <v>40</v>
      </c>
      <c r="AB88" s="25" t="s">
        <v>4193</v>
      </c>
      <c r="AC88" s="25" t="s">
        <v>1729</v>
      </c>
      <c r="AD88" s="2">
        <f t="shared" si="29"/>
        <v>1000</v>
      </c>
      <c r="AE88" s="2">
        <f t="shared" si="30"/>
        <v>22</v>
      </c>
      <c r="AF88" s="2">
        <f t="shared" si="31"/>
        <v>41</v>
      </c>
      <c r="AG88" s="2">
        <f t="shared" si="32"/>
        <v>0.7</v>
      </c>
      <c r="AH88" s="53" t="str">
        <f t="shared" si="33"/>
        <v>Double</v>
      </c>
      <c r="AI88" s="2" t="s">
        <v>41</v>
      </c>
      <c r="AJ88" s="31">
        <f t="shared" si="25"/>
        <v>1</v>
      </c>
      <c r="AK88" s="31">
        <f t="shared" si="41"/>
        <v>1</v>
      </c>
      <c r="AL88" s="2" t="str">
        <f t="shared" si="34"/>
        <v>OK</v>
      </c>
      <c r="AM88" s="2" t="str">
        <f t="shared" si="35"/>
        <v>OK</v>
      </c>
      <c r="AN88" s="2" t="str">
        <f t="shared" si="36"/>
        <v>OK</v>
      </c>
      <c r="AO88" s="2" t="str">
        <f t="shared" si="37"/>
        <v>OK</v>
      </c>
      <c r="AP88" s="53" t="str">
        <f t="shared" si="38"/>
        <v>NOK</v>
      </c>
      <c r="AQ88" s="2" t="str">
        <f t="shared" si="39"/>
        <v>OK</v>
      </c>
      <c r="AR88" s="2" t="str">
        <f t="shared" si="27"/>
        <v>OK</v>
      </c>
      <c r="AS88" s="2" t="str">
        <f t="shared" si="42"/>
        <v>OK</v>
      </c>
      <c r="AT88" s="2" t="str">
        <f>VLOOKUP(G88,ACROV!$A$2:$D$732,4,)</f>
        <v>YANA SURYANA</v>
      </c>
      <c r="AU88" s="2">
        <f t="shared" si="40"/>
        <v>1</v>
      </c>
      <c r="AV88" s="2" t="str">
        <f>_xlfn.IFNA(VLOOKUP(G88,Dispen!$A$3:$A$36,1,)," ")</f>
        <v xml:space="preserve"> </v>
      </c>
    </row>
    <row r="89" spans="1:48" x14ac:dyDescent="0.25">
      <c r="A89" s="25">
        <v>200</v>
      </c>
      <c r="B89" s="25">
        <v>200</v>
      </c>
      <c r="C89" s="25" t="s">
        <v>26</v>
      </c>
      <c r="D89" s="25" t="s">
        <v>33</v>
      </c>
      <c r="E89" s="25" t="s">
        <v>1604</v>
      </c>
      <c r="F89" s="25" t="s">
        <v>27</v>
      </c>
      <c r="G89" s="25" t="s">
        <v>1062</v>
      </c>
      <c r="H89" s="25" t="s">
        <v>1063</v>
      </c>
      <c r="I89" s="25" t="s">
        <v>160</v>
      </c>
      <c r="J89" s="25" t="s">
        <v>1746</v>
      </c>
      <c r="K89" s="25" t="s">
        <v>120</v>
      </c>
      <c r="L89" s="25" t="s">
        <v>121</v>
      </c>
      <c r="M89" s="25" t="s">
        <v>39</v>
      </c>
      <c r="N89" s="32">
        <v>31</v>
      </c>
      <c r="O89" s="25">
        <v>4</v>
      </c>
      <c r="P89" s="25" t="s">
        <v>139</v>
      </c>
      <c r="Q89" s="25" t="s">
        <v>4189</v>
      </c>
      <c r="R89" s="25" t="s">
        <v>1727</v>
      </c>
      <c r="S89" s="25">
        <v>1000</v>
      </c>
      <c r="T89" s="25">
        <v>37</v>
      </c>
      <c r="U89" s="25">
        <v>0.87</v>
      </c>
      <c r="V89" s="25" t="s">
        <v>64</v>
      </c>
      <c r="W89" s="25" t="s">
        <v>40</v>
      </c>
      <c r="X89" s="25" t="s">
        <v>4193</v>
      </c>
      <c r="Y89" s="25" t="s">
        <v>1747</v>
      </c>
      <c r="Z89" s="25" t="s">
        <v>64</v>
      </c>
      <c r="AA89" s="25" t="s">
        <v>45</v>
      </c>
      <c r="AB89" s="25" t="s">
        <v>4194</v>
      </c>
      <c r="AC89" s="55" t="s">
        <v>1748</v>
      </c>
      <c r="AD89" s="2">
        <f t="shared" si="29"/>
        <v>1000</v>
      </c>
      <c r="AE89" s="2">
        <f t="shared" si="30"/>
        <v>31</v>
      </c>
      <c r="AF89" s="2">
        <f t="shared" si="31"/>
        <v>37</v>
      </c>
      <c r="AG89" s="2">
        <f t="shared" si="32"/>
        <v>0.87</v>
      </c>
      <c r="AH89" s="53" t="str">
        <f t="shared" si="33"/>
        <v>Double</v>
      </c>
      <c r="AI89" s="2" t="s">
        <v>41</v>
      </c>
      <c r="AJ89" s="31">
        <f t="shared" si="25"/>
        <v>1</v>
      </c>
      <c r="AK89" s="54">
        <f t="shared" si="41"/>
        <v>0.25</v>
      </c>
      <c r="AL89" s="2" t="str">
        <f t="shared" si="34"/>
        <v>OK</v>
      </c>
      <c r="AM89" s="2" t="str">
        <f t="shared" si="35"/>
        <v>OK</v>
      </c>
      <c r="AN89" s="2" t="str">
        <f t="shared" si="36"/>
        <v>OK</v>
      </c>
      <c r="AO89" s="2" t="str">
        <f t="shared" si="37"/>
        <v>OK</v>
      </c>
      <c r="AP89" s="53" t="str">
        <f t="shared" si="38"/>
        <v>NOK</v>
      </c>
      <c r="AQ89" s="2" t="str">
        <f t="shared" si="39"/>
        <v>OK</v>
      </c>
      <c r="AR89" s="2" t="str">
        <f t="shared" si="27"/>
        <v>OK</v>
      </c>
      <c r="AS89" s="53" t="str">
        <f t="shared" si="42"/>
        <v>NOK</v>
      </c>
      <c r="AT89" s="2" t="str">
        <f>VLOOKUP(G89,ACROV!$A$2:$D$732,4,)</f>
        <v>M RIKI ANDIKA</v>
      </c>
      <c r="AU89" s="2">
        <f t="shared" si="40"/>
        <v>2</v>
      </c>
      <c r="AV89" s="2" t="str">
        <f>_xlfn.IFNA(VLOOKUP(G89,Dispen!$A$3:$A$36,1,)," ")</f>
        <v xml:space="preserve"> </v>
      </c>
    </row>
    <row r="90" spans="1:48" x14ac:dyDescent="0.25">
      <c r="A90" s="25">
        <v>200</v>
      </c>
      <c r="B90" s="25">
        <v>200</v>
      </c>
      <c r="C90" s="25" t="s">
        <v>26</v>
      </c>
      <c r="D90" s="25" t="s">
        <v>33</v>
      </c>
      <c r="E90" s="25" t="s">
        <v>1604</v>
      </c>
      <c r="F90" s="25" t="s">
        <v>27</v>
      </c>
      <c r="G90" s="25" t="s">
        <v>1062</v>
      </c>
      <c r="H90" s="25" t="s">
        <v>1063</v>
      </c>
      <c r="I90" s="25" t="s">
        <v>30</v>
      </c>
      <c r="J90" s="25" t="s">
        <v>1761</v>
      </c>
      <c r="K90" s="25" t="s">
        <v>120</v>
      </c>
      <c r="L90" s="25" t="s">
        <v>121</v>
      </c>
      <c r="M90" s="25" t="s">
        <v>137</v>
      </c>
      <c r="N90" s="32">
        <v>30</v>
      </c>
      <c r="O90" s="25">
        <v>16</v>
      </c>
      <c r="P90" s="25" t="s">
        <v>139</v>
      </c>
      <c r="Q90" s="25" t="s">
        <v>4190</v>
      </c>
      <c r="R90" s="25" t="s">
        <v>1762</v>
      </c>
      <c r="S90" s="25">
        <v>1000</v>
      </c>
      <c r="T90" s="25">
        <v>61</v>
      </c>
      <c r="U90" s="25">
        <v>0.45</v>
      </c>
      <c r="V90" s="25" t="s">
        <v>99</v>
      </c>
      <c r="W90" s="25" t="s">
        <v>227</v>
      </c>
      <c r="X90" s="25" t="s">
        <v>4194</v>
      </c>
      <c r="Y90" s="55" t="s">
        <v>1763</v>
      </c>
      <c r="Z90" s="25" t="s">
        <v>146</v>
      </c>
      <c r="AA90" s="25" t="s">
        <v>40</v>
      </c>
      <c r="AB90" s="25" t="s">
        <v>4193</v>
      </c>
      <c r="AC90" s="25" t="s">
        <v>1764</v>
      </c>
      <c r="AD90" s="2">
        <f t="shared" si="29"/>
        <v>1000</v>
      </c>
      <c r="AE90" s="2">
        <f t="shared" si="30"/>
        <v>30</v>
      </c>
      <c r="AF90" s="2">
        <f t="shared" si="31"/>
        <v>61</v>
      </c>
      <c r="AG90" s="2">
        <f t="shared" si="32"/>
        <v>0.45</v>
      </c>
      <c r="AH90" s="2" t="str">
        <f t="shared" si="33"/>
        <v>Sesuai</v>
      </c>
      <c r="AI90" s="2" t="s">
        <v>41</v>
      </c>
      <c r="AJ90" s="54">
        <f t="shared" si="25"/>
        <v>0.13333333333333333</v>
      </c>
      <c r="AK90" s="31">
        <f t="shared" si="41"/>
        <v>1</v>
      </c>
      <c r="AL90" s="2" t="str">
        <f t="shared" si="34"/>
        <v>OK</v>
      </c>
      <c r="AM90" s="2" t="str">
        <f t="shared" si="35"/>
        <v>OK</v>
      </c>
      <c r="AN90" s="2" t="str">
        <f t="shared" si="36"/>
        <v>OK</v>
      </c>
      <c r="AO90" s="2" t="str">
        <f t="shared" si="37"/>
        <v>OK</v>
      </c>
      <c r="AP90" s="2" t="str">
        <f t="shared" si="38"/>
        <v>OK</v>
      </c>
      <c r="AQ90" s="2" t="str">
        <f t="shared" si="39"/>
        <v>OK</v>
      </c>
      <c r="AR90" s="53" t="str">
        <f t="shared" si="27"/>
        <v>NOK</v>
      </c>
      <c r="AS90" s="2" t="str">
        <f t="shared" si="42"/>
        <v>OK</v>
      </c>
      <c r="AT90" s="2" t="str">
        <f>VLOOKUP(G90,ACROV!$A$2:$D$732,4,)</f>
        <v>M RIKI ANDIKA</v>
      </c>
      <c r="AU90" s="2">
        <f t="shared" si="40"/>
        <v>1</v>
      </c>
      <c r="AV90" s="2" t="str">
        <f>_xlfn.IFNA(VLOOKUP(G90,Dispen!$A$3:$A$36,1,)," ")</f>
        <v xml:space="preserve"> </v>
      </c>
    </row>
    <row r="91" spans="1:48" x14ac:dyDescent="0.25">
      <c r="A91" s="25">
        <v>200</v>
      </c>
      <c r="B91" s="25">
        <v>200</v>
      </c>
      <c r="C91" s="25" t="s">
        <v>26</v>
      </c>
      <c r="D91" s="25" t="s">
        <v>33</v>
      </c>
      <c r="E91" s="25" t="s">
        <v>1604</v>
      </c>
      <c r="F91" s="25" t="s">
        <v>27</v>
      </c>
      <c r="G91" s="25" t="s">
        <v>1770</v>
      </c>
      <c r="H91" s="25" t="s">
        <v>1771</v>
      </c>
      <c r="I91" s="25" t="s">
        <v>30</v>
      </c>
      <c r="J91" s="25" t="s">
        <v>1772</v>
      </c>
      <c r="K91" s="25" t="s">
        <v>120</v>
      </c>
      <c r="L91" s="25" t="s">
        <v>121</v>
      </c>
      <c r="M91" s="25" t="s">
        <v>39</v>
      </c>
      <c r="N91" s="32">
        <v>0</v>
      </c>
      <c r="O91" s="25">
        <v>8</v>
      </c>
      <c r="P91" s="25" t="s">
        <v>139</v>
      </c>
      <c r="Q91" s="25" t="s">
        <v>4190</v>
      </c>
      <c r="R91" s="25" t="s">
        <v>1773</v>
      </c>
      <c r="S91" s="25">
        <v>1000</v>
      </c>
      <c r="T91" s="25">
        <v>36</v>
      </c>
      <c r="U91" s="25">
        <v>0.6</v>
      </c>
      <c r="V91" s="25" t="s">
        <v>82</v>
      </c>
      <c r="W91" s="25" t="s">
        <v>40</v>
      </c>
      <c r="X91" s="25" t="s">
        <v>4193</v>
      </c>
      <c r="Y91" s="25" t="s">
        <v>1774</v>
      </c>
      <c r="Z91" s="25" t="s">
        <v>40</v>
      </c>
      <c r="AA91" s="25" t="s">
        <v>99</v>
      </c>
      <c r="AB91" s="25" t="s">
        <v>4194</v>
      </c>
      <c r="AC91" s="55" t="s">
        <v>1775</v>
      </c>
      <c r="AD91" s="2">
        <f t="shared" si="29"/>
        <v>1000</v>
      </c>
      <c r="AE91" s="2">
        <f t="shared" si="30"/>
        <v>0</v>
      </c>
      <c r="AF91" s="2">
        <f t="shared" si="31"/>
        <v>36</v>
      </c>
      <c r="AG91" s="2">
        <f t="shared" si="32"/>
        <v>0.6</v>
      </c>
      <c r="AH91" s="2" t="str">
        <f t="shared" si="33"/>
        <v>Sesuai</v>
      </c>
      <c r="AI91" s="2" t="s">
        <v>41</v>
      </c>
      <c r="AJ91" s="31">
        <f t="shared" si="25"/>
        <v>1</v>
      </c>
      <c r="AK91" s="54">
        <f t="shared" si="41"/>
        <v>0</v>
      </c>
      <c r="AL91" s="2" t="str">
        <f t="shared" si="34"/>
        <v>OK</v>
      </c>
      <c r="AM91" s="2" t="str">
        <f t="shared" si="35"/>
        <v>OK</v>
      </c>
      <c r="AN91" s="2" t="str">
        <f t="shared" si="36"/>
        <v>OK</v>
      </c>
      <c r="AO91" s="2" t="str">
        <f t="shared" si="37"/>
        <v>OK</v>
      </c>
      <c r="AP91" s="2" t="str">
        <f t="shared" si="38"/>
        <v>OK</v>
      </c>
      <c r="AQ91" s="2" t="str">
        <f t="shared" si="39"/>
        <v>OK</v>
      </c>
      <c r="AR91" s="2" t="str">
        <f t="shared" si="27"/>
        <v>OK</v>
      </c>
      <c r="AS91" s="53" t="str">
        <f t="shared" si="42"/>
        <v>NOK</v>
      </c>
      <c r="AT91" s="2" t="str">
        <f>VLOOKUP(G91,ACROV!$A$2:$D$732,4,)</f>
        <v>ARIF RAHMAN HAKIM</v>
      </c>
      <c r="AU91" s="2">
        <f t="shared" si="40"/>
        <v>1</v>
      </c>
      <c r="AV91" s="2" t="str">
        <f>_xlfn.IFNA(VLOOKUP(G91,Dispen!$A$3:$A$36,1,)," ")</f>
        <v xml:space="preserve"> </v>
      </c>
    </row>
    <row r="92" spans="1:48" x14ac:dyDescent="0.25">
      <c r="A92" s="25">
        <v>200</v>
      </c>
      <c r="B92" s="25">
        <v>200</v>
      </c>
      <c r="C92" s="25" t="s">
        <v>26</v>
      </c>
      <c r="D92" s="25" t="s">
        <v>33</v>
      </c>
      <c r="E92" s="25" t="s">
        <v>1604</v>
      </c>
      <c r="F92" s="25" t="s">
        <v>27</v>
      </c>
      <c r="G92" s="25" t="s">
        <v>1488</v>
      </c>
      <c r="H92" s="25" t="s">
        <v>1489</v>
      </c>
      <c r="I92" s="25" t="s">
        <v>118</v>
      </c>
      <c r="J92" s="25" t="s">
        <v>1783</v>
      </c>
      <c r="K92" s="25" t="s">
        <v>120</v>
      </c>
      <c r="L92" s="25" t="s">
        <v>121</v>
      </c>
      <c r="M92" s="25" t="s">
        <v>137</v>
      </c>
      <c r="N92" s="32">
        <v>16</v>
      </c>
      <c r="O92" s="25">
        <v>8</v>
      </c>
      <c r="P92" s="25" t="s">
        <v>139</v>
      </c>
      <c r="Q92" s="25" t="s">
        <v>4190</v>
      </c>
      <c r="R92" s="25" t="s">
        <v>1784</v>
      </c>
      <c r="S92" s="25">
        <v>1000</v>
      </c>
      <c r="T92" s="25">
        <v>45</v>
      </c>
      <c r="U92" s="25">
        <v>0.7</v>
      </c>
      <c r="V92" s="25" t="s">
        <v>56</v>
      </c>
      <c r="W92" s="25" t="s">
        <v>40</v>
      </c>
      <c r="X92" s="25" t="s">
        <v>4193</v>
      </c>
      <c r="Y92" s="25" t="s">
        <v>1785</v>
      </c>
      <c r="Z92" s="25" t="s">
        <v>40</v>
      </c>
      <c r="AA92" s="25" t="s">
        <v>64</v>
      </c>
      <c r="AB92" s="25" t="s">
        <v>4194</v>
      </c>
      <c r="AC92" s="55" t="s">
        <v>1786</v>
      </c>
      <c r="AD92" s="2">
        <f t="shared" si="29"/>
        <v>1000</v>
      </c>
      <c r="AE92" s="2">
        <f t="shared" si="30"/>
        <v>16</v>
      </c>
      <c r="AF92" s="2">
        <f t="shared" si="31"/>
        <v>45</v>
      </c>
      <c r="AG92" s="2">
        <f t="shared" si="32"/>
        <v>0.7</v>
      </c>
      <c r="AH92" s="2" t="str">
        <f t="shared" si="33"/>
        <v>Sesuai</v>
      </c>
      <c r="AI92" s="2" t="s">
        <v>41</v>
      </c>
      <c r="AJ92" s="31">
        <f t="shared" si="25"/>
        <v>1</v>
      </c>
      <c r="AK92" s="54">
        <f t="shared" si="41"/>
        <v>0</v>
      </c>
      <c r="AL92" s="2" t="str">
        <f t="shared" si="34"/>
        <v>OK</v>
      </c>
      <c r="AM92" s="2" t="str">
        <f t="shared" si="35"/>
        <v>OK</v>
      </c>
      <c r="AN92" s="2" t="str">
        <f t="shared" si="36"/>
        <v>OK</v>
      </c>
      <c r="AO92" s="2" t="str">
        <f t="shared" si="37"/>
        <v>OK</v>
      </c>
      <c r="AP92" s="2" t="str">
        <f t="shared" si="38"/>
        <v>OK</v>
      </c>
      <c r="AQ92" s="2" t="str">
        <f t="shared" si="39"/>
        <v>OK</v>
      </c>
      <c r="AR92" s="2" t="str">
        <f t="shared" si="27"/>
        <v>OK</v>
      </c>
      <c r="AS92" s="53" t="str">
        <f t="shared" si="42"/>
        <v>NOK</v>
      </c>
      <c r="AT92" s="2" t="str">
        <f>VLOOKUP(G92,ACROV!$A$2:$D$732,4,)</f>
        <v>LUCKY NURDIANSYAH</v>
      </c>
      <c r="AU92" s="2">
        <f t="shared" si="40"/>
        <v>1</v>
      </c>
      <c r="AV92" s="2" t="str">
        <f>_xlfn.IFNA(VLOOKUP(G92,Dispen!$A$3:$A$36,1,)," ")</f>
        <v xml:space="preserve"> </v>
      </c>
    </row>
    <row r="93" spans="1:48" x14ac:dyDescent="0.25">
      <c r="A93" s="25">
        <v>200</v>
      </c>
      <c r="B93" s="25">
        <v>200</v>
      </c>
      <c r="C93" s="25" t="s">
        <v>26</v>
      </c>
      <c r="D93" s="25" t="s">
        <v>33</v>
      </c>
      <c r="E93" s="25" t="s">
        <v>1604</v>
      </c>
      <c r="F93" s="25" t="s">
        <v>27</v>
      </c>
      <c r="G93" s="25" t="s">
        <v>1593</v>
      </c>
      <c r="H93" s="25" t="s">
        <v>1594</v>
      </c>
      <c r="I93" s="25" t="s">
        <v>30</v>
      </c>
      <c r="J93" s="25" t="s">
        <v>1799</v>
      </c>
      <c r="K93" s="25" t="s">
        <v>120</v>
      </c>
      <c r="L93" s="25" t="s">
        <v>121</v>
      </c>
      <c r="M93" s="25" t="s">
        <v>39</v>
      </c>
      <c r="N93" s="32">
        <v>5</v>
      </c>
      <c r="O93" s="25">
        <v>4</v>
      </c>
      <c r="P93" s="25" t="s">
        <v>139</v>
      </c>
      <c r="Q93" s="25" t="s">
        <v>4190</v>
      </c>
      <c r="R93" s="25" t="s">
        <v>1800</v>
      </c>
      <c r="S93" s="25">
        <v>1000</v>
      </c>
      <c r="T93" s="25">
        <v>42</v>
      </c>
      <c r="U93" s="25">
        <v>0</v>
      </c>
      <c r="V93" s="25" t="s">
        <v>40</v>
      </c>
      <c r="W93" s="25" t="s">
        <v>146</v>
      </c>
      <c r="X93" s="25" t="s">
        <v>4194</v>
      </c>
      <c r="Y93" s="55" t="s">
        <v>1801</v>
      </c>
      <c r="Z93" s="25" t="s">
        <v>412</v>
      </c>
      <c r="AA93" s="25" t="s">
        <v>64</v>
      </c>
      <c r="AB93" s="25" t="s">
        <v>4193</v>
      </c>
      <c r="AC93" s="25" t="s">
        <v>1802</v>
      </c>
      <c r="AD93" s="2">
        <f t="shared" si="29"/>
        <v>1000</v>
      </c>
      <c r="AE93" s="2">
        <f t="shared" si="30"/>
        <v>5</v>
      </c>
      <c r="AF93" s="2">
        <f t="shared" si="31"/>
        <v>42</v>
      </c>
      <c r="AG93" s="2">
        <f t="shared" si="32"/>
        <v>0</v>
      </c>
      <c r="AH93" s="2" t="str">
        <f t="shared" si="33"/>
        <v>Sesuai</v>
      </c>
      <c r="AI93" s="2" t="s">
        <v>41</v>
      </c>
      <c r="AJ93" s="54">
        <f t="shared" si="25"/>
        <v>0</v>
      </c>
      <c r="AK93" s="31">
        <f t="shared" si="41"/>
        <v>0.95454545454545459</v>
      </c>
      <c r="AL93" s="2" t="str">
        <f t="shared" si="34"/>
        <v>OK</v>
      </c>
      <c r="AM93" s="2" t="str">
        <f t="shared" si="35"/>
        <v>OK</v>
      </c>
      <c r="AN93" s="2" t="str">
        <f t="shared" si="36"/>
        <v>OK</v>
      </c>
      <c r="AO93" s="2" t="str">
        <f t="shared" si="37"/>
        <v>OK</v>
      </c>
      <c r="AP93" s="2" t="str">
        <f t="shared" si="38"/>
        <v>OK</v>
      </c>
      <c r="AQ93" s="2" t="str">
        <f t="shared" si="39"/>
        <v>OK</v>
      </c>
      <c r="AR93" s="53" t="str">
        <f t="shared" si="27"/>
        <v>NOK</v>
      </c>
      <c r="AS93" s="2" t="str">
        <f t="shared" si="42"/>
        <v>OK</v>
      </c>
      <c r="AT93" s="2" t="str">
        <f>VLOOKUP(G93,ACROV!$A$2:$D$732,4,)</f>
        <v>TAUFIQ HIDAYAT</v>
      </c>
      <c r="AU93" s="2">
        <f t="shared" si="40"/>
        <v>1</v>
      </c>
      <c r="AV93" s="2" t="str">
        <f>_xlfn.IFNA(VLOOKUP(G93,Dispen!$A$3:$A$36,1,)," ")</f>
        <v xml:space="preserve"> </v>
      </c>
    </row>
    <row r="94" spans="1:48" x14ac:dyDescent="0.25">
      <c r="A94" s="25">
        <v>200</v>
      </c>
      <c r="B94" s="25">
        <v>200</v>
      </c>
      <c r="C94" s="25" t="s">
        <v>26</v>
      </c>
      <c r="D94" s="25" t="s">
        <v>33</v>
      </c>
      <c r="E94" s="25" t="s">
        <v>1604</v>
      </c>
      <c r="F94" s="25" t="s">
        <v>27</v>
      </c>
      <c r="G94" s="25" t="s">
        <v>1809</v>
      </c>
      <c r="H94" s="25" t="s">
        <v>1810</v>
      </c>
      <c r="I94" s="25" t="s">
        <v>30</v>
      </c>
      <c r="J94" s="25" t="s">
        <v>1811</v>
      </c>
      <c r="K94" s="25" t="s">
        <v>37</v>
      </c>
      <c r="L94" s="25" t="s">
        <v>38</v>
      </c>
      <c r="M94" s="25" t="s">
        <v>78</v>
      </c>
      <c r="N94" s="32">
        <v>0</v>
      </c>
      <c r="O94" s="25">
        <v>4</v>
      </c>
      <c r="P94" s="25" t="s">
        <v>43</v>
      </c>
      <c r="Q94" s="25" t="s">
        <v>4190</v>
      </c>
      <c r="R94" s="25" t="s">
        <v>1812</v>
      </c>
      <c r="S94" s="25">
        <v>1000</v>
      </c>
      <c r="T94" s="25">
        <v>45</v>
      </c>
      <c r="U94" s="25">
        <v>0.32</v>
      </c>
      <c r="V94" s="25" t="s">
        <v>45</v>
      </c>
      <c r="W94" s="25" t="s">
        <v>98</v>
      </c>
      <c r="X94" s="25" t="s">
        <v>4194</v>
      </c>
      <c r="Y94" s="55" t="s">
        <v>1813</v>
      </c>
      <c r="Z94" s="25" t="s">
        <v>227</v>
      </c>
      <c r="AA94" s="25" t="s">
        <v>40</v>
      </c>
      <c r="AB94" s="25" t="s">
        <v>4193</v>
      </c>
      <c r="AC94" s="25" t="s">
        <v>1814</v>
      </c>
      <c r="AD94" s="2">
        <f t="shared" si="29"/>
        <v>1000</v>
      </c>
      <c r="AE94" s="2">
        <f t="shared" si="30"/>
        <v>0</v>
      </c>
      <c r="AF94" s="2">
        <f t="shared" si="31"/>
        <v>45</v>
      </c>
      <c r="AG94" s="2">
        <f t="shared" si="32"/>
        <v>0.32</v>
      </c>
      <c r="AH94" s="2" t="str">
        <f t="shared" si="33"/>
        <v>Sesuai</v>
      </c>
      <c r="AI94" s="2" t="s">
        <v>41</v>
      </c>
      <c r="AJ94" s="54">
        <f t="shared" si="25"/>
        <v>0.42857142857142855</v>
      </c>
      <c r="AK94" s="31">
        <f t="shared" si="41"/>
        <v>1</v>
      </c>
      <c r="AL94" s="2" t="str">
        <f t="shared" si="34"/>
        <v>OK</v>
      </c>
      <c r="AM94" s="2" t="str">
        <f t="shared" si="35"/>
        <v>OK</v>
      </c>
      <c r="AN94" s="2" t="str">
        <f t="shared" si="36"/>
        <v>OK</v>
      </c>
      <c r="AO94" s="2" t="str">
        <f t="shared" si="37"/>
        <v>OK</v>
      </c>
      <c r="AP94" s="2" t="str">
        <f t="shared" si="38"/>
        <v>OK</v>
      </c>
      <c r="AQ94" s="2" t="str">
        <f t="shared" si="39"/>
        <v>OK</v>
      </c>
      <c r="AR94" s="53" t="str">
        <f t="shared" si="27"/>
        <v>NOK</v>
      </c>
      <c r="AS94" s="2" t="str">
        <f t="shared" si="42"/>
        <v>OK</v>
      </c>
      <c r="AT94" s="2" t="str">
        <f>VLOOKUP(G94,ACROV!$A$2:$D$732,4,)</f>
        <v>ANUGRAH KUSUMA</v>
      </c>
      <c r="AU94" s="2">
        <f t="shared" si="40"/>
        <v>1</v>
      </c>
      <c r="AV94" s="2" t="str">
        <f>_xlfn.IFNA(VLOOKUP(G94,Dispen!$A$3:$A$36,1,)," ")</f>
        <v xml:space="preserve"> </v>
      </c>
    </row>
    <row r="95" spans="1:48" x14ac:dyDescent="0.25">
      <c r="A95" s="25">
        <v>200</v>
      </c>
      <c r="B95" s="25">
        <v>200</v>
      </c>
      <c r="C95" s="25" t="s">
        <v>26</v>
      </c>
      <c r="D95" s="25" t="s">
        <v>33</v>
      </c>
      <c r="E95" s="25" t="s">
        <v>1604</v>
      </c>
      <c r="F95" s="25" t="s">
        <v>27</v>
      </c>
      <c r="G95" s="25" t="s">
        <v>1820</v>
      </c>
      <c r="H95" s="25" t="s">
        <v>1821</v>
      </c>
      <c r="I95" s="25" t="s">
        <v>118</v>
      </c>
      <c r="J95" s="25" t="s">
        <v>1822</v>
      </c>
      <c r="K95" s="25" t="s">
        <v>120</v>
      </c>
      <c r="L95" s="25" t="s">
        <v>121</v>
      </c>
      <c r="M95" s="25" t="s">
        <v>39</v>
      </c>
      <c r="N95" s="32">
        <v>8</v>
      </c>
      <c r="O95" s="25">
        <v>4</v>
      </c>
      <c r="P95" s="25" t="s">
        <v>139</v>
      </c>
      <c r="Q95" s="25" t="s">
        <v>4190</v>
      </c>
      <c r="R95" s="25" t="s">
        <v>1823</v>
      </c>
      <c r="S95" s="25">
        <v>1000</v>
      </c>
      <c r="T95" s="25">
        <v>40</v>
      </c>
      <c r="U95" s="25" t="s">
        <v>32</v>
      </c>
      <c r="V95" s="25" t="s">
        <v>63</v>
      </c>
      <c r="W95" s="25" t="s">
        <v>40</v>
      </c>
      <c r="X95" s="25" t="s">
        <v>4193</v>
      </c>
      <c r="Y95" s="25" t="s">
        <v>1824</v>
      </c>
      <c r="Z95" s="25" t="s">
        <v>40</v>
      </c>
      <c r="AA95" s="25" t="s">
        <v>40</v>
      </c>
      <c r="AB95" s="25" t="s">
        <v>4195</v>
      </c>
      <c r="AC95" s="25" t="s">
        <v>52</v>
      </c>
      <c r="AD95" s="2">
        <f t="shared" si="29"/>
        <v>1000</v>
      </c>
      <c r="AE95" s="2">
        <f t="shared" si="30"/>
        <v>8</v>
      </c>
      <c r="AF95" s="2">
        <f t="shared" si="31"/>
        <v>40</v>
      </c>
      <c r="AG95" s="2" t="str">
        <f t="shared" si="32"/>
        <v>-</v>
      </c>
      <c r="AH95" s="2" t="str">
        <f t="shared" si="33"/>
        <v>Sesuai</v>
      </c>
      <c r="AI95" s="2" t="s">
        <v>41</v>
      </c>
      <c r="AJ95" s="31">
        <f t="shared" ref="AJ95:AJ126" si="43">V95/(V95+W95)</f>
        <v>1</v>
      </c>
      <c r="AK95" s="31">
        <v>0</v>
      </c>
      <c r="AL95" s="2" t="str">
        <f t="shared" si="34"/>
        <v>OK</v>
      </c>
      <c r="AM95" s="2" t="str">
        <f t="shared" si="35"/>
        <v>OK</v>
      </c>
      <c r="AN95" s="2" t="str">
        <f t="shared" si="36"/>
        <v>OK</v>
      </c>
      <c r="AO95" s="53" t="str">
        <f t="shared" si="37"/>
        <v>NOK</v>
      </c>
      <c r="AP95" s="2" t="str">
        <f t="shared" si="38"/>
        <v>OK</v>
      </c>
      <c r="AQ95" s="2" t="str">
        <f t="shared" si="39"/>
        <v>OK</v>
      </c>
      <c r="AR95" s="2" t="str">
        <f t="shared" si="27"/>
        <v>OK</v>
      </c>
      <c r="AS95" s="2" t="s">
        <v>4195</v>
      </c>
      <c r="AT95" s="2" t="str">
        <f>VLOOKUP(G95,ACROV!$A$2:$D$732,4,)</f>
        <v>M RIKI ANDIKA</v>
      </c>
      <c r="AU95" s="2">
        <f t="shared" si="40"/>
        <v>1</v>
      </c>
      <c r="AV95" s="2" t="str">
        <f>_xlfn.IFNA(VLOOKUP(G95,Dispen!$A$3:$A$36,1,)," ")</f>
        <v xml:space="preserve"> </v>
      </c>
    </row>
    <row r="96" spans="1:48" x14ac:dyDescent="0.25">
      <c r="A96" s="25">
        <v>200</v>
      </c>
      <c r="B96" s="25">
        <v>200</v>
      </c>
      <c r="C96" s="25" t="s">
        <v>26</v>
      </c>
      <c r="D96" s="25" t="s">
        <v>33</v>
      </c>
      <c r="E96" s="25" t="s">
        <v>1604</v>
      </c>
      <c r="F96" s="25" t="s">
        <v>27</v>
      </c>
      <c r="G96" s="25" t="s">
        <v>1830</v>
      </c>
      <c r="H96" s="25" t="s">
        <v>1831</v>
      </c>
      <c r="I96" s="25" t="s">
        <v>30</v>
      </c>
      <c r="J96" s="25" t="s">
        <v>1832</v>
      </c>
      <c r="K96" s="25" t="s">
        <v>37</v>
      </c>
      <c r="L96" s="25" t="s">
        <v>38</v>
      </c>
      <c r="M96" s="25" t="s">
        <v>78</v>
      </c>
      <c r="N96" s="32">
        <v>26</v>
      </c>
      <c r="O96" s="25">
        <v>4</v>
      </c>
      <c r="P96" s="25" t="s">
        <v>43</v>
      </c>
      <c r="Q96" s="25" t="s">
        <v>4190</v>
      </c>
      <c r="R96" s="25" t="s">
        <v>1833</v>
      </c>
      <c r="S96" s="25">
        <v>1000</v>
      </c>
      <c r="T96" s="25">
        <v>50</v>
      </c>
      <c r="U96" s="25">
        <v>2.14</v>
      </c>
      <c r="V96" s="25" t="s">
        <v>103</v>
      </c>
      <c r="W96" s="25" t="s">
        <v>40</v>
      </c>
      <c r="X96" s="25" t="s">
        <v>4193</v>
      </c>
      <c r="Y96" s="25" t="s">
        <v>1834</v>
      </c>
      <c r="Z96" s="25" t="s">
        <v>40</v>
      </c>
      <c r="AA96" s="25" t="s">
        <v>99</v>
      </c>
      <c r="AB96" s="25" t="s">
        <v>4194</v>
      </c>
      <c r="AC96" s="55" t="s">
        <v>1835</v>
      </c>
      <c r="AD96" s="2">
        <f t="shared" si="29"/>
        <v>1000</v>
      </c>
      <c r="AE96" s="2">
        <f t="shared" si="30"/>
        <v>26</v>
      </c>
      <c r="AF96" s="2">
        <f t="shared" si="31"/>
        <v>50</v>
      </c>
      <c r="AG96" s="2">
        <f t="shared" si="32"/>
        <v>2.14</v>
      </c>
      <c r="AH96" s="2" t="str">
        <f t="shared" si="33"/>
        <v>Sesuai</v>
      </c>
      <c r="AI96" s="2" t="s">
        <v>41</v>
      </c>
      <c r="AJ96" s="31">
        <f t="shared" si="43"/>
        <v>1</v>
      </c>
      <c r="AK96" s="54">
        <f t="shared" ref="AK96:AK135" si="44">Z96/(Z96+AA96)</f>
        <v>0</v>
      </c>
      <c r="AL96" s="2" t="str">
        <f t="shared" si="34"/>
        <v>OK</v>
      </c>
      <c r="AM96" s="2" t="str">
        <f t="shared" si="35"/>
        <v>OK</v>
      </c>
      <c r="AN96" s="2" t="str">
        <f t="shared" si="36"/>
        <v>OK</v>
      </c>
      <c r="AO96" s="2" t="str">
        <f t="shared" si="37"/>
        <v>OK</v>
      </c>
      <c r="AP96" s="2" t="str">
        <f t="shared" si="38"/>
        <v>OK</v>
      </c>
      <c r="AQ96" s="2" t="str">
        <f t="shared" si="39"/>
        <v>OK</v>
      </c>
      <c r="AR96" s="2" t="str">
        <f t="shared" si="27"/>
        <v>OK</v>
      </c>
      <c r="AS96" s="53" t="str">
        <f t="shared" ref="AS96:AS127" si="45">IF(AB96="ONLINE","OK","NOK")</f>
        <v>NOK</v>
      </c>
      <c r="AT96" s="2" t="str">
        <f>VLOOKUP(G96,ACROV!$A$2:$D$732,4,)</f>
        <v>M. RUSLI FAUZI</v>
      </c>
      <c r="AU96" s="2">
        <f t="shared" si="40"/>
        <v>1</v>
      </c>
      <c r="AV96" s="2" t="str">
        <f>_xlfn.IFNA(VLOOKUP(G96,Dispen!$A$3:$A$36,1,)," ")</f>
        <v xml:space="preserve"> </v>
      </c>
    </row>
    <row r="97" spans="1:48" x14ac:dyDescent="0.25">
      <c r="A97" s="25">
        <v>200</v>
      </c>
      <c r="B97" s="25">
        <v>200</v>
      </c>
      <c r="C97" s="25" t="s">
        <v>26</v>
      </c>
      <c r="D97" s="25" t="s">
        <v>33</v>
      </c>
      <c r="E97" s="25" t="s">
        <v>1604</v>
      </c>
      <c r="F97" s="25" t="s">
        <v>27</v>
      </c>
      <c r="G97" s="25" t="s">
        <v>1836</v>
      </c>
      <c r="H97" s="25" t="s">
        <v>1837</v>
      </c>
      <c r="I97" s="25" t="s">
        <v>30</v>
      </c>
      <c r="J97" s="25" t="s">
        <v>1838</v>
      </c>
      <c r="K97" s="25" t="s">
        <v>120</v>
      </c>
      <c r="L97" s="25" t="s">
        <v>121</v>
      </c>
      <c r="M97" s="25" t="s">
        <v>39</v>
      </c>
      <c r="N97" s="32">
        <v>69</v>
      </c>
      <c r="O97" s="25">
        <v>4</v>
      </c>
      <c r="P97" s="25" t="s">
        <v>139</v>
      </c>
      <c r="Q97" s="25" t="s">
        <v>4190</v>
      </c>
      <c r="R97" s="25" t="s">
        <v>1839</v>
      </c>
      <c r="S97" s="25">
        <v>1000</v>
      </c>
      <c r="T97" s="25">
        <v>34</v>
      </c>
      <c r="U97" s="25">
        <v>0.73</v>
      </c>
      <c r="V97" s="25" t="s">
        <v>56</v>
      </c>
      <c r="W97" s="25" t="s">
        <v>40</v>
      </c>
      <c r="X97" s="25" t="s">
        <v>4193</v>
      </c>
      <c r="Y97" s="25" t="s">
        <v>1840</v>
      </c>
      <c r="Z97" s="25" t="s">
        <v>40</v>
      </c>
      <c r="AA97" s="25" t="s">
        <v>45</v>
      </c>
      <c r="AB97" s="25" t="s">
        <v>4194</v>
      </c>
      <c r="AC97" s="55" t="s">
        <v>1841</v>
      </c>
      <c r="AD97" s="2">
        <f t="shared" si="29"/>
        <v>1000</v>
      </c>
      <c r="AE97" s="2">
        <f t="shared" si="30"/>
        <v>69</v>
      </c>
      <c r="AF97" s="2">
        <f t="shared" si="31"/>
        <v>34</v>
      </c>
      <c r="AG97" s="2">
        <f t="shared" si="32"/>
        <v>0.73</v>
      </c>
      <c r="AH97" s="2" t="str">
        <f t="shared" si="33"/>
        <v>Sesuai</v>
      </c>
      <c r="AI97" s="2" t="s">
        <v>41</v>
      </c>
      <c r="AJ97" s="31">
        <f t="shared" si="43"/>
        <v>1</v>
      </c>
      <c r="AK97" s="54">
        <f t="shared" si="44"/>
        <v>0</v>
      </c>
      <c r="AL97" s="2" t="str">
        <f t="shared" si="34"/>
        <v>OK</v>
      </c>
      <c r="AM97" s="2" t="str">
        <f t="shared" si="35"/>
        <v>OK</v>
      </c>
      <c r="AN97" s="2" t="str">
        <f t="shared" si="36"/>
        <v>OK</v>
      </c>
      <c r="AO97" s="2" t="str">
        <f t="shared" si="37"/>
        <v>OK</v>
      </c>
      <c r="AP97" s="2" t="str">
        <f t="shared" si="38"/>
        <v>OK</v>
      </c>
      <c r="AQ97" s="2" t="str">
        <f t="shared" si="39"/>
        <v>OK</v>
      </c>
      <c r="AR97" s="2" t="str">
        <f t="shared" si="27"/>
        <v>OK</v>
      </c>
      <c r="AS97" s="53" t="str">
        <f t="shared" si="45"/>
        <v>NOK</v>
      </c>
      <c r="AT97" s="2" t="str">
        <f>VLOOKUP(G97,ACROV!$A$2:$D$732,4,)</f>
        <v>YANA SURYANA</v>
      </c>
      <c r="AU97" s="2">
        <f t="shared" si="40"/>
        <v>1</v>
      </c>
      <c r="AV97" s="2" t="str">
        <f>_xlfn.IFNA(VLOOKUP(G97,Dispen!$A$3:$A$36,1,)," ")</f>
        <v xml:space="preserve"> </v>
      </c>
    </row>
    <row r="98" spans="1:48" x14ac:dyDescent="0.25">
      <c r="A98" s="25">
        <v>200</v>
      </c>
      <c r="B98" s="25">
        <v>200</v>
      </c>
      <c r="C98" s="25" t="s">
        <v>26</v>
      </c>
      <c r="D98" s="25" t="s">
        <v>33</v>
      </c>
      <c r="E98" s="25" t="s">
        <v>1604</v>
      </c>
      <c r="F98" s="25" t="s">
        <v>27</v>
      </c>
      <c r="G98" s="25" t="s">
        <v>58</v>
      </c>
      <c r="H98" s="25" t="s">
        <v>59</v>
      </c>
      <c r="I98" s="25" t="s">
        <v>160</v>
      </c>
      <c r="J98" s="25" t="s">
        <v>1849</v>
      </c>
      <c r="K98" s="25" t="s">
        <v>120</v>
      </c>
      <c r="L98" s="25" t="s">
        <v>121</v>
      </c>
      <c r="M98" s="25" t="s">
        <v>137</v>
      </c>
      <c r="N98" s="32">
        <v>14</v>
      </c>
      <c r="O98" s="25">
        <v>8</v>
      </c>
      <c r="P98" s="25" t="s">
        <v>139</v>
      </c>
      <c r="Q98" s="25" t="s">
        <v>4190</v>
      </c>
      <c r="R98" s="25" t="s">
        <v>1850</v>
      </c>
      <c r="S98" s="25">
        <v>1000</v>
      </c>
      <c r="T98" s="25">
        <v>35</v>
      </c>
      <c r="U98" s="25">
        <v>1.85</v>
      </c>
      <c r="V98" s="25" t="s">
        <v>40</v>
      </c>
      <c r="W98" s="25" t="s">
        <v>146</v>
      </c>
      <c r="X98" s="25" t="s">
        <v>4194</v>
      </c>
      <c r="Y98" s="55" t="s">
        <v>1851</v>
      </c>
      <c r="Z98" s="25" t="s">
        <v>40</v>
      </c>
      <c r="AA98" s="25" t="s">
        <v>99</v>
      </c>
      <c r="AB98" s="25" t="s">
        <v>4194</v>
      </c>
      <c r="AC98" s="55" t="s">
        <v>1852</v>
      </c>
      <c r="AD98" s="2">
        <f t="shared" si="29"/>
        <v>1000</v>
      </c>
      <c r="AE98" s="2">
        <f t="shared" si="30"/>
        <v>14</v>
      </c>
      <c r="AF98" s="2">
        <f t="shared" si="31"/>
        <v>35</v>
      </c>
      <c r="AG98" s="2">
        <f t="shared" si="32"/>
        <v>1.85</v>
      </c>
      <c r="AH98" s="2" t="str">
        <f t="shared" si="33"/>
        <v>Sesuai</v>
      </c>
      <c r="AI98" s="2" t="s">
        <v>41</v>
      </c>
      <c r="AJ98" s="54">
        <f t="shared" si="43"/>
        <v>0</v>
      </c>
      <c r="AK98" s="54">
        <f t="shared" si="44"/>
        <v>0</v>
      </c>
      <c r="AL98" s="2" t="str">
        <f t="shared" si="34"/>
        <v>OK</v>
      </c>
      <c r="AM98" s="2" t="str">
        <f t="shared" si="35"/>
        <v>OK</v>
      </c>
      <c r="AN98" s="2" t="str">
        <f t="shared" si="36"/>
        <v>OK</v>
      </c>
      <c r="AO98" s="2" t="str">
        <f t="shared" si="37"/>
        <v>OK</v>
      </c>
      <c r="AP98" s="2" t="str">
        <f t="shared" si="38"/>
        <v>OK</v>
      </c>
      <c r="AQ98" s="2" t="str">
        <f t="shared" si="39"/>
        <v>OK</v>
      </c>
      <c r="AR98" s="53" t="str">
        <f t="shared" si="27"/>
        <v>NOK</v>
      </c>
      <c r="AS98" s="53" t="str">
        <f t="shared" si="45"/>
        <v>NOK</v>
      </c>
      <c r="AT98" s="2" t="str">
        <f>VLOOKUP(G98,ACROV!$A$2:$D$732,4,)</f>
        <v>DHANI RAMDANI</v>
      </c>
      <c r="AU98" s="2">
        <f t="shared" si="40"/>
        <v>2</v>
      </c>
      <c r="AV98" s="2" t="str">
        <f>_xlfn.IFNA(VLOOKUP(G98,Dispen!$A$3:$A$36,1,)," ")</f>
        <v xml:space="preserve"> </v>
      </c>
    </row>
    <row r="99" spans="1:48" x14ac:dyDescent="0.25">
      <c r="A99" s="25">
        <v>200</v>
      </c>
      <c r="B99" s="25">
        <v>200</v>
      </c>
      <c r="C99" s="25" t="s">
        <v>26</v>
      </c>
      <c r="D99" s="25" t="s">
        <v>33</v>
      </c>
      <c r="E99" s="25" t="s">
        <v>1604</v>
      </c>
      <c r="F99" s="25" t="s">
        <v>27</v>
      </c>
      <c r="G99" s="25" t="s">
        <v>1886</v>
      </c>
      <c r="H99" s="25" t="s">
        <v>1887</v>
      </c>
      <c r="I99" s="25" t="s">
        <v>30</v>
      </c>
      <c r="J99" s="25" t="s">
        <v>1888</v>
      </c>
      <c r="K99" s="25" t="s">
        <v>120</v>
      </c>
      <c r="L99" s="25" t="s">
        <v>121</v>
      </c>
      <c r="M99" s="25" t="s">
        <v>39</v>
      </c>
      <c r="N99" s="32">
        <v>82</v>
      </c>
      <c r="O99" s="25">
        <v>4</v>
      </c>
      <c r="P99" s="25" t="s">
        <v>139</v>
      </c>
      <c r="Q99" s="25" t="s">
        <v>4190</v>
      </c>
      <c r="R99" s="25" t="s">
        <v>1889</v>
      </c>
      <c r="S99" s="25">
        <v>1000</v>
      </c>
      <c r="T99" s="55">
        <v>91</v>
      </c>
      <c r="U99" s="25">
        <v>1.3</v>
      </c>
      <c r="V99" s="25" t="s">
        <v>98</v>
      </c>
      <c r="W99" s="25" t="s">
        <v>40</v>
      </c>
      <c r="X99" s="25" t="s">
        <v>4193</v>
      </c>
      <c r="Y99" s="25" t="s">
        <v>1890</v>
      </c>
      <c r="Z99" s="25" t="s">
        <v>98</v>
      </c>
      <c r="AA99" s="25" t="s">
        <v>40</v>
      </c>
      <c r="AB99" s="25" t="s">
        <v>4193</v>
      </c>
      <c r="AC99" s="25" t="s">
        <v>1891</v>
      </c>
      <c r="AD99" s="2">
        <f t="shared" si="29"/>
        <v>1000</v>
      </c>
      <c r="AE99" s="2">
        <f t="shared" si="30"/>
        <v>82</v>
      </c>
      <c r="AF99" s="53">
        <f t="shared" si="31"/>
        <v>91</v>
      </c>
      <c r="AG99" s="2">
        <f t="shared" si="32"/>
        <v>1.3</v>
      </c>
      <c r="AH99" s="2" t="str">
        <f t="shared" si="33"/>
        <v>Sesuai</v>
      </c>
      <c r="AI99" s="2" t="s">
        <v>41</v>
      </c>
      <c r="AJ99" s="31">
        <f t="shared" si="43"/>
        <v>1</v>
      </c>
      <c r="AK99" s="31">
        <f t="shared" si="44"/>
        <v>1</v>
      </c>
      <c r="AL99" s="2" t="str">
        <f t="shared" si="34"/>
        <v>OK</v>
      </c>
      <c r="AM99" s="53" t="str">
        <f t="shared" si="35"/>
        <v>NOK</v>
      </c>
      <c r="AN99" s="53" t="str">
        <f t="shared" si="36"/>
        <v>NOK</v>
      </c>
      <c r="AO99" s="2" t="str">
        <f t="shared" si="37"/>
        <v>OK</v>
      </c>
      <c r="AP99" s="2" t="str">
        <f t="shared" si="38"/>
        <v>OK</v>
      </c>
      <c r="AQ99" s="2" t="str">
        <f t="shared" si="39"/>
        <v>OK</v>
      </c>
      <c r="AR99" s="2" t="str">
        <f t="shared" si="27"/>
        <v>OK</v>
      </c>
      <c r="AS99" s="2" t="str">
        <f t="shared" si="45"/>
        <v>OK</v>
      </c>
      <c r="AT99" s="2" t="str">
        <f>VLOOKUP(G99,ACROV!$A$2:$D$732,4,)</f>
        <v>LUCKY NURDIANSYAH</v>
      </c>
      <c r="AU99" s="2">
        <f t="shared" si="40"/>
        <v>2</v>
      </c>
      <c r="AV99" s="2" t="str">
        <f>_xlfn.IFNA(VLOOKUP(G99,Dispen!$A$3:$A$36,1,)," ")</f>
        <v xml:space="preserve"> </v>
      </c>
    </row>
    <row r="100" spans="1:48" x14ac:dyDescent="0.25">
      <c r="A100" s="25">
        <v>200</v>
      </c>
      <c r="B100" s="25">
        <v>200</v>
      </c>
      <c r="C100" s="25" t="s">
        <v>26</v>
      </c>
      <c r="D100" s="25" t="s">
        <v>33</v>
      </c>
      <c r="E100" s="25" t="s">
        <v>1604</v>
      </c>
      <c r="F100" s="25" t="s">
        <v>27</v>
      </c>
      <c r="G100" s="25" t="s">
        <v>1249</v>
      </c>
      <c r="H100" s="25" t="s">
        <v>1250</v>
      </c>
      <c r="I100" s="25" t="s">
        <v>160</v>
      </c>
      <c r="J100" s="25" t="s">
        <v>1897</v>
      </c>
      <c r="K100" s="25" t="s">
        <v>120</v>
      </c>
      <c r="L100" s="25" t="s">
        <v>121</v>
      </c>
      <c r="M100" s="25" t="s">
        <v>39</v>
      </c>
      <c r="N100" s="32">
        <v>91</v>
      </c>
      <c r="O100" s="25">
        <v>4</v>
      </c>
      <c r="P100" s="25" t="s">
        <v>139</v>
      </c>
      <c r="Q100" s="25" t="s">
        <v>4190</v>
      </c>
      <c r="R100" s="25" t="s">
        <v>1898</v>
      </c>
      <c r="S100" s="25">
        <v>1000</v>
      </c>
      <c r="T100" s="25">
        <v>39</v>
      </c>
      <c r="U100" s="25">
        <v>1.27</v>
      </c>
      <c r="V100" s="25" t="s">
        <v>98</v>
      </c>
      <c r="W100" s="25" t="s">
        <v>40</v>
      </c>
      <c r="X100" s="25" t="s">
        <v>4193</v>
      </c>
      <c r="Y100" s="25" t="s">
        <v>1899</v>
      </c>
      <c r="Z100" s="25" t="s">
        <v>205</v>
      </c>
      <c r="AA100" s="25" t="s">
        <v>40</v>
      </c>
      <c r="AB100" s="25" t="s">
        <v>4193</v>
      </c>
      <c r="AC100" s="25" t="s">
        <v>1900</v>
      </c>
      <c r="AD100" s="2">
        <f t="shared" si="29"/>
        <v>1000</v>
      </c>
      <c r="AE100" s="2">
        <f t="shared" si="30"/>
        <v>91</v>
      </c>
      <c r="AF100" s="2">
        <f t="shared" si="31"/>
        <v>39</v>
      </c>
      <c r="AG100" s="2">
        <f t="shared" si="32"/>
        <v>1.27</v>
      </c>
      <c r="AH100" s="2" t="str">
        <f t="shared" si="33"/>
        <v>Sesuai</v>
      </c>
      <c r="AI100" s="2" t="s">
        <v>41</v>
      </c>
      <c r="AJ100" s="31">
        <f t="shared" si="43"/>
        <v>1</v>
      </c>
      <c r="AK100" s="31">
        <f t="shared" si="44"/>
        <v>1</v>
      </c>
      <c r="AL100" s="2" t="str">
        <f t="shared" si="34"/>
        <v>OK</v>
      </c>
      <c r="AM100" s="53" t="str">
        <f t="shared" si="35"/>
        <v>NOK</v>
      </c>
      <c r="AN100" s="2" t="str">
        <f t="shared" si="36"/>
        <v>OK</v>
      </c>
      <c r="AO100" s="2" t="str">
        <f t="shared" si="37"/>
        <v>OK</v>
      </c>
      <c r="AP100" s="2" t="str">
        <f t="shared" si="38"/>
        <v>OK</v>
      </c>
      <c r="AQ100" s="2" t="str">
        <f t="shared" si="39"/>
        <v>OK</v>
      </c>
      <c r="AR100" s="2" t="str">
        <f t="shared" si="27"/>
        <v>OK</v>
      </c>
      <c r="AS100" s="2" t="str">
        <f t="shared" si="45"/>
        <v>OK</v>
      </c>
      <c r="AT100" s="2" t="str">
        <f>VLOOKUP(G100,ACROV!$A$2:$D$732,4,)</f>
        <v>YUDA SATRIA PERMANA</v>
      </c>
      <c r="AU100" s="2">
        <f t="shared" si="40"/>
        <v>1</v>
      </c>
      <c r="AV100" s="2" t="str">
        <f>_xlfn.IFNA(VLOOKUP(G100,Dispen!$A$3:$A$36,1,)," ")</f>
        <v xml:space="preserve"> </v>
      </c>
    </row>
    <row r="101" spans="1:48" x14ac:dyDescent="0.25">
      <c r="A101" s="25">
        <v>200</v>
      </c>
      <c r="B101" s="25">
        <v>200</v>
      </c>
      <c r="C101" s="25" t="s">
        <v>26</v>
      </c>
      <c r="D101" s="25" t="s">
        <v>33</v>
      </c>
      <c r="E101" s="25" t="s">
        <v>1604</v>
      </c>
      <c r="F101" s="25" t="s">
        <v>27</v>
      </c>
      <c r="G101" s="25" t="s">
        <v>1921</v>
      </c>
      <c r="H101" s="25" t="s">
        <v>1922</v>
      </c>
      <c r="I101" s="25" t="s">
        <v>118</v>
      </c>
      <c r="J101" s="25" t="s">
        <v>1923</v>
      </c>
      <c r="K101" s="25" t="s">
        <v>120</v>
      </c>
      <c r="L101" s="25" t="s">
        <v>121</v>
      </c>
      <c r="M101" s="25" t="s">
        <v>39</v>
      </c>
      <c r="N101" s="32">
        <v>5</v>
      </c>
      <c r="O101" s="25">
        <v>4</v>
      </c>
      <c r="P101" s="25" t="s">
        <v>139</v>
      </c>
      <c r="Q101" s="25" t="s">
        <v>4190</v>
      </c>
      <c r="R101" s="25" t="s">
        <v>1924</v>
      </c>
      <c r="S101" s="25">
        <v>1000</v>
      </c>
      <c r="T101" s="55">
        <v>95</v>
      </c>
      <c r="U101" s="25">
        <v>0.71</v>
      </c>
      <c r="V101" s="25" t="s">
        <v>99</v>
      </c>
      <c r="W101" s="25" t="s">
        <v>40</v>
      </c>
      <c r="X101" s="25" t="s">
        <v>4193</v>
      </c>
      <c r="Y101" s="25" t="s">
        <v>1925</v>
      </c>
      <c r="Z101" s="25" t="s">
        <v>99</v>
      </c>
      <c r="AA101" s="25" t="s">
        <v>40</v>
      </c>
      <c r="AB101" s="25" t="s">
        <v>4193</v>
      </c>
      <c r="AC101" s="25" t="s">
        <v>1926</v>
      </c>
      <c r="AD101" s="2">
        <f t="shared" si="29"/>
        <v>1000</v>
      </c>
      <c r="AE101" s="2">
        <f t="shared" si="30"/>
        <v>5</v>
      </c>
      <c r="AF101" s="53">
        <f t="shared" si="31"/>
        <v>95</v>
      </c>
      <c r="AG101" s="2">
        <f t="shared" si="32"/>
        <v>0.71</v>
      </c>
      <c r="AH101" s="2" t="str">
        <f t="shared" si="33"/>
        <v>Sesuai</v>
      </c>
      <c r="AI101" s="2" t="s">
        <v>41</v>
      </c>
      <c r="AJ101" s="31">
        <f t="shared" si="43"/>
        <v>1</v>
      </c>
      <c r="AK101" s="31">
        <f t="shared" si="44"/>
        <v>1</v>
      </c>
      <c r="AL101" s="2" t="str">
        <f t="shared" si="34"/>
        <v>OK</v>
      </c>
      <c r="AM101" s="2" t="str">
        <f t="shared" si="35"/>
        <v>OK</v>
      </c>
      <c r="AN101" s="53" t="str">
        <f t="shared" si="36"/>
        <v>NOK</v>
      </c>
      <c r="AO101" s="2" t="str">
        <f t="shared" si="37"/>
        <v>OK</v>
      </c>
      <c r="AP101" s="2" t="str">
        <f t="shared" si="38"/>
        <v>OK</v>
      </c>
      <c r="AQ101" s="2" t="str">
        <f t="shared" si="39"/>
        <v>OK</v>
      </c>
      <c r="AR101" s="2" t="str">
        <f t="shared" si="27"/>
        <v>OK</v>
      </c>
      <c r="AS101" s="2" t="str">
        <f t="shared" si="45"/>
        <v>OK</v>
      </c>
      <c r="AT101" s="2" t="str">
        <f>VLOOKUP(G101,ACROV!$A$2:$D$732,4,)</f>
        <v>YANA SURYANA</v>
      </c>
      <c r="AU101" s="2">
        <f t="shared" si="40"/>
        <v>1</v>
      </c>
      <c r="AV101" s="2" t="str">
        <f>_xlfn.IFNA(VLOOKUP(G101,Dispen!$A$3:$A$36,1,)," ")</f>
        <v xml:space="preserve"> </v>
      </c>
    </row>
    <row r="102" spans="1:48" x14ac:dyDescent="0.25">
      <c r="A102" s="25">
        <v>200</v>
      </c>
      <c r="B102" s="25">
        <v>200</v>
      </c>
      <c r="C102" s="25" t="s">
        <v>26</v>
      </c>
      <c r="D102" s="25" t="s">
        <v>33</v>
      </c>
      <c r="E102" s="25" t="s">
        <v>1604</v>
      </c>
      <c r="F102" s="25" t="s">
        <v>27</v>
      </c>
      <c r="G102" s="25" t="s">
        <v>1930</v>
      </c>
      <c r="H102" s="25" t="s">
        <v>1931</v>
      </c>
      <c r="I102" s="25" t="s">
        <v>30</v>
      </c>
      <c r="J102" s="25" t="s">
        <v>1932</v>
      </c>
      <c r="K102" s="25" t="s">
        <v>120</v>
      </c>
      <c r="L102" s="25" t="s">
        <v>121</v>
      </c>
      <c r="M102" s="25" t="s">
        <v>39</v>
      </c>
      <c r="N102" s="32">
        <v>9</v>
      </c>
      <c r="O102" s="25">
        <v>4</v>
      </c>
      <c r="P102" s="25" t="s">
        <v>139</v>
      </c>
      <c r="Q102" s="25" t="s">
        <v>4190</v>
      </c>
      <c r="R102" s="25" t="s">
        <v>1933</v>
      </c>
      <c r="S102" s="25">
        <v>1000</v>
      </c>
      <c r="T102" s="25">
        <v>46</v>
      </c>
      <c r="U102" s="25">
        <v>2.2200000000000002</v>
      </c>
      <c r="V102" s="25" t="s">
        <v>56</v>
      </c>
      <c r="W102" s="25" t="s">
        <v>40</v>
      </c>
      <c r="X102" s="25" t="s">
        <v>4193</v>
      </c>
      <c r="Y102" s="25" t="s">
        <v>1934</v>
      </c>
      <c r="Z102" s="25" t="s">
        <v>40</v>
      </c>
      <c r="AA102" s="25" t="s">
        <v>64</v>
      </c>
      <c r="AB102" s="25" t="s">
        <v>4194</v>
      </c>
      <c r="AC102" s="55" t="s">
        <v>1935</v>
      </c>
      <c r="AD102" s="2">
        <f t="shared" si="29"/>
        <v>1000</v>
      </c>
      <c r="AE102" s="2">
        <f t="shared" si="30"/>
        <v>9</v>
      </c>
      <c r="AF102" s="2">
        <f t="shared" si="31"/>
        <v>46</v>
      </c>
      <c r="AG102" s="2">
        <f t="shared" si="32"/>
        <v>2.2200000000000002</v>
      </c>
      <c r="AH102" s="2" t="str">
        <f t="shared" si="33"/>
        <v>Sesuai</v>
      </c>
      <c r="AI102" s="2" t="s">
        <v>41</v>
      </c>
      <c r="AJ102" s="31">
        <f t="shared" si="43"/>
        <v>1</v>
      </c>
      <c r="AK102" s="54">
        <f t="shared" si="44"/>
        <v>0</v>
      </c>
      <c r="AL102" s="2" t="str">
        <f t="shared" si="34"/>
        <v>OK</v>
      </c>
      <c r="AM102" s="2" t="str">
        <f t="shared" si="35"/>
        <v>OK</v>
      </c>
      <c r="AN102" s="2" t="str">
        <f t="shared" si="36"/>
        <v>OK</v>
      </c>
      <c r="AO102" s="2" t="str">
        <f t="shared" si="37"/>
        <v>OK</v>
      </c>
      <c r="AP102" s="2" t="str">
        <f t="shared" si="38"/>
        <v>OK</v>
      </c>
      <c r="AQ102" s="2" t="str">
        <f t="shared" si="39"/>
        <v>OK</v>
      </c>
      <c r="AR102" s="2" t="str">
        <f t="shared" si="27"/>
        <v>OK</v>
      </c>
      <c r="AS102" s="53" t="str">
        <f t="shared" si="45"/>
        <v>NOK</v>
      </c>
      <c r="AT102" s="2" t="str">
        <f>VLOOKUP(G102,ACROV!$A$2:$D$732,4,)</f>
        <v>M RIKI ANDIKA</v>
      </c>
      <c r="AU102" s="2">
        <f t="shared" si="40"/>
        <v>1</v>
      </c>
      <c r="AV102" s="2" t="str">
        <f>_xlfn.IFNA(VLOOKUP(G102,Dispen!$A$3:$A$36,1,)," ")</f>
        <v xml:space="preserve"> </v>
      </c>
    </row>
    <row r="103" spans="1:48" x14ac:dyDescent="0.25">
      <c r="A103" s="25">
        <v>200</v>
      </c>
      <c r="B103" s="25">
        <v>200</v>
      </c>
      <c r="C103" s="25" t="s">
        <v>26</v>
      </c>
      <c r="D103" s="25" t="s">
        <v>33</v>
      </c>
      <c r="E103" s="25" t="s">
        <v>1604</v>
      </c>
      <c r="F103" s="25" t="s">
        <v>27</v>
      </c>
      <c r="G103" s="25" t="s">
        <v>1057</v>
      </c>
      <c r="H103" s="25" t="s">
        <v>1058</v>
      </c>
      <c r="I103" s="25" t="s">
        <v>30</v>
      </c>
      <c r="J103" s="25" t="s">
        <v>1946</v>
      </c>
      <c r="K103" s="25" t="s">
        <v>120</v>
      </c>
      <c r="L103" s="25" t="s">
        <v>121</v>
      </c>
      <c r="M103" s="25" t="s">
        <v>39</v>
      </c>
      <c r="N103" s="32">
        <v>85</v>
      </c>
      <c r="O103" s="25">
        <v>4</v>
      </c>
      <c r="P103" s="25" t="s">
        <v>139</v>
      </c>
      <c r="Q103" s="25" t="s">
        <v>4190</v>
      </c>
      <c r="R103" s="25" t="s">
        <v>1947</v>
      </c>
      <c r="S103" s="25">
        <v>1000</v>
      </c>
      <c r="T103" s="25">
        <v>39</v>
      </c>
      <c r="U103" s="25">
        <v>0.72</v>
      </c>
      <c r="V103" s="25" t="s">
        <v>169</v>
      </c>
      <c r="W103" s="25" t="s">
        <v>40</v>
      </c>
      <c r="X103" s="25" t="s">
        <v>4193</v>
      </c>
      <c r="Y103" s="25" t="s">
        <v>737</v>
      </c>
      <c r="Z103" s="25" t="s">
        <v>45</v>
      </c>
      <c r="AA103" s="25" t="s">
        <v>40</v>
      </c>
      <c r="AB103" s="25" t="s">
        <v>4193</v>
      </c>
      <c r="AC103" s="25" t="s">
        <v>1948</v>
      </c>
      <c r="AD103" s="2">
        <f t="shared" si="29"/>
        <v>1000</v>
      </c>
      <c r="AE103" s="2">
        <f t="shared" si="30"/>
        <v>85</v>
      </c>
      <c r="AF103" s="2">
        <f t="shared" si="31"/>
        <v>39</v>
      </c>
      <c r="AG103" s="2">
        <f t="shared" si="32"/>
        <v>0.72</v>
      </c>
      <c r="AH103" s="2" t="str">
        <f t="shared" si="33"/>
        <v>Sesuai</v>
      </c>
      <c r="AI103" s="2" t="s">
        <v>41</v>
      </c>
      <c r="AJ103" s="31">
        <f t="shared" si="43"/>
        <v>1</v>
      </c>
      <c r="AK103" s="31">
        <f t="shared" si="44"/>
        <v>1</v>
      </c>
      <c r="AL103" s="2" t="str">
        <f t="shared" si="34"/>
        <v>OK</v>
      </c>
      <c r="AM103" s="53" t="str">
        <f t="shared" si="35"/>
        <v>NOK</v>
      </c>
      <c r="AN103" s="2" t="str">
        <f t="shared" si="36"/>
        <v>OK</v>
      </c>
      <c r="AO103" s="2" t="str">
        <f t="shared" si="37"/>
        <v>OK</v>
      </c>
      <c r="AP103" s="2" t="str">
        <f t="shared" si="38"/>
        <v>OK</v>
      </c>
      <c r="AQ103" s="2" t="str">
        <f t="shared" si="39"/>
        <v>OK</v>
      </c>
      <c r="AR103" s="2" t="str">
        <f t="shared" si="27"/>
        <v>OK</v>
      </c>
      <c r="AS103" s="2" t="str">
        <f t="shared" si="45"/>
        <v>OK</v>
      </c>
      <c r="AT103" s="2" t="str">
        <f>VLOOKUP(G103,ACROV!$A$2:$D$732,4,)</f>
        <v>ARIF RAHMAN HAKIM</v>
      </c>
      <c r="AU103" s="2">
        <f t="shared" si="40"/>
        <v>1</v>
      </c>
      <c r="AV103" s="2" t="str">
        <f>_xlfn.IFNA(VLOOKUP(G103,Dispen!$A$3:$A$36,1,)," ")</f>
        <v xml:space="preserve"> </v>
      </c>
    </row>
    <row r="104" spans="1:48" x14ac:dyDescent="0.25">
      <c r="A104" s="25">
        <v>200</v>
      </c>
      <c r="B104" s="25">
        <v>200</v>
      </c>
      <c r="C104" s="25" t="s">
        <v>26</v>
      </c>
      <c r="D104" s="25" t="s">
        <v>33</v>
      </c>
      <c r="E104" s="25" t="s">
        <v>1604</v>
      </c>
      <c r="F104" s="25" t="s">
        <v>27</v>
      </c>
      <c r="G104" s="25" t="s">
        <v>1507</v>
      </c>
      <c r="H104" s="25" t="s">
        <v>1508</v>
      </c>
      <c r="I104" s="25" t="s">
        <v>30</v>
      </c>
      <c r="J104" s="25" t="s">
        <v>1963</v>
      </c>
      <c r="K104" s="25" t="s">
        <v>120</v>
      </c>
      <c r="L104" s="25" t="s">
        <v>121</v>
      </c>
      <c r="M104" s="25" t="s">
        <v>71</v>
      </c>
      <c r="N104" s="32">
        <v>100</v>
      </c>
      <c r="O104" s="25">
        <v>4</v>
      </c>
      <c r="P104" s="25" t="s">
        <v>139</v>
      </c>
      <c r="Q104" s="25" t="s">
        <v>4190</v>
      </c>
      <c r="R104" s="25" t="s">
        <v>1964</v>
      </c>
      <c r="S104" s="25">
        <v>1000</v>
      </c>
      <c r="T104" s="25">
        <v>52</v>
      </c>
      <c r="U104" s="25">
        <v>1.58</v>
      </c>
      <c r="V104" s="25" t="s">
        <v>45</v>
      </c>
      <c r="W104" s="25" t="s">
        <v>64</v>
      </c>
      <c r="X104" s="25" t="s">
        <v>4194</v>
      </c>
      <c r="Y104" s="25" t="s">
        <v>1965</v>
      </c>
      <c r="Z104" s="25" t="s">
        <v>57</v>
      </c>
      <c r="AA104" s="25" t="s">
        <v>40</v>
      </c>
      <c r="AB104" s="25" t="s">
        <v>4193</v>
      </c>
      <c r="AC104" s="25" t="s">
        <v>1966</v>
      </c>
      <c r="AD104" s="2">
        <f t="shared" si="29"/>
        <v>1000</v>
      </c>
      <c r="AE104" s="2">
        <f t="shared" si="30"/>
        <v>100</v>
      </c>
      <c r="AF104" s="2">
        <f t="shared" si="31"/>
        <v>52</v>
      </c>
      <c r="AG104" s="2">
        <f t="shared" si="32"/>
        <v>1.58</v>
      </c>
      <c r="AH104" s="2" t="str">
        <f t="shared" si="33"/>
        <v>Sesuai</v>
      </c>
      <c r="AI104" s="2" t="s">
        <v>41</v>
      </c>
      <c r="AJ104" s="31">
        <f t="shared" si="43"/>
        <v>0.75</v>
      </c>
      <c r="AK104" s="31">
        <f t="shared" si="44"/>
        <v>1</v>
      </c>
      <c r="AL104" s="2" t="str">
        <f t="shared" si="34"/>
        <v>OK</v>
      </c>
      <c r="AM104" s="53" t="str">
        <f t="shared" si="35"/>
        <v>NOK</v>
      </c>
      <c r="AN104" s="2" t="str">
        <f t="shared" si="36"/>
        <v>OK</v>
      </c>
      <c r="AO104" s="2" t="str">
        <f t="shared" si="37"/>
        <v>OK</v>
      </c>
      <c r="AP104" s="2" t="str">
        <f t="shared" si="38"/>
        <v>OK</v>
      </c>
      <c r="AQ104" s="2" t="str">
        <f t="shared" si="39"/>
        <v>OK</v>
      </c>
      <c r="AR104" s="2" t="str">
        <f t="shared" ref="AR104" si="46">IF(AH104&lt;50%,"NOK","OK")</f>
        <v>OK</v>
      </c>
      <c r="AS104" s="2" t="str">
        <f t="shared" si="45"/>
        <v>OK</v>
      </c>
      <c r="AT104" s="2" t="str">
        <f>VLOOKUP(G104,ACROV!$A$2:$D$732,4,)</f>
        <v>HERDIAN</v>
      </c>
      <c r="AU104" s="2">
        <f t="shared" si="40"/>
        <v>1</v>
      </c>
      <c r="AV104" s="2" t="str">
        <f>_xlfn.IFNA(VLOOKUP(G104,Dispen!$A$3:$A$36,1,)," ")</f>
        <v xml:space="preserve"> </v>
      </c>
    </row>
    <row r="105" spans="1:48" x14ac:dyDescent="0.25">
      <c r="A105" s="25">
        <v>200</v>
      </c>
      <c r="B105" s="25">
        <v>200</v>
      </c>
      <c r="C105" s="25" t="s">
        <v>26</v>
      </c>
      <c r="D105" s="25" t="s">
        <v>33</v>
      </c>
      <c r="E105" s="25" t="s">
        <v>1604</v>
      </c>
      <c r="F105" s="25" t="s">
        <v>27</v>
      </c>
      <c r="G105" s="25" t="s">
        <v>1977</v>
      </c>
      <c r="H105" s="25" t="s">
        <v>1978</v>
      </c>
      <c r="I105" s="25" t="s">
        <v>30</v>
      </c>
      <c r="J105" s="25" t="s">
        <v>1979</v>
      </c>
      <c r="K105" s="25" t="s">
        <v>120</v>
      </c>
      <c r="L105" s="25" t="s">
        <v>121</v>
      </c>
      <c r="M105" s="25" t="s">
        <v>39</v>
      </c>
      <c r="N105" s="32">
        <v>2</v>
      </c>
      <c r="O105" s="25">
        <v>4</v>
      </c>
      <c r="P105" s="25" t="s">
        <v>139</v>
      </c>
      <c r="Q105" s="25" t="s">
        <v>4190</v>
      </c>
      <c r="R105" s="25" t="s">
        <v>1980</v>
      </c>
      <c r="S105" s="25">
        <v>1000</v>
      </c>
      <c r="T105" s="25">
        <v>45</v>
      </c>
      <c r="U105" s="55">
        <v>4.53</v>
      </c>
      <c r="V105" s="25" t="s">
        <v>235</v>
      </c>
      <c r="W105" s="25" t="s">
        <v>40</v>
      </c>
      <c r="X105" s="25" t="s">
        <v>4193</v>
      </c>
      <c r="Y105" s="25" t="s">
        <v>1981</v>
      </c>
      <c r="Z105" s="25" t="s">
        <v>279</v>
      </c>
      <c r="AA105" s="25" t="s">
        <v>40</v>
      </c>
      <c r="AB105" s="25" t="s">
        <v>4193</v>
      </c>
      <c r="AC105" s="25" t="s">
        <v>1982</v>
      </c>
      <c r="AD105" s="2">
        <f t="shared" si="29"/>
        <v>1000</v>
      </c>
      <c r="AE105" s="2">
        <f t="shared" si="30"/>
        <v>2</v>
      </c>
      <c r="AF105" s="2">
        <f t="shared" si="31"/>
        <v>45</v>
      </c>
      <c r="AG105" s="53">
        <f t="shared" si="32"/>
        <v>4.53</v>
      </c>
      <c r="AH105" s="2" t="str">
        <f t="shared" si="33"/>
        <v>Sesuai</v>
      </c>
      <c r="AI105" s="2" t="s">
        <v>41</v>
      </c>
      <c r="AJ105" s="31">
        <f t="shared" si="43"/>
        <v>1</v>
      </c>
      <c r="AK105" s="31">
        <f t="shared" si="44"/>
        <v>1</v>
      </c>
      <c r="AL105" s="2" t="str">
        <f t="shared" si="34"/>
        <v>OK</v>
      </c>
      <c r="AM105" s="2" t="str">
        <f t="shared" si="35"/>
        <v>OK</v>
      </c>
      <c r="AN105" s="2" t="str">
        <f t="shared" si="36"/>
        <v>OK</v>
      </c>
      <c r="AO105" s="53" t="str">
        <f t="shared" si="37"/>
        <v>NOK</v>
      </c>
      <c r="AP105" s="2" t="str">
        <f t="shared" si="38"/>
        <v>OK</v>
      </c>
      <c r="AQ105" s="2" t="str">
        <f t="shared" si="39"/>
        <v>OK</v>
      </c>
      <c r="AR105" s="2" t="str">
        <f t="shared" ref="AR105:AR136" si="47">IF(X105="ONLINE","OK","NOK")</f>
        <v>OK</v>
      </c>
      <c r="AS105" s="2" t="str">
        <f t="shared" si="45"/>
        <v>OK</v>
      </c>
      <c r="AT105" s="2" t="str">
        <f>VLOOKUP(G105,ACROV!$A$2:$D$732,4,)</f>
        <v>HERDIAN</v>
      </c>
      <c r="AU105" s="2">
        <f t="shared" si="40"/>
        <v>1</v>
      </c>
      <c r="AV105" s="2" t="str">
        <f>_xlfn.IFNA(VLOOKUP(G105,Dispen!$A$3:$A$36,1,)," ")</f>
        <v xml:space="preserve"> </v>
      </c>
    </row>
    <row r="106" spans="1:48" x14ac:dyDescent="0.25">
      <c r="A106" s="25">
        <v>200</v>
      </c>
      <c r="B106" s="25">
        <v>200</v>
      </c>
      <c r="C106" s="25" t="s">
        <v>26</v>
      </c>
      <c r="D106" s="25" t="s">
        <v>33</v>
      </c>
      <c r="E106" s="25" t="s">
        <v>1604</v>
      </c>
      <c r="F106" s="25" t="s">
        <v>27</v>
      </c>
      <c r="G106" s="25" t="s">
        <v>1985</v>
      </c>
      <c r="H106" s="25" t="s">
        <v>1986</v>
      </c>
      <c r="I106" s="25" t="s">
        <v>118</v>
      </c>
      <c r="J106" s="25" t="s">
        <v>1987</v>
      </c>
      <c r="K106" s="25" t="s">
        <v>120</v>
      </c>
      <c r="L106" s="25" t="s">
        <v>121</v>
      </c>
      <c r="M106" s="25" t="s">
        <v>157</v>
      </c>
      <c r="N106" s="32">
        <v>0</v>
      </c>
      <c r="O106" s="25">
        <v>8</v>
      </c>
      <c r="P106" s="25" t="s">
        <v>139</v>
      </c>
      <c r="Q106" s="25" t="s">
        <v>4190</v>
      </c>
      <c r="R106" s="25" t="s">
        <v>1988</v>
      </c>
      <c r="S106" s="25">
        <v>1000</v>
      </c>
      <c r="T106" s="25">
        <v>45</v>
      </c>
      <c r="U106" s="25">
        <v>1.1100000000000001</v>
      </c>
      <c r="V106" s="25" t="s">
        <v>40</v>
      </c>
      <c r="W106" s="25" t="s">
        <v>279</v>
      </c>
      <c r="X106" s="25" t="s">
        <v>4194</v>
      </c>
      <c r="Y106" s="55" t="s">
        <v>1989</v>
      </c>
      <c r="Z106" s="25" t="s">
        <v>98</v>
      </c>
      <c r="AA106" s="25" t="s">
        <v>40</v>
      </c>
      <c r="AB106" s="25" t="s">
        <v>4193</v>
      </c>
      <c r="AC106" s="25" t="s">
        <v>1990</v>
      </c>
      <c r="AD106" s="2">
        <f t="shared" si="29"/>
        <v>1000</v>
      </c>
      <c r="AE106" s="2">
        <f t="shared" si="30"/>
        <v>0</v>
      </c>
      <c r="AF106" s="2">
        <f t="shared" si="31"/>
        <v>45</v>
      </c>
      <c r="AG106" s="2">
        <f t="shared" si="32"/>
        <v>1.1100000000000001</v>
      </c>
      <c r="AH106" s="2" t="str">
        <f t="shared" si="33"/>
        <v>Sesuai</v>
      </c>
      <c r="AI106" s="2" t="s">
        <v>41</v>
      </c>
      <c r="AJ106" s="54">
        <f t="shared" si="43"/>
        <v>0</v>
      </c>
      <c r="AK106" s="31">
        <f t="shared" si="44"/>
        <v>1</v>
      </c>
      <c r="AL106" s="2" t="str">
        <f t="shared" si="34"/>
        <v>OK</v>
      </c>
      <c r="AM106" s="2" t="str">
        <f t="shared" si="35"/>
        <v>OK</v>
      </c>
      <c r="AN106" s="2" t="str">
        <f t="shared" si="36"/>
        <v>OK</v>
      </c>
      <c r="AO106" s="2" t="str">
        <f t="shared" si="37"/>
        <v>OK</v>
      </c>
      <c r="AP106" s="2" t="str">
        <f t="shared" si="38"/>
        <v>OK</v>
      </c>
      <c r="AQ106" s="2" t="str">
        <f t="shared" si="39"/>
        <v>OK</v>
      </c>
      <c r="AR106" s="53" t="str">
        <f t="shared" si="47"/>
        <v>NOK</v>
      </c>
      <c r="AS106" s="2" t="str">
        <f t="shared" si="45"/>
        <v>OK</v>
      </c>
      <c r="AT106" s="2" t="str">
        <f>VLOOKUP(G106,ACROV!$A$2:$D$732,4,)</f>
        <v>WILLY KUSMANA</v>
      </c>
      <c r="AU106" s="2">
        <f t="shared" si="40"/>
        <v>1</v>
      </c>
      <c r="AV106" s="2" t="str">
        <f>_xlfn.IFNA(VLOOKUP(G106,Dispen!$A$3:$A$36,1,)," ")</f>
        <v xml:space="preserve"> </v>
      </c>
    </row>
    <row r="107" spans="1:48" x14ac:dyDescent="0.25">
      <c r="A107" s="25">
        <v>200</v>
      </c>
      <c r="B107" s="25">
        <v>200</v>
      </c>
      <c r="C107" s="25" t="s">
        <v>26</v>
      </c>
      <c r="D107" s="25" t="s">
        <v>33</v>
      </c>
      <c r="E107" s="25" t="s">
        <v>1604</v>
      </c>
      <c r="F107" s="25" t="s">
        <v>27</v>
      </c>
      <c r="G107" s="25" t="s">
        <v>2016</v>
      </c>
      <c r="H107" s="25" t="s">
        <v>2017</v>
      </c>
      <c r="I107" s="25" t="s">
        <v>60</v>
      </c>
      <c r="J107" s="25" t="s">
        <v>2018</v>
      </c>
      <c r="K107" s="25" t="s">
        <v>120</v>
      </c>
      <c r="L107" s="25" t="s">
        <v>121</v>
      </c>
      <c r="M107" s="25" t="s">
        <v>39</v>
      </c>
      <c r="N107" s="32">
        <v>83</v>
      </c>
      <c r="O107" s="25">
        <v>16</v>
      </c>
      <c r="P107" s="25" t="s">
        <v>139</v>
      </c>
      <c r="Q107" s="25" t="s">
        <v>4190</v>
      </c>
      <c r="R107" s="25" t="s">
        <v>2019</v>
      </c>
      <c r="S107" s="25">
        <v>1000</v>
      </c>
      <c r="T107" s="25">
        <v>59</v>
      </c>
      <c r="U107" s="25">
        <v>0</v>
      </c>
      <c r="V107" s="25" t="s">
        <v>98</v>
      </c>
      <c r="W107" s="25" t="s">
        <v>40</v>
      </c>
      <c r="X107" s="25" t="s">
        <v>4193</v>
      </c>
      <c r="Y107" s="25" t="s">
        <v>2020</v>
      </c>
      <c r="Z107" s="25" t="s">
        <v>64</v>
      </c>
      <c r="AA107" s="25" t="s">
        <v>40</v>
      </c>
      <c r="AB107" s="25" t="s">
        <v>4193</v>
      </c>
      <c r="AC107" s="25" t="s">
        <v>2021</v>
      </c>
      <c r="AD107" s="2">
        <f t="shared" si="29"/>
        <v>1000</v>
      </c>
      <c r="AE107" s="2">
        <f t="shared" si="30"/>
        <v>83</v>
      </c>
      <c r="AF107" s="2">
        <f t="shared" si="31"/>
        <v>59</v>
      </c>
      <c r="AG107" s="2">
        <f t="shared" si="32"/>
        <v>0</v>
      </c>
      <c r="AH107" s="2" t="str">
        <f t="shared" si="33"/>
        <v>Sesuai</v>
      </c>
      <c r="AI107" s="2" t="s">
        <v>41</v>
      </c>
      <c r="AJ107" s="31">
        <f t="shared" si="43"/>
        <v>1</v>
      </c>
      <c r="AK107" s="31">
        <f t="shared" si="44"/>
        <v>1</v>
      </c>
      <c r="AL107" s="2" t="str">
        <f t="shared" si="34"/>
        <v>OK</v>
      </c>
      <c r="AM107" s="53" t="str">
        <f t="shared" si="35"/>
        <v>NOK</v>
      </c>
      <c r="AN107" s="2" t="str">
        <f t="shared" si="36"/>
        <v>OK</v>
      </c>
      <c r="AO107" s="2" t="str">
        <f t="shared" si="37"/>
        <v>OK</v>
      </c>
      <c r="AP107" s="2" t="str">
        <f t="shared" si="38"/>
        <v>OK</v>
      </c>
      <c r="AQ107" s="2" t="str">
        <f t="shared" si="39"/>
        <v>OK</v>
      </c>
      <c r="AR107" s="2" t="str">
        <f t="shared" si="47"/>
        <v>OK</v>
      </c>
      <c r="AS107" s="2" t="str">
        <f t="shared" si="45"/>
        <v>OK</v>
      </c>
      <c r="AT107" s="2" t="str">
        <f>VLOOKUP(G107,ACROV!$A$2:$D$732,4,)</f>
        <v>RIFQI AL WAFA</v>
      </c>
      <c r="AU107" s="2">
        <f t="shared" si="40"/>
        <v>1</v>
      </c>
      <c r="AV107" s="2" t="str">
        <f>_xlfn.IFNA(VLOOKUP(G107,Dispen!$A$3:$A$36,1,)," ")</f>
        <v xml:space="preserve"> </v>
      </c>
    </row>
    <row r="108" spans="1:48" x14ac:dyDescent="0.25">
      <c r="A108" s="25">
        <v>200</v>
      </c>
      <c r="B108" s="25">
        <v>200</v>
      </c>
      <c r="C108" s="25" t="s">
        <v>26</v>
      </c>
      <c r="D108" s="25" t="s">
        <v>33</v>
      </c>
      <c r="E108" s="25" t="s">
        <v>1604</v>
      </c>
      <c r="F108" s="25" t="s">
        <v>27</v>
      </c>
      <c r="G108" s="25" t="s">
        <v>2039</v>
      </c>
      <c r="H108" s="25" t="s">
        <v>2040</v>
      </c>
      <c r="I108" s="25" t="s">
        <v>30</v>
      </c>
      <c r="J108" s="25" t="s">
        <v>2041</v>
      </c>
      <c r="K108" s="25" t="s">
        <v>120</v>
      </c>
      <c r="L108" s="25" t="s">
        <v>121</v>
      </c>
      <c r="M108" s="25" t="s">
        <v>39</v>
      </c>
      <c r="N108" s="32">
        <v>44</v>
      </c>
      <c r="O108" s="25">
        <v>4</v>
      </c>
      <c r="P108" s="25" t="s">
        <v>139</v>
      </c>
      <c r="Q108" s="25" t="s">
        <v>4190</v>
      </c>
      <c r="R108" s="25" t="s">
        <v>2042</v>
      </c>
      <c r="S108" s="25">
        <v>1000</v>
      </c>
      <c r="T108" s="25">
        <v>58</v>
      </c>
      <c r="U108" s="25">
        <v>0.75</v>
      </c>
      <c r="V108" s="25" t="s">
        <v>169</v>
      </c>
      <c r="W108" s="25" t="s">
        <v>40</v>
      </c>
      <c r="X108" s="25" t="s">
        <v>4193</v>
      </c>
      <c r="Y108" s="25" t="s">
        <v>2043</v>
      </c>
      <c r="Z108" s="25" t="s">
        <v>40</v>
      </c>
      <c r="AA108" s="25" t="s">
        <v>64</v>
      </c>
      <c r="AB108" s="25" t="s">
        <v>4194</v>
      </c>
      <c r="AC108" s="55" t="s">
        <v>2044</v>
      </c>
      <c r="AD108" s="2">
        <f t="shared" si="29"/>
        <v>1000</v>
      </c>
      <c r="AE108" s="2">
        <f t="shared" si="30"/>
        <v>44</v>
      </c>
      <c r="AF108" s="2">
        <f t="shared" si="31"/>
        <v>58</v>
      </c>
      <c r="AG108" s="2">
        <f t="shared" si="32"/>
        <v>0.75</v>
      </c>
      <c r="AH108" s="2" t="str">
        <f t="shared" si="33"/>
        <v>Sesuai</v>
      </c>
      <c r="AI108" s="2" t="s">
        <v>41</v>
      </c>
      <c r="AJ108" s="31">
        <f t="shared" si="43"/>
        <v>1</v>
      </c>
      <c r="AK108" s="54">
        <f t="shared" si="44"/>
        <v>0</v>
      </c>
      <c r="AL108" s="2" t="str">
        <f t="shared" si="34"/>
        <v>OK</v>
      </c>
      <c r="AM108" s="2" t="str">
        <f t="shared" si="35"/>
        <v>OK</v>
      </c>
      <c r="AN108" s="2" t="str">
        <f t="shared" si="36"/>
        <v>OK</v>
      </c>
      <c r="AO108" s="2" t="str">
        <f t="shared" si="37"/>
        <v>OK</v>
      </c>
      <c r="AP108" s="2" t="str">
        <f t="shared" si="38"/>
        <v>OK</v>
      </c>
      <c r="AQ108" s="2" t="str">
        <f t="shared" si="39"/>
        <v>OK</v>
      </c>
      <c r="AR108" s="2" t="str">
        <f t="shared" si="47"/>
        <v>OK</v>
      </c>
      <c r="AS108" s="53" t="str">
        <f t="shared" si="45"/>
        <v>NOK</v>
      </c>
      <c r="AT108" s="2" t="str">
        <f>VLOOKUP(G108,ACROV!$A$2:$D$732,4,)</f>
        <v>YANA SURYANA</v>
      </c>
      <c r="AU108" s="2">
        <f t="shared" si="40"/>
        <v>1</v>
      </c>
      <c r="AV108" s="2" t="str">
        <f>_xlfn.IFNA(VLOOKUP(G108,Dispen!$A$3:$A$36,1,)," ")</f>
        <v xml:space="preserve"> </v>
      </c>
    </row>
    <row r="109" spans="1:48" x14ac:dyDescent="0.25">
      <c r="A109" s="25">
        <v>200</v>
      </c>
      <c r="B109" s="25">
        <v>200</v>
      </c>
      <c r="C109" s="25" t="s">
        <v>26</v>
      </c>
      <c r="D109" s="25" t="s">
        <v>33</v>
      </c>
      <c r="E109" s="25" t="s">
        <v>1604</v>
      </c>
      <c r="F109" s="25" t="s">
        <v>27</v>
      </c>
      <c r="G109" s="25" t="s">
        <v>841</v>
      </c>
      <c r="H109" s="25" t="s">
        <v>842</v>
      </c>
      <c r="I109" s="25" t="s">
        <v>118</v>
      </c>
      <c r="J109" s="25" t="s">
        <v>2046</v>
      </c>
      <c r="K109" s="25" t="s">
        <v>120</v>
      </c>
      <c r="L109" s="25" t="s">
        <v>121</v>
      </c>
      <c r="M109" s="25" t="s">
        <v>39</v>
      </c>
      <c r="N109" s="32">
        <v>32</v>
      </c>
      <c r="O109" s="25">
        <v>4</v>
      </c>
      <c r="P109" s="25" t="s">
        <v>139</v>
      </c>
      <c r="Q109" s="25" t="s">
        <v>4190</v>
      </c>
      <c r="R109" s="25" t="s">
        <v>2047</v>
      </c>
      <c r="S109" s="25">
        <v>1000</v>
      </c>
      <c r="T109" s="55">
        <v>93</v>
      </c>
      <c r="U109" s="25">
        <v>0.77</v>
      </c>
      <c r="V109" s="25" t="s">
        <v>146</v>
      </c>
      <c r="W109" s="25" t="s">
        <v>40</v>
      </c>
      <c r="X109" s="25" t="s">
        <v>4193</v>
      </c>
      <c r="Y109" s="25" t="s">
        <v>2048</v>
      </c>
      <c r="Z109" s="25" t="s">
        <v>57</v>
      </c>
      <c r="AA109" s="25" t="s">
        <v>40</v>
      </c>
      <c r="AB109" s="25" t="s">
        <v>4193</v>
      </c>
      <c r="AC109" s="25" t="s">
        <v>2049</v>
      </c>
      <c r="AD109" s="2">
        <f t="shared" si="29"/>
        <v>1000</v>
      </c>
      <c r="AE109" s="2">
        <f t="shared" si="30"/>
        <v>32</v>
      </c>
      <c r="AF109" s="53">
        <f t="shared" si="31"/>
        <v>93</v>
      </c>
      <c r="AG109" s="2">
        <f t="shared" si="32"/>
        <v>0.77</v>
      </c>
      <c r="AH109" s="2" t="str">
        <f t="shared" si="33"/>
        <v>Sesuai</v>
      </c>
      <c r="AI109" s="2" t="s">
        <v>41</v>
      </c>
      <c r="AJ109" s="31">
        <f t="shared" si="43"/>
        <v>1</v>
      </c>
      <c r="AK109" s="31">
        <f t="shared" si="44"/>
        <v>1</v>
      </c>
      <c r="AL109" s="2" t="str">
        <f t="shared" si="34"/>
        <v>OK</v>
      </c>
      <c r="AM109" s="2" t="str">
        <f t="shared" si="35"/>
        <v>OK</v>
      </c>
      <c r="AN109" s="53" t="str">
        <f t="shared" si="36"/>
        <v>NOK</v>
      </c>
      <c r="AO109" s="2" t="str">
        <f t="shared" si="37"/>
        <v>OK</v>
      </c>
      <c r="AP109" s="2" t="str">
        <f t="shared" si="38"/>
        <v>OK</v>
      </c>
      <c r="AQ109" s="2" t="str">
        <f t="shared" si="39"/>
        <v>OK</v>
      </c>
      <c r="AR109" s="2" t="str">
        <f t="shared" si="47"/>
        <v>OK</v>
      </c>
      <c r="AS109" s="2" t="str">
        <f t="shared" si="45"/>
        <v>OK</v>
      </c>
      <c r="AT109" s="2" t="str">
        <f>VLOOKUP(G109,ACROV!$A$2:$D$732,4,)</f>
        <v>YANA SURYANA</v>
      </c>
      <c r="AU109" s="2">
        <f t="shared" si="40"/>
        <v>1</v>
      </c>
      <c r="AV109" s="2" t="str">
        <f>_xlfn.IFNA(VLOOKUP(G109,Dispen!$A$3:$A$36,1,)," ")</f>
        <v xml:space="preserve"> </v>
      </c>
    </row>
    <row r="110" spans="1:48" x14ac:dyDescent="0.25">
      <c r="A110" s="25">
        <v>200</v>
      </c>
      <c r="B110" s="25">
        <v>200</v>
      </c>
      <c r="C110" s="25" t="s">
        <v>26</v>
      </c>
      <c r="D110" s="25" t="s">
        <v>33</v>
      </c>
      <c r="E110" s="25" t="s">
        <v>1604</v>
      </c>
      <c r="F110" s="25" t="s">
        <v>27</v>
      </c>
      <c r="G110" s="25" t="s">
        <v>1174</v>
      </c>
      <c r="H110" s="25" t="s">
        <v>1175</v>
      </c>
      <c r="I110" s="25" t="s">
        <v>118</v>
      </c>
      <c r="J110" s="25" t="s">
        <v>2051</v>
      </c>
      <c r="K110" s="25" t="s">
        <v>120</v>
      </c>
      <c r="L110" s="25" t="s">
        <v>121</v>
      </c>
      <c r="M110" s="25" t="s">
        <v>175</v>
      </c>
      <c r="N110" s="32">
        <v>8</v>
      </c>
      <c r="O110" s="25">
        <v>8</v>
      </c>
      <c r="P110" s="25" t="s">
        <v>139</v>
      </c>
      <c r="Q110" s="25" t="s">
        <v>4190</v>
      </c>
      <c r="R110" s="25" t="s">
        <v>2052</v>
      </c>
      <c r="S110" s="25">
        <v>1000</v>
      </c>
      <c r="T110" s="25">
        <v>39</v>
      </c>
      <c r="U110" s="25">
        <v>0.53</v>
      </c>
      <c r="V110" s="25" t="s">
        <v>98</v>
      </c>
      <c r="W110" s="25" t="s">
        <v>40</v>
      </c>
      <c r="X110" s="25" t="s">
        <v>4193</v>
      </c>
      <c r="Y110" s="25" t="s">
        <v>2053</v>
      </c>
      <c r="Z110" s="25" t="s">
        <v>40</v>
      </c>
      <c r="AA110" s="25" t="s">
        <v>64</v>
      </c>
      <c r="AB110" s="25" t="s">
        <v>4194</v>
      </c>
      <c r="AC110" s="55" t="s">
        <v>2054</v>
      </c>
      <c r="AD110" s="2">
        <f t="shared" si="29"/>
        <v>1000</v>
      </c>
      <c r="AE110" s="2">
        <f t="shared" si="30"/>
        <v>8</v>
      </c>
      <c r="AF110" s="2">
        <f t="shared" si="31"/>
        <v>39</v>
      </c>
      <c r="AG110" s="2">
        <f t="shared" si="32"/>
        <v>0.53</v>
      </c>
      <c r="AH110" s="2" t="str">
        <f t="shared" si="33"/>
        <v>Sesuai</v>
      </c>
      <c r="AI110" s="2" t="s">
        <v>41</v>
      </c>
      <c r="AJ110" s="31">
        <f t="shared" si="43"/>
        <v>1</v>
      </c>
      <c r="AK110" s="54">
        <f t="shared" si="44"/>
        <v>0</v>
      </c>
      <c r="AL110" s="2" t="str">
        <f t="shared" si="34"/>
        <v>OK</v>
      </c>
      <c r="AM110" s="2" t="str">
        <f t="shared" si="35"/>
        <v>OK</v>
      </c>
      <c r="AN110" s="2" t="str">
        <f t="shared" si="36"/>
        <v>OK</v>
      </c>
      <c r="AO110" s="2" t="str">
        <f t="shared" si="37"/>
        <v>OK</v>
      </c>
      <c r="AP110" s="2" t="str">
        <f t="shared" si="38"/>
        <v>OK</v>
      </c>
      <c r="AQ110" s="2" t="str">
        <f t="shared" si="39"/>
        <v>OK</v>
      </c>
      <c r="AR110" s="2" t="str">
        <f t="shared" si="47"/>
        <v>OK</v>
      </c>
      <c r="AS110" s="53" t="str">
        <f t="shared" si="45"/>
        <v>NOK</v>
      </c>
      <c r="AT110" s="2" t="str">
        <f>VLOOKUP(G110,ACROV!$A$2:$D$732,4,)</f>
        <v>WILLY KUSMANA</v>
      </c>
      <c r="AU110" s="2">
        <f t="shared" si="40"/>
        <v>1</v>
      </c>
      <c r="AV110" s="2" t="str">
        <f>_xlfn.IFNA(VLOOKUP(G110,Dispen!$A$3:$A$36,1,)," ")</f>
        <v xml:space="preserve"> </v>
      </c>
    </row>
    <row r="111" spans="1:48" x14ac:dyDescent="0.25">
      <c r="A111" s="25">
        <v>200</v>
      </c>
      <c r="B111" s="25">
        <v>200</v>
      </c>
      <c r="C111" s="25" t="s">
        <v>26</v>
      </c>
      <c r="D111" s="25" t="s">
        <v>33</v>
      </c>
      <c r="E111" s="25" t="s">
        <v>1604</v>
      </c>
      <c r="F111" s="25" t="s">
        <v>27</v>
      </c>
      <c r="G111" s="25" t="s">
        <v>447</v>
      </c>
      <c r="H111" s="25" t="s">
        <v>448</v>
      </c>
      <c r="I111" s="25" t="s">
        <v>118</v>
      </c>
      <c r="J111" s="25" t="s">
        <v>2062</v>
      </c>
      <c r="K111" s="25" t="s">
        <v>120</v>
      </c>
      <c r="L111" s="25" t="s">
        <v>121</v>
      </c>
      <c r="M111" s="25" t="s">
        <v>175</v>
      </c>
      <c r="N111" s="32">
        <v>16</v>
      </c>
      <c r="O111" s="25">
        <v>8</v>
      </c>
      <c r="P111" s="25" t="s">
        <v>139</v>
      </c>
      <c r="Q111" s="25" t="s">
        <v>4190</v>
      </c>
      <c r="R111" s="25" t="s">
        <v>2063</v>
      </c>
      <c r="S111" s="25">
        <v>1000</v>
      </c>
      <c r="T111" s="25">
        <v>56</v>
      </c>
      <c r="U111" s="25">
        <v>0</v>
      </c>
      <c r="V111" s="25" t="s">
        <v>98</v>
      </c>
      <c r="W111" s="25" t="s">
        <v>40</v>
      </c>
      <c r="X111" s="25" t="s">
        <v>4193</v>
      </c>
      <c r="Y111" s="25" t="s">
        <v>2064</v>
      </c>
      <c r="Z111" s="25" t="s">
        <v>64</v>
      </c>
      <c r="AA111" s="25" t="s">
        <v>57</v>
      </c>
      <c r="AB111" s="25" t="s">
        <v>4194</v>
      </c>
      <c r="AC111" s="55" t="s">
        <v>2065</v>
      </c>
      <c r="AD111" s="2">
        <f t="shared" si="29"/>
        <v>1000</v>
      </c>
      <c r="AE111" s="2">
        <f t="shared" si="30"/>
        <v>16</v>
      </c>
      <c r="AF111" s="2">
        <f t="shared" si="31"/>
        <v>56</v>
      </c>
      <c r="AG111" s="2">
        <f t="shared" si="32"/>
        <v>0</v>
      </c>
      <c r="AH111" s="2" t="str">
        <f t="shared" si="33"/>
        <v>Sesuai</v>
      </c>
      <c r="AI111" s="2" t="s">
        <v>41</v>
      </c>
      <c r="AJ111" s="31">
        <f t="shared" si="43"/>
        <v>1</v>
      </c>
      <c r="AK111" s="54">
        <f t="shared" si="44"/>
        <v>0.16666666666666666</v>
      </c>
      <c r="AL111" s="2" t="str">
        <f t="shared" si="34"/>
        <v>OK</v>
      </c>
      <c r="AM111" s="2" t="str">
        <f t="shared" si="35"/>
        <v>OK</v>
      </c>
      <c r="AN111" s="2" t="str">
        <f t="shared" si="36"/>
        <v>OK</v>
      </c>
      <c r="AO111" s="2" t="str">
        <f t="shared" si="37"/>
        <v>OK</v>
      </c>
      <c r="AP111" s="2" t="str">
        <f t="shared" si="38"/>
        <v>OK</v>
      </c>
      <c r="AQ111" s="2" t="str">
        <f t="shared" si="39"/>
        <v>OK</v>
      </c>
      <c r="AR111" s="2" t="str">
        <f t="shared" si="47"/>
        <v>OK</v>
      </c>
      <c r="AS111" s="53" t="str">
        <f t="shared" si="45"/>
        <v>NOK</v>
      </c>
      <c r="AT111" s="2" t="str">
        <f>VLOOKUP(G111,ACROV!$A$2:$D$732,4,)</f>
        <v>ANUGRAH KUSUMA</v>
      </c>
      <c r="AU111" s="2">
        <f t="shared" si="40"/>
        <v>1</v>
      </c>
      <c r="AV111" s="2" t="str">
        <f>_xlfn.IFNA(VLOOKUP(G111,Dispen!$A$3:$A$36,1,)," ")</f>
        <v xml:space="preserve"> </v>
      </c>
    </row>
    <row r="112" spans="1:48" x14ac:dyDescent="0.25">
      <c r="A112" s="25">
        <v>200</v>
      </c>
      <c r="B112" s="25">
        <v>200</v>
      </c>
      <c r="C112" s="25" t="s">
        <v>26</v>
      </c>
      <c r="D112" s="25" t="s">
        <v>33</v>
      </c>
      <c r="E112" s="25" t="s">
        <v>1604</v>
      </c>
      <c r="F112" s="25" t="s">
        <v>27</v>
      </c>
      <c r="G112" s="25" t="s">
        <v>1387</v>
      </c>
      <c r="H112" s="25" t="s">
        <v>1388</v>
      </c>
      <c r="I112" s="25" t="s">
        <v>118</v>
      </c>
      <c r="J112" s="25" t="s">
        <v>2072</v>
      </c>
      <c r="K112" s="25" t="s">
        <v>120</v>
      </c>
      <c r="L112" s="25" t="s">
        <v>121</v>
      </c>
      <c r="M112" s="25" t="s">
        <v>39</v>
      </c>
      <c r="N112" s="32">
        <v>88</v>
      </c>
      <c r="O112" s="25">
        <v>4</v>
      </c>
      <c r="P112" s="25" t="s">
        <v>139</v>
      </c>
      <c r="Q112" s="25" t="s">
        <v>4190</v>
      </c>
      <c r="R112" s="25" t="s">
        <v>2073</v>
      </c>
      <c r="S112" s="25">
        <v>1000</v>
      </c>
      <c r="T112" s="25">
        <v>61</v>
      </c>
      <c r="U112" s="25">
        <v>0.67</v>
      </c>
      <c r="V112" s="25" t="s">
        <v>99</v>
      </c>
      <c r="W112" s="25" t="s">
        <v>40</v>
      </c>
      <c r="X112" s="25" t="s">
        <v>4193</v>
      </c>
      <c r="Y112" s="25" t="s">
        <v>2074</v>
      </c>
      <c r="Z112" s="25" t="s">
        <v>99</v>
      </c>
      <c r="AA112" s="25" t="s">
        <v>40</v>
      </c>
      <c r="AB112" s="25" t="s">
        <v>4193</v>
      </c>
      <c r="AC112" s="25" t="s">
        <v>2075</v>
      </c>
      <c r="AD112" s="2">
        <f t="shared" si="29"/>
        <v>1000</v>
      </c>
      <c r="AE112" s="2">
        <f t="shared" si="30"/>
        <v>88</v>
      </c>
      <c r="AF112" s="2">
        <f t="shared" si="31"/>
        <v>61</v>
      </c>
      <c r="AG112" s="2">
        <f t="shared" si="32"/>
        <v>0.67</v>
      </c>
      <c r="AH112" s="2" t="str">
        <f t="shared" si="33"/>
        <v>Sesuai</v>
      </c>
      <c r="AI112" s="2" t="s">
        <v>41</v>
      </c>
      <c r="AJ112" s="31">
        <f t="shared" si="43"/>
        <v>1</v>
      </c>
      <c r="AK112" s="31">
        <f t="shared" si="44"/>
        <v>1</v>
      </c>
      <c r="AL112" s="2" t="str">
        <f t="shared" si="34"/>
        <v>OK</v>
      </c>
      <c r="AM112" s="53" t="str">
        <f t="shared" si="35"/>
        <v>NOK</v>
      </c>
      <c r="AN112" s="2" t="str">
        <f t="shared" si="36"/>
        <v>OK</v>
      </c>
      <c r="AO112" s="2" t="str">
        <f t="shared" si="37"/>
        <v>OK</v>
      </c>
      <c r="AP112" s="2" t="str">
        <f t="shared" si="38"/>
        <v>OK</v>
      </c>
      <c r="AQ112" s="2" t="str">
        <f t="shared" si="39"/>
        <v>OK</v>
      </c>
      <c r="AR112" s="2" t="str">
        <f t="shared" si="47"/>
        <v>OK</v>
      </c>
      <c r="AS112" s="2" t="str">
        <f t="shared" si="45"/>
        <v>OK</v>
      </c>
      <c r="AT112" s="2" t="str">
        <f>VLOOKUP(G112,ACROV!$A$2:$D$732,4,)</f>
        <v>YANA SURYANA</v>
      </c>
      <c r="AU112" s="2">
        <f t="shared" si="40"/>
        <v>1</v>
      </c>
      <c r="AV112" s="2" t="str">
        <f>_xlfn.IFNA(VLOOKUP(G112,Dispen!$A$3:$A$36,1,)," ")</f>
        <v xml:space="preserve"> </v>
      </c>
    </row>
    <row r="113" spans="1:48" x14ac:dyDescent="0.25">
      <c r="A113" s="25">
        <v>200</v>
      </c>
      <c r="B113" s="25">
        <v>200</v>
      </c>
      <c r="C113" s="25" t="s">
        <v>26</v>
      </c>
      <c r="D113" s="25" t="s">
        <v>33</v>
      </c>
      <c r="E113" s="25" t="s">
        <v>1604</v>
      </c>
      <c r="F113" s="25" t="s">
        <v>27</v>
      </c>
      <c r="G113" s="25" t="s">
        <v>2077</v>
      </c>
      <c r="H113" s="25" t="s">
        <v>2078</v>
      </c>
      <c r="I113" s="25" t="s">
        <v>118</v>
      </c>
      <c r="J113" s="25" t="s">
        <v>2079</v>
      </c>
      <c r="K113" s="25" t="s">
        <v>120</v>
      </c>
      <c r="L113" s="25" t="s">
        <v>121</v>
      </c>
      <c r="M113" s="25" t="s">
        <v>71</v>
      </c>
      <c r="N113" s="32">
        <v>38</v>
      </c>
      <c r="O113" s="25">
        <v>8</v>
      </c>
      <c r="P113" s="25" t="s">
        <v>139</v>
      </c>
      <c r="Q113" s="25" t="s">
        <v>4190</v>
      </c>
      <c r="R113" s="25" t="s">
        <v>2080</v>
      </c>
      <c r="S113" s="25">
        <v>1000</v>
      </c>
      <c r="T113" s="25">
        <v>45</v>
      </c>
      <c r="U113" s="25">
        <v>3.44</v>
      </c>
      <c r="V113" s="25" t="s">
        <v>98</v>
      </c>
      <c r="W113" s="25" t="s">
        <v>40</v>
      </c>
      <c r="X113" s="25" t="s">
        <v>4193</v>
      </c>
      <c r="Y113" s="25" t="s">
        <v>2081</v>
      </c>
      <c r="Z113" s="25" t="s">
        <v>40</v>
      </c>
      <c r="AA113" s="25" t="s">
        <v>64</v>
      </c>
      <c r="AB113" s="25" t="s">
        <v>4194</v>
      </c>
      <c r="AC113" s="55" t="s">
        <v>2082</v>
      </c>
      <c r="AD113" s="2">
        <f t="shared" si="29"/>
        <v>1000</v>
      </c>
      <c r="AE113" s="2">
        <f t="shared" si="30"/>
        <v>38</v>
      </c>
      <c r="AF113" s="2">
        <f t="shared" si="31"/>
        <v>45</v>
      </c>
      <c r="AG113" s="2">
        <f t="shared" si="32"/>
        <v>3.44</v>
      </c>
      <c r="AH113" s="2" t="str">
        <f t="shared" si="33"/>
        <v>Sesuai</v>
      </c>
      <c r="AI113" s="2" t="s">
        <v>41</v>
      </c>
      <c r="AJ113" s="31">
        <f t="shared" si="43"/>
        <v>1</v>
      </c>
      <c r="AK113" s="54">
        <f t="shared" si="44"/>
        <v>0</v>
      </c>
      <c r="AL113" s="2" t="str">
        <f t="shared" si="34"/>
        <v>OK</v>
      </c>
      <c r="AM113" s="2" t="str">
        <f t="shared" si="35"/>
        <v>OK</v>
      </c>
      <c r="AN113" s="2" t="str">
        <f t="shared" si="36"/>
        <v>OK</v>
      </c>
      <c r="AO113" s="2" t="str">
        <f t="shared" si="37"/>
        <v>OK</v>
      </c>
      <c r="AP113" s="2" t="str">
        <f t="shared" si="38"/>
        <v>OK</v>
      </c>
      <c r="AQ113" s="2" t="str">
        <f t="shared" si="39"/>
        <v>OK</v>
      </c>
      <c r="AR113" s="2" t="str">
        <f t="shared" si="47"/>
        <v>OK</v>
      </c>
      <c r="AS113" s="53" t="str">
        <f t="shared" si="45"/>
        <v>NOK</v>
      </c>
      <c r="AT113" s="2" t="str">
        <f>VLOOKUP(G113,ACROV!$A$2:$D$732,4,)</f>
        <v>DHANI RAMDANI</v>
      </c>
      <c r="AU113" s="2">
        <f t="shared" si="40"/>
        <v>1</v>
      </c>
      <c r="AV113" s="2" t="str">
        <f>_xlfn.IFNA(VLOOKUP(G113,Dispen!$A$3:$A$36,1,)," ")</f>
        <v xml:space="preserve"> </v>
      </c>
    </row>
    <row r="114" spans="1:48" x14ac:dyDescent="0.25">
      <c r="A114" s="25">
        <v>200</v>
      </c>
      <c r="B114" s="25">
        <v>200</v>
      </c>
      <c r="C114" s="25" t="s">
        <v>26</v>
      </c>
      <c r="D114" s="25" t="s">
        <v>33</v>
      </c>
      <c r="E114" s="25" t="s">
        <v>1604</v>
      </c>
      <c r="F114" s="25" t="s">
        <v>27</v>
      </c>
      <c r="G114" s="25" t="s">
        <v>828</v>
      </c>
      <c r="H114" s="25" t="s">
        <v>829</v>
      </c>
      <c r="I114" s="25" t="s">
        <v>30</v>
      </c>
      <c r="J114" s="25" t="s">
        <v>2086</v>
      </c>
      <c r="K114" s="25" t="s">
        <v>120</v>
      </c>
      <c r="L114" s="25" t="s">
        <v>121</v>
      </c>
      <c r="M114" s="25" t="s">
        <v>39</v>
      </c>
      <c r="N114" s="32">
        <v>100</v>
      </c>
      <c r="O114" s="25">
        <v>4</v>
      </c>
      <c r="P114" s="25" t="s">
        <v>139</v>
      </c>
      <c r="Q114" s="25" t="s">
        <v>4190</v>
      </c>
      <c r="R114" s="25" t="s">
        <v>2087</v>
      </c>
      <c r="S114" s="25">
        <v>1000</v>
      </c>
      <c r="T114" s="25">
        <v>55</v>
      </c>
      <c r="U114" s="25">
        <v>0.69</v>
      </c>
      <c r="V114" s="25" t="s">
        <v>205</v>
      </c>
      <c r="W114" s="25" t="s">
        <v>40</v>
      </c>
      <c r="X114" s="25" t="s">
        <v>4193</v>
      </c>
      <c r="Y114" s="25" t="s">
        <v>2088</v>
      </c>
      <c r="Z114" s="25" t="s">
        <v>45</v>
      </c>
      <c r="AA114" s="25" t="s">
        <v>40</v>
      </c>
      <c r="AB114" s="25" t="s">
        <v>4193</v>
      </c>
      <c r="AC114" s="25" t="s">
        <v>2089</v>
      </c>
      <c r="AD114" s="2">
        <f t="shared" si="29"/>
        <v>1000</v>
      </c>
      <c r="AE114" s="2">
        <f t="shared" si="30"/>
        <v>100</v>
      </c>
      <c r="AF114" s="2">
        <f t="shared" si="31"/>
        <v>55</v>
      </c>
      <c r="AG114" s="2">
        <f t="shared" si="32"/>
        <v>0.69</v>
      </c>
      <c r="AH114" s="2" t="str">
        <f t="shared" si="33"/>
        <v>Sesuai</v>
      </c>
      <c r="AI114" s="2" t="s">
        <v>41</v>
      </c>
      <c r="AJ114" s="31">
        <f t="shared" si="43"/>
        <v>1</v>
      </c>
      <c r="AK114" s="31">
        <f t="shared" si="44"/>
        <v>1</v>
      </c>
      <c r="AL114" s="2" t="str">
        <f t="shared" si="34"/>
        <v>OK</v>
      </c>
      <c r="AM114" s="53" t="str">
        <f t="shared" si="35"/>
        <v>NOK</v>
      </c>
      <c r="AN114" s="2" t="str">
        <f t="shared" si="36"/>
        <v>OK</v>
      </c>
      <c r="AO114" s="2" t="str">
        <f t="shared" si="37"/>
        <v>OK</v>
      </c>
      <c r="AP114" s="2" t="str">
        <f t="shared" si="38"/>
        <v>OK</v>
      </c>
      <c r="AQ114" s="2" t="str">
        <f t="shared" si="39"/>
        <v>OK</v>
      </c>
      <c r="AR114" s="2" t="str">
        <f t="shared" si="47"/>
        <v>OK</v>
      </c>
      <c r="AS114" s="2" t="str">
        <f t="shared" si="45"/>
        <v>OK</v>
      </c>
      <c r="AT114" s="2" t="str">
        <f>VLOOKUP(G114,ACROV!$A$2:$D$732,4,)</f>
        <v>HERDIAN</v>
      </c>
      <c r="AU114" s="2">
        <f t="shared" si="40"/>
        <v>1</v>
      </c>
      <c r="AV114" s="2" t="str">
        <f>_xlfn.IFNA(VLOOKUP(G114,Dispen!$A$3:$A$36,1,)," ")</f>
        <v xml:space="preserve"> </v>
      </c>
    </row>
    <row r="115" spans="1:48" x14ac:dyDescent="0.25">
      <c r="A115" s="25">
        <v>200</v>
      </c>
      <c r="B115" s="25">
        <v>200</v>
      </c>
      <c r="C115" s="25" t="s">
        <v>26</v>
      </c>
      <c r="D115" s="25" t="s">
        <v>33</v>
      </c>
      <c r="E115" s="25" t="s">
        <v>1604</v>
      </c>
      <c r="F115" s="25" t="s">
        <v>27</v>
      </c>
      <c r="G115" s="25" t="s">
        <v>2098</v>
      </c>
      <c r="H115" s="25" t="s">
        <v>2099</v>
      </c>
      <c r="I115" s="25" t="s">
        <v>30</v>
      </c>
      <c r="J115" s="25" t="s">
        <v>2100</v>
      </c>
      <c r="K115" s="25" t="s">
        <v>120</v>
      </c>
      <c r="L115" s="25" t="s">
        <v>121</v>
      </c>
      <c r="M115" s="25" t="s">
        <v>71</v>
      </c>
      <c r="N115" s="32">
        <v>0</v>
      </c>
      <c r="O115" s="25">
        <v>8</v>
      </c>
      <c r="P115" s="25" t="s">
        <v>139</v>
      </c>
      <c r="Q115" s="25" t="s">
        <v>4190</v>
      </c>
      <c r="R115" s="25" t="s">
        <v>2101</v>
      </c>
      <c r="S115" s="55">
        <v>100</v>
      </c>
      <c r="T115" s="25">
        <v>45</v>
      </c>
      <c r="U115" s="25">
        <v>1.92</v>
      </c>
      <c r="V115" s="25" t="s">
        <v>98</v>
      </c>
      <c r="W115" s="25" t="s">
        <v>40</v>
      </c>
      <c r="X115" s="25" t="s">
        <v>4193</v>
      </c>
      <c r="Y115" s="25" t="s">
        <v>2102</v>
      </c>
      <c r="Z115" s="25" t="s">
        <v>99</v>
      </c>
      <c r="AA115" s="25" t="s">
        <v>40</v>
      </c>
      <c r="AB115" s="25" t="s">
        <v>4193</v>
      </c>
      <c r="AC115" s="25" t="s">
        <v>2103</v>
      </c>
      <c r="AD115" s="53">
        <f t="shared" si="29"/>
        <v>100</v>
      </c>
      <c r="AE115" s="2">
        <f t="shared" si="30"/>
        <v>0</v>
      </c>
      <c r="AF115" s="2">
        <f t="shared" si="31"/>
        <v>45</v>
      </c>
      <c r="AG115" s="2">
        <f t="shared" si="32"/>
        <v>1.92</v>
      </c>
      <c r="AH115" s="2" t="str">
        <f t="shared" si="33"/>
        <v>Sesuai</v>
      </c>
      <c r="AI115" s="2" t="s">
        <v>41</v>
      </c>
      <c r="AJ115" s="31">
        <f t="shared" si="43"/>
        <v>1</v>
      </c>
      <c r="AK115" s="31">
        <f t="shared" si="44"/>
        <v>1</v>
      </c>
      <c r="AL115" s="53" t="str">
        <f t="shared" si="34"/>
        <v>NOK</v>
      </c>
      <c r="AM115" s="2" t="str">
        <f t="shared" si="35"/>
        <v>OK</v>
      </c>
      <c r="AN115" s="2" t="str">
        <f t="shared" si="36"/>
        <v>OK</v>
      </c>
      <c r="AO115" s="2" t="str">
        <f t="shared" si="37"/>
        <v>OK</v>
      </c>
      <c r="AP115" s="2" t="str">
        <f t="shared" si="38"/>
        <v>OK</v>
      </c>
      <c r="AQ115" s="2" t="str">
        <f t="shared" si="39"/>
        <v>OK</v>
      </c>
      <c r="AR115" s="2" t="str">
        <f t="shared" si="47"/>
        <v>OK</v>
      </c>
      <c r="AS115" s="2" t="str">
        <f t="shared" si="45"/>
        <v>OK</v>
      </c>
      <c r="AT115" s="2" t="str">
        <f>VLOOKUP(G115,ACROV!$A$2:$D$732,4,)</f>
        <v>ARIF RAHMAN HAKIM</v>
      </c>
      <c r="AU115" s="2">
        <f t="shared" si="40"/>
        <v>1</v>
      </c>
      <c r="AV115" s="2" t="str">
        <f>_xlfn.IFNA(VLOOKUP(G115,Dispen!$A$3:$A$36,1,)," ")</f>
        <v xml:space="preserve"> </v>
      </c>
    </row>
    <row r="116" spans="1:48" x14ac:dyDescent="0.25">
      <c r="A116" s="25">
        <v>200</v>
      </c>
      <c r="B116" s="25">
        <v>200</v>
      </c>
      <c r="C116" s="25" t="s">
        <v>26</v>
      </c>
      <c r="D116" s="25" t="s">
        <v>33</v>
      </c>
      <c r="E116" s="25" t="s">
        <v>1604</v>
      </c>
      <c r="F116" s="25" t="s">
        <v>27</v>
      </c>
      <c r="G116" s="25" t="s">
        <v>1005</v>
      </c>
      <c r="H116" s="25" t="s">
        <v>1006</v>
      </c>
      <c r="I116" s="25" t="s">
        <v>30</v>
      </c>
      <c r="J116" s="25" t="s">
        <v>2107</v>
      </c>
      <c r="K116" s="25" t="s">
        <v>120</v>
      </c>
      <c r="L116" s="25" t="s">
        <v>38</v>
      </c>
      <c r="M116" s="25" t="s">
        <v>39</v>
      </c>
      <c r="N116" s="32">
        <v>0</v>
      </c>
      <c r="O116" s="25">
        <v>4</v>
      </c>
      <c r="P116" s="25" t="s">
        <v>139</v>
      </c>
      <c r="Q116" s="25" t="s">
        <v>4190</v>
      </c>
      <c r="R116" s="25" t="s">
        <v>2108</v>
      </c>
      <c r="S116" s="25">
        <v>1000</v>
      </c>
      <c r="T116" s="55">
        <v>90</v>
      </c>
      <c r="U116" s="25">
        <v>0.56000000000000005</v>
      </c>
      <c r="V116" s="25" t="s">
        <v>99</v>
      </c>
      <c r="W116" s="25" t="s">
        <v>40</v>
      </c>
      <c r="X116" s="25" t="s">
        <v>4193</v>
      </c>
      <c r="Y116" s="25" t="s">
        <v>2109</v>
      </c>
      <c r="Z116" s="25" t="s">
        <v>57</v>
      </c>
      <c r="AA116" s="25" t="s">
        <v>40</v>
      </c>
      <c r="AB116" s="25" t="s">
        <v>4193</v>
      </c>
      <c r="AC116" s="25" t="s">
        <v>2110</v>
      </c>
      <c r="AD116" s="2">
        <f t="shared" si="29"/>
        <v>1000</v>
      </c>
      <c r="AE116" s="2">
        <f t="shared" si="30"/>
        <v>0</v>
      </c>
      <c r="AF116" s="53">
        <f t="shared" si="31"/>
        <v>90</v>
      </c>
      <c r="AG116" s="2">
        <f t="shared" si="32"/>
        <v>0.56000000000000005</v>
      </c>
      <c r="AH116" s="2" t="str">
        <f t="shared" si="33"/>
        <v>Sesuai</v>
      </c>
      <c r="AI116" s="2" t="s">
        <v>41</v>
      </c>
      <c r="AJ116" s="31">
        <f t="shared" si="43"/>
        <v>1</v>
      </c>
      <c r="AK116" s="31">
        <f t="shared" si="44"/>
        <v>1</v>
      </c>
      <c r="AL116" s="2" t="str">
        <f t="shared" si="34"/>
        <v>OK</v>
      </c>
      <c r="AM116" s="2" t="str">
        <f t="shared" si="35"/>
        <v>OK</v>
      </c>
      <c r="AN116" s="53" t="str">
        <f t="shared" si="36"/>
        <v>NOK</v>
      </c>
      <c r="AO116" s="2" t="str">
        <f t="shared" si="37"/>
        <v>OK</v>
      </c>
      <c r="AP116" s="2" t="str">
        <f t="shared" si="38"/>
        <v>OK</v>
      </c>
      <c r="AQ116" s="2" t="str">
        <f t="shared" si="39"/>
        <v>OK</v>
      </c>
      <c r="AR116" s="2" t="str">
        <f t="shared" si="47"/>
        <v>OK</v>
      </c>
      <c r="AS116" s="2" t="str">
        <f t="shared" si="45"/>
        <v>OK</v>
      </c>
      <c r="AT116" s="2" t="str">
        <f>VLOOKUP(G116,ACROV!$A$2:$D$732,4,)</f>
        <v>MUHAMMAD RAFI MAULUDI</v>
      </c>
      <c r="AU116" s="2">
        <f t="shared" si="40"/>
        <v>1</v>
      </c>
      <c r="AV116" s="2" t="str">
        <f>_xlfn.IFNA(VLOOKUP(G116,Dispen!$A$3:$A$36,1,)," ")</f>
        <v xml:space="preserve"> </v>
      </c>
    </row>
    <row r="117" spans="1:48" x14ac:dyDescent="0.25">
      <c r="A117" s="25">
        <v>200</v>
      </c>
      <c r="B117" s="25">
        <v>200</v>
      </c>
      <c r="C117" s="25" t="s">
        <v>26</v>
      </c>
      <c r="D117" s="25" t="s">
        <v>33</v>
      </c>
      <c r="E117" s="25" t="s">
        <v>1604</v>
      </c>
      <c r="F117" s="25" t="s">
        <v>27</v>
      </c>
      <c r="G117" s="25" t="s">
        <v>2131</v>
      </c>
      <c r="H117" s="25" t="s">
        <v>2132</v>
      </c>
      <c r="I117" s="25" t="s">
        <v>30</v>
      </c>
      <c r="J117" s="25" t="s">
        <v>2134</v>
      </c>
      <c r="K117" s="25" t="s">
        <v>120</v>
      </c>
      <c r="L117" s="25" t="s">
        <v>121</v>
      </c>
      <c r="M117" s="25" t="s">
        <v>39</v>
      </c>
      <c r="N117" s="32">
        <v>94</v>
      </c>
      <c r="O117" s="25">
        <v>4</v>
      </c>
      <c r="P117" s="25" t="s">
        <v>139</v>
      </c>
      <c r="Q117" s="25" t="s">
        <v>4190</v>
      </c>
      <c r="R117" s="25" t="s">
        <v>2135</v>
      </c>
      <c r="S117" s="25">
        <v>1000</v>
      </c>
      <c r="T117" s="25">
        <v>36</v>
      </c>
      <c r="U117" s="25">
        <v>1.0900000000000001</v>
      </c>
      <c r="V117" s="25" t="s">
        <v>99</v>
      </c>
      <c r="W117" s="25" t="s">
        <v>40</v>
      </c>
      <c r="X117" s="25" t="s">
        <v>4193</v>
      </c>
      <c r="Y117" s="25" t="s">
        <v>2136</v>
      </c>
      <c r="Z117" s="25" t="s">
        <v>98</v>
      </c>
      <c r="AA117" s="25" t="s">
        <v>40</v>
      </c>
      <c r="AB117" s="25" t="s">
        <v>4193</v>
      </c>
      <c r="AC117" s="25" t="s">
        <v>2137</v>
      </c>
      <c r="AD117" s="2">
        <f t="shared" si="29"/>
        <v>1000</v>
      </c>
      <c r="AE117" s="2">
        <f t="shared" si="30"/>
        <v>94</v>
      </c>
      <c r="AF117" s="2">
        <f t="shared" si="31"/>
        <v>36</v>
      </c>
      <c r="AG117" s="2">
        <f t="shared" si="32"/>
        <v>1.0900000000000001</v>
      </c>
      <c r="AH117" s="2" t="str">
        <f t="shared" si="33"/>
        <v>Sesuai</v>
      </c>
      <c r="AI117" s="2" t="s">
        <v>41</v>
      </c>
      <c r="AJ117" s="31">
        <f t="shared" si="43"/>
        <v>1</v>
      </c>
      <c r="AK117" s="31">
        <f t="shared" si="44"/>
        <v>1</v>
      </c>
      <c r="AL117" s="2" t="str">
        <f t="shared" si="34"/>
        <v>OK</v>
      </c>
      <c r="AM117" s="53" t="str">
        <f t="shared" si="35"/>
        <v>NOK</v>
      </c>
      <c r="AN117" s="2" t="str">
        <f t="shared" si="36"/>
        <v>OK</v>
      </c>
      <c r="AO117" s="2" t="str">
        <f t="shared" si="37"/>
        <v>OK</v>
      </c>
      <c r="AP117" s="2" t="str">
        <f t="shared" si="38"/>
        <v>OK</v>
      </c>
      <c r="AQ117" s="2" t="str">
        <f t="shared" si="39"/>
        <v>OK</v>
      </c>
      <c r="AR117" s="2" t="str">
        <f t="shared" si="47"/>
        <v>OK</v>
      </c>
      <c r="AS117" s="2" t="str">
        <f t="shared" si="45"/>
        <v>OK</v>
      </c>
      <c r="AT117" s="2" t="str">
        <f>VLOOKUP(G117,ACROV!$A$2:$D$732,4,)</f>
        <v>M. LAZUARDI NURHIDAYAH</v>
      </c>
      <c r="AU117" s="2">
        <f t="shared" si="40"/>
        <v>1</v>
      </c>
      <c r="AV117" s="2" t="str">
        <f>_xlfn.IFNA(VLOOKUP(G117,Dispen!$A$3:$A$36,1,)," ")</f>
        <v xml:space="preserve"> </v>
      </c>
    </row>
    <row r="118" spans="1:48" x14ac:dyDescent="0.25">
      <c r="A118" s="25">
        <v>200</v>
      </c>
      <c r="B118" s="25">
        <v>200</v>
      </c>
      <c r="C118" s="25" t="s">
        <v>26</v>
      </c>
      <c r="D118" s="25" t="s">
        <v>33</v>
      </c>
      <c r="E118" s="25" t="s">
        <v>1604</v>
      </c>
      <c r="F118" s="25" t="s">
        <v>27</v>
      </c>
      <c r="G118" s="25" t="s">
        <v>2143</v>
      </c>
      <c r="H118" s="25" t="s">
        <v>2144</v>
      </c>
      <c r="I118" s="25" t="s">
        <v>118</v>
      </c>
      <c r="J118" s="25" t="s">
        <v>2145</v>
      </c>
      <c r="K118" s="25" t="s">
        <v>120</v>
      </c>
      <c r="L118" s="25" t="s">
        <v>121</v>
      </c>
      <c r="M118" s="25" t="s">
        <v>157</v>
      </c>
      <c r="N118" s="32">
        <v>10</v>
      </c>
      <c r="O118" s="25">
        <v>8</v>
      </c>
      <c r="P118" s="25" t="s">
        <v>139</v>
      </c>
      <c r="Q118" s="25" t="s">
        <v>4190</v>
      </c>
      <c r="R118" s="25" t="s">
        <v>2146</v>
      </c>
      <c r="S118" s="25">
        <v>1000</v>
      </c>
      <c r="T118" s="25">
        <v>47</v>
      </c>
      <c r="U118" s="25">
        <v>0.64</v>
      </c>
      <c r="V118" s="25" t="s">
        <v>40</v>
      </c>
      <c r="W118" s="25" t="s">
        <v>45</v>
      </c>
      <c r="X118" s="25" t="s">
        <v>4194</v>
      </c>
      <c r="Y118" s="55" t="s">
        <v>2147</v>
      </c>
      <c r="Z118" s="25" t="s">
        <v>146</v>
      </c>
      <c r="AA118" s="25" t="s">
        <v>40</v>
      </c>
      <c r="AB118" s="25" t="s">
        <v>4193</v>
      </c>
      <c r="AC118" s="25" t="s">
        <v>2148</v>
      </c>
      <c r="AD118" s="2">
        <f t="shared" si="29"/>
        <v>1000</v>
      </c>
      <c r="AE118" s="2">
        <f t="shared" si="30"/>
        <v>10</v>
      </c>
      <c r="AF118" s="2">
        <f t="shared" si="31"/>
        <v>47</v>
      </c>
      <c r="AG118" s="2">
        <f t="shared" si="32"/>
        <v>0.64</v>
      </c>
      <c r="AH118" s="2" t="str">
        <f t="shared" si="33"/>
        <v>Sesuai</v>
      </c>
      <c r="AI118" s="2" t="s">
        <v>41</v>
      </c>
      <c r="AJ118" s="54">
        <f t="shared" si="43"/>
        <v>0</v>
      </c>
      <c r="AK118" s="31">
        <f t="shared" si="44"/>
        <v>1</v>
      </c>
      <c r="AL118" s="2" t="str">
        <f t="shared" si="34"/>
        <v>OK</v>
      </c>
      <c r="AM118" s="2" t="str">
        <f t="shared" si="35"/>
        <v>OK</v>
      </c>
      <c r="AN118" s="2" t="str">
        <f t="shared" si="36"/>
        <v>OK</v>
      </c>
      <c r="AO118" s="2" t="str">
        <f t="shared" si="37"/>
        <v>OK</v>
      </c>
      <c r="AP118" s="2" t="str">
        <f t="shared" si="38"/>
        <v>OK</v>
      </c>
      <c r="AQ118" s="2" t="str">
        <f t="shared" si="39"/>
        <v>OK</v>
      </c>
      <c r="AR118" s="53" t="str">
        <f t="shared" si="47"/>
        <v>NOK</v>
      </c>
      <c r="AS118" s="2" t="str">
        <f t="shared" si="45"/>
        <v>OK</v>
      </c>
      <c r="AT118" s="2" t="str">
        <f>VLOOKUP(G118,ACROV!$A$2:$D$732,4,)</f>
        <v>YUDA SATRIA PERMANA</v>
      </c>
      <c r="AU118" s="2">
        <f t="shared" si="40"/>
        <v>1</v>
      </c>
      <c r="AV118" s="2" t="str">
        <f>_xlfn.IFNA(VLOOKUP(G118,Dispen!$A$3:$A$36,1,)," ")</f>
        <v xml:space="preserve"> </v>
      </c>
    </row>
    <row r="119" spans="1:48" x14ac:dyDescent="0.25">
      <c r="A119" s="25">
        <v>200</v>
      </c>
      <c r="B119" s="25">
        <v>200</v>
      </c>
      <c r="C119" s="25" t="s">
        <v>26</v>
      </c>
      <c r="D119" s="25" t="s">
        <v>33</v>
      </c>
      <c r="E119" s="25" t="s">
        <v>2153</v>
      </c>
      <c r="F119" s="25" t="s">
        <v>27</v>
      </c>
      <c r="G119" s="25" t="s">
        <v>2169</v>
      </c>
      <c r="H119" s="25" t="s">
        <v>2170</v>
      </c>
      <c r="I119" s="25" t="s">
        <v>118</v>
      </c>
      <c r="J119" s="25" t="s">
        <v>2171</v>
      </c>
      <c r="K119" s="25" t="s">
        <v>37</v>
      </c>
      <c r="L119" s="25" t="s">
        <v>38</v>
      </c>
      <c r="M119" s="25" t="s">
        <v>39</v>
      </c>
      <c r="N119" s="32">
        <v>43</v>
      </c>
      <c r="O119" s="25">
        <v>4</v>
      </c>
      <c r="P119" s="25" t="s">
        <v>43</v>
      </c>
      <c r="Q119" s="25" t="s">
        <v>4189</v>
      </c>
      <c r="R119" s="25" t="s">
        <v>1279</v>
      </c>
      <c r="S119" s="25">
        <v>1000</v>
      </c>
      <c r="T119" s="25">
        <v>36</v>
      </c>
      <c r="U119" s="25">
        <v>0.3</v>
      </c>
      <c r="V119" s="25" t="s">
        <v>99</v>
      </c>
      <c r="W119" s="25" t="s">
        <v>40</v>
      </c>
      <c r="X119" s="25" t="s">
        <v>4193</v>
      </c>
      <c r="Y119" s="25" t="s">
        <v>2172</v>
      </c>
      <c r="Z119" s="25" t="s">
        <v>40</v>
      </c>
      <c r="AA119" s="25" t="s">
        <v>64</v>
      </c>
      <c r="AB119" s="25" t="s">
        <v>4194</v>
      </c>
      <c r="AC119" s="55" t="s">
        <v>2173</v>
      </c>
      <c r="AD119" s="2">
        <f t="shared" si="29"/>
        <v>1000</v>
      </c>
      <c r="AE119" s="2">
        <f t="shared" si="30"/>
        <v>43</v>
      </c>
      <c r="AF119" s="2">
        <f t="shared" si="31"/>
        <v>36</v>
      </c>
      <c r="AG119" s="2">
        <f t="shared" si="32"/>
        <v>0.3</v>
      </c>
      <c r="AH119" s="53" t="str">
        <f t="shared" si="33"/>
        <v>Double</v>
      </c>
      <c r="AI119" s="2" t="s">
        <v>41</v>
      </c>
      <c r="AJ119" s="31">
        <f t="shared" si="43"/>
        <v>1</v>
      </c>
      <c r="AK119" s="54">
        <f t="shared" si="44"/>
        <v>0</v>
      </c>
      <c r="AL119" s="2" t="str">
        <f t="shared" si="34"/>
        <v>OK</v>
      </c>
      <c r="AM119" s="2" t="str">
        <f t="shared" si="35"/>
        <v>OK</v>
      </c>
      <c r="AN119" s="2" t="str">
        <f t="shared" si="36"/>
        <v>OK</v>
      </c>
      <c r="AO119" s="2" t="str">
        <f t="shared" si="37"/>
        <v>OK</v>
      </c>
      <c r="AP119" s="53" t="str">
        <f t="shared" si="38"/>
        <v>NOK</v>
      </c>
      <c r="AQ119" s="2" t="str">
        <f t="shared" si="39"/>
        <v>OK</v>
      </c>
      <c r="AR119" s="2" t="str">
        <f t="shared" si="47"/>
        <v>OK</v>
      </c>
      <c r="AS119" s="53" t="str">
        <f t="shared" si="45"/>
        <v>NOK</v>
      </c>
      <c r="AT119" s="2" t="str">
        <f>VLOOKUP(G119,ACROV!$A$2:$D$732,4,)</f>
        <v>M RIKI ANDIKA</v>
      </c>
      <c r="AU119" s="2">
        <f t="shared" si="40"/>
        <v>2</v>
      </c>
      <c r="AV119" s="2" t="str">
        <f>_xlfn.IFNA(VLOOKUP(G119,Dispen!$A$3:$A$36,1,)," ")</f>
        <v xml:space="preserve"> </v>
      </c>
    </row>
    <row r="120" spans="1:48" x14ac:dyDescent="0.25">
      <c r="A120" s="25">
        <v>200</v>
      </c>
      <c r="B120" s="25">
        <v>200</v>
      </c>
      <c r="C120" s="25" t="s">
        <v>26</v>
      </c>
      <c r="D120" s="25" t="s">
        <v>33</v>
      </c>
      <c r="E120" s="25" t="s">
        <v>2153</v>
      </c>
      <c r="F120" s="25" t="s">
        <v>27</v>
      </c>
      <c r="G120" s="25" t="s">
        <v>2180</v>
      </c>
      <c r="H120" s="25" t="s">
        <v>2181</v>
      </c>
      <c r="I120" s="25" t="s">
        <v>118</v>
      </c>
      <c r="J120" s="25" t="s">
        <v>2182</v>
      </c>
      <c r="K120" s="25" t="s">
        <v>120</v>
      </c>
      <c r="L120" s="25" t="s">
        <v>38</v>
      </c>
      <c r="M120" s="25" t="s">
        <v>39</v>
      </c>
      <c r="N120" s="32">
        <v>78</v>
      </c>
      <c r="O120" s="25">
        <v>4</v>
      </c>
      <c r="P120" s="25" t="s">
        <v>139</v>
      </c>
      <c r="Q120" s="25" t="s">
        <v>4190</v>
      </c>
      <c r="R120" s="25" t="s">
        <v>2183</v>
      </c>
      <c r="S120" s="25">
        <v>1000</v>
      </c>
      <c r="T120" s="25">
        <v>43</v>
      </c>
      <c r="U120" s="25">
        <v>0.47</v>
      </c>
      <c r="V120" s="25" t="s">
        <v>99</v>
      </c>
      <c r="W120" s="25" t="s">
        <v>40</v>
      </c>
      <c r="X120" s="25" t="s">
        <v>4193</v>
      </c>
      <c r="Y120" s="25" t="s">
        <v>2184</v>
      </c>
      <c r="Z120" s="25" t="s">
        <v>40</v>
      </c>
      <c r="AA120" s="25" t="s">
        <v>64</v>
      </c>
      <c r="AB120" s="25" t="s">
        <v>4194</v>
      </c>
      <c r="AC120" s="55" t="s">
        <v>2185</v>
      </c>
      <c r="AD120" s="2">
        <f t="shared" si="29"/>
        <v>1000</v>
      </c>
      <c r="AE120" s="2">
        <f t="shared" si="30"/>
        <v>78</v>
      </c>
      <c r="AF120" s="2">
        <f t="shared" si="31"/>
        <v>43</v>
      </c>
      <c r="AG120" s="2">
        <f t="shared" si="32"/>
        <v>0.47</v>
      </c>
      <c r="AH120" s="2" t="str">
        <f t="shared" si="33"/>
        <v>Sesuai</v>
      </c>
      <c r="AI120" s="2" t="s">
        <v>41</v>
      </c>
      <c r="AJ120" s="31">
        <f t="shared" si="43"/>
        <v>1</v>
      </c>
      <c r="AK120" s="54">
        <f t="shared" si="44"/>
        <v>0</v>
      </c>
      <c r="AL120" s="2" t="str">
        <f t="shared" si="34"/>
        <v>OK</v>
      </c>
      <c r="AM120" s="2" t="str">
        <f t="shared" si="35"/>
        <v>OK</v>
      </c>
      <c r="AN120" s="2" t="str">
        <f t="shared" si="36"/>
        <v>OK</v>
      </c>
      <c r="AO120" s="2" t="str">
        <f t="shared" si="37"/>
        <v>OK</v>
      </c>
      <c r="AP120" s="2" t="str">
        <f t="shared" si="38"/>
        <v>OK</v>
      </c>
      <c r="AQ120" s="2" t="str">
        <f t="shared" si="39"/>
        <v>OK</v>
      </c>
      <c r="AR120" s="2" t="str">
        <f t="shared" si="47"/>
        <v>OK</v>
      </c>
      <c r="AS120" s="53" t="str">
        <f t="shared" si="45"/>
        <v>NOK</v>
      </c>
      <c r="AT120" s="2" t="str">
        <f>VLOOKUP(G120,ACROV!$A$2:$D$732,4,)</f>
        <v>ANUGRAH KUSUMA</v>
      </c>
      <c r="AU120" s="2">
        <f t="shared" si="40"/>
        <v>1</v>
      </c>
      <c r="AV120" s="2" t="str">
        <f>_xlfn.IFNA(VLOOKUP(G120,Dispen!$A$3:$A$36,1,)," ")</f>
        <v xml:space="preserve"> </v>
      </c>
    </row>
    <row r="121" spans="1:48" x14ac:dyDescent="0.25">
      <c r="A121" s="25">
        <v>200</v>
      </c>
      <c r="B121" s="25">
        <v>200</v>
      </c>
      <c r="C121" s="25" t="s">
        <v>26</v>
      </c>
      <c r="D121" s="25" t="s">
        <v>33</v>
      </c>
      <c r="E121" s="25" t="s">
        <v>2153</v>
      </c>
      <c r="F121" s="25" t="s">
        <v>27</v>
      </c>
      <c r="G121" s="25" t="s">
        <v>1259</v>
      </c>
      <c r="H121" s="25" t="s">
        <v>1260</v>
      </c>
      <c r="I121" s="25" t="s">
        <v>118</v>
      </c>
      <c r="J121" s="25" t="s">
        <v>2190</v>
      </c>
      <c r="K121" s="25" t="s">
        <v>120</v>
      </c>
      <c r="L121" s="25" t="s">
        <v>121</v>
      </c>
      <c r="M121" s="25" t="s">
        <v>39</v>
      </c>
      <c r="N121" s="32">
        <v>69</v>
      </c>
      <c r="O121" s="25">
        <v>4</v>
      </c>
      <c r="P121" s="25" t="s">
        <v>139</v>
      </c>
      <c r="Q121" s="25" t="s">
        <v>4190</v>
      </c>
      <c r="R121" s="25" t="s">
        <v>2191</v>
      </c>
      <c r="S121" s="25">
        <v>1000</v>
      </c>
      <c r="T121" s="55">
        <v>100</v>
      </c>
      <c r="U121" s="25">
        <v>1.05</v>
      </c>
      <c r="V121" s="25" t="s">
        <v>146</v>
      </c>
      <c r="W121" s="25" t="s">
        <v>40</v>
      </c>
      <c r="X121" s="25" t="s">
        <v>4193</v>
      </c>
      <c r="Y121" s="25" t="s">
        <v>2192</v>
      </c>
      <c r="Z121" s="25" t="s">
        <v>99</v>
      </c>
      <c r="AA121" s="25" t="s">
        <v>40</v>
      </c>
      <c r="AB121" s="25" t="s">
        <v>4193</v>
      </c>
      <c r="AC121" s="25" t="s">
        <v>2193</v>
      </c>
      <c r="AD121" s="2">
        <f t="shared" si="29"/>
        <v>1000</v>
      </c>
      <c r="AE121" s="2">
        <f t="shared" si="30"/>
        <v>69</v>
      </c>
      <c r="AF121" s="53">
        <f t="shared" si="31"/>
        <v>100</v>
      </c>
      <c r="AG121" s="2">
        <f t="shared" si="32"/>
        <v>1.05</v>
      </c>
      <c r="AH121" s="2" t="str">
        <f t="shared" si="33"/>
        <v>Sesuai</v>
      </c>
      <c r="AI121" s="2" t="s">
        <v>41</v>
      </c>
      <c r="AJ121" s="31">
        <f t="shared" si="43"/>
        <v>1</v>
      </c>
      <c r="AK121" s="31">
        <f t="shared" si="44"/>
        <v>1</v>
      </c>
      <c r="AL121" s="2" t="str">
        <f t="shared" si="34"/>
        <v>OK</v>
      </c>
      <c r="AM121" s="2" t="str">
        <f t="shared" si="35"/>
        <v>OK</v>
      </c>
      <c r="AN121" s="53" t="str">
        <f t="shared" si="36"/>
        <v>NOK</v>
      </c>
      <c r="AO121" s="2" t="str">
        <f t="shared" si="37"/>
        <v>OK</v>
      </c>
      <c r="AP121" s="2" t="str">
        <f t="shared" si="38"/>
        <v>OK</v>
      </c>
      <c r="AQ121" s="2" t="str">
        <f t="shared" si="39"/>
        <v>OK</v>
      </c>
      <c r="AR121" s="2" t="str">
        <f t="shared" si="47"/>
        <v>OK</v>
      </c>
      <c r="AS121" s="2" t="str">
        <f t="shared" si="45"/>
        <v>OK</v>
      </c>
      <c r="AT121" s="2" t="str">
        <f>VLOOKUP(G121,ACROV!$A$2:$D$732,4,)</f>
        <v>MUHAMMAD RAFI MAULUDI</v>
      </c>
      <c r="AU121" s="2">
        <f t="shared" si="40"/>
        <v>1</v>
      </c>
      <c r="AV121" s="2" t="str">
        <f>_xlfn.IFNA(VLOOKUP(G121,Dispen!$A$3:$A$36,1,)," ")</f>
        <v xml:space="preserve"> </v>
      </c>
    </row>
    <row r="122" spans="1:48" x14ac:dyDescent="0.25">
      <c r="A122" s="25">
        <v>200</v>
      </c>
      <c r="B122" s="25">
        <v>200</v>
      </c>
      <c r="C122" s="25" t="s">
        <v>26</v>
      </c>
      <c r="D122" s="25" t="s">
        <v>33</v>
      </c>
      <c r="E122" s="25" t="s">
        <v>2153</v>
      </c>
      <c r="F122" s="25" t="s">
        <v>27</v>
      </c>
      <c r="G122" s="25" t="s">
        <v>1439</v>
      </c>
      <c r="H122" s="25" t="s">
        <v>1440</v>
      </c>
      <c r="I122" s="25" t="s">
        <v>118</v>
      </c>
      <c r="J122" s="25" t="s">
        <v>2194</v>
      </c>
      <c r="K122" s="25" t="s">
        <v>120</v>
      </c>
      <c r="L122" s="25" t="s">
        <v>121</v>
      </c>
      <c r="M122" s="25" t="s">
        <v>39</v>
      </c>
      <c r="N122" s="32">
        <v>15</v>
      </c>
      <c r="O122" s="25">
        <v>4</v>
      </c>
      <c r="P122" s="25" t="s">
        <v>139</v>
      </c>
      <c r="Q122" s="25" t="s">
        <v>4190</v>
      </c>
      <c r="R122" s="25" t="s">
        <v>2195</v>
      </c>
      <c r="S122" s="25">
        <v>1000</v>
      </c>
      <c r="T122" s="25">
        <v>46</v>
      </c>
      <c r="U122" s="25">
        <v>0.83</v>
      </c>
      <c r="V122" s="25" t="s">
        <v>40</v>
      </c>
      <c r="W122" s="25" t="s">
        <v>412</v>
      </c>
      <c r="X122" s="25" t="s">
        <v>4194</v>
      </c>
      <c r="Y122" s="55" t="s">
        <v>2196</v>
      </c>
      <c r="Z122" s="25" t="s">
        <v>113</v>
      </c>
      <c r="AA122" s="25" t="s">
        <v>40</v>
      </c>
      <c r="AB122" s="25" t="s">
        <v>4193</v>
      </c>
      <c r="AC122" s="25" t="s">
        <v>2197</v>
      </c>
      <c r="AD122" s="2">
        <f t="shared" si="29"/>
        <v>1000</v>
      </c>
      <c r="AE122" s="2">
        <f t="shared" si="30"/>
        <v>15</v>
      </c>
      <c r="AF122" s="2">
        <f t="shared" si="31"/>
        <v>46</v>
      </c>
      <c r="AG122" s="2">
        <f t="shared" si="32"/>
        <v>0.83</v>
      </c>
      <c r="AH122" s="2" t="str">
        <f t="shared" si="33"/>
        <v>Sesuai</v>
      </c>
      <c r="AI122" s="2" t="s">
        <v>41</v>
      </c>
      <c r="AJ122" s="54">
        <f t="shared" si="43"/>
        <v>0</v>
      </c>
      <c r="AK122" s="31">
        <f t="shared" si="44"/>
        <v>1</v>
      </c>
      <c r="AL122" s="2" t="str">
        <f t="shared" si="34"/>
        <v>OK</v>
      </c>
      <c r="AM122" s="2" t="str">
        <f t="shared" si="35"/>
        <v>OK</v>
      </c>
      <c r="AN122" s="2" t="str">
        <f t="shared" si="36"/>
        <v>OK</v>
      </c>
      <c r="AO122" s="2" t="str">
        <f t="shared" si="37"/>
        <v>OK</v>
      </c>
      <c r="AP122" s="2" t="str">
        <f t="shared" si="38"/>
        <v>OK</v>
      </c>
      <c r="AQ122" s="2" t="str">
        <f t="shared" si="39"/>
        <v>OK</v>
      </c>
      <c r="AR122" s="53" t="str">
        <f t="shared" si="47"/>
        <v>NOK</v>
      </c>
      <c r="AS122" s="2" t="str">
        <f t="shared" si="45"/>
        <v>OK</v>
      </c>
      <c r="AT122" s="2" t="str">
        <f>VLOOKUP(G122,ACROV!$A$2:$D$732,4,)</f>
        <v>M. RUSLI FAUZI</v>
      </c>
      <c r="AU122" s="2">
        <f t="shared" si="40"/>
        <v>1</v>
      </c>
      <c r="AV122" s="2" t="str">
        <f>_xlfn.IFNA(VLOOKUP(G122,Dispen!$A$3:$A$36,1,)," ")</f>
        <v xml:space="preserve"> </v>
      </c>
    </row>
    <row r="123" spans="1:48" x14ac:dyDescent="0.25">
      <c r="A123" s="25">
        <v>200</v>
      </c>
      <c r="B123" s="25">
        <v>200</v>
      </c>
      <c r="C123" s="25" t="s">
        <v>26</v>
      </c>
      <c r="D123" s="25" t="s">
        <v>33</v>
      </c>
      <c r="E123" s="25" t="s">
        <v>2153</v>
      </c>
      <c r="F123" s="25" t="s">
        <v>27</v>
      </c>
      <c r="G123" s="25" t="s">
        <v>2209</v>
      </c>
      <c r="H123" s="25" t="s">
        <v>2210</v>
      </c>
      <c r="I123" s="25" t="s">
        <v>30</v>
      </c>
      <c r="J123" s="25" t="s">
        <v>2211</v>
      </c>
      <c r="K123" s="25" t="s">
        <v>120</v>
      </c>
      <c r="L123" s="25" t="s">
        <v>121</v>
      </c>
      <c r="M123" s="25" t="s">
        <v>39</v>
      </c>
      <c r="N123" s="32">
        <v>91</v>
      </c>
      <c r="O123" s="25">
        <v>4</v>
      </c>
      <c r="P123" s="25" t="s">
        <v>139</v>
      </c>
      <c r="Q123" s="25" t="s">
        <v>4190</v>
      </c>
      <c r="R123" s="25" t="s">
        <v>2212</v>
      </c>
      <c r="S123" s="25">
        <v>1000</v>
      </c>
      <c r="T123" s="25">
        <v>35</v>
      </c>
      <c r="U123" s="25">
        <v>0.99</v>
      </c>
      <c r="V123" s="25" t="s">
        <v>99</v>
      </c>
      <c r="W123" s="25" t="s">
        <v>40</v>
      </c>
      <c r="X123" s="25" t="s">
        <v>4193</v>
      </c>
      <c r="Y123" s="25" t="s">
        <v>2213</v>
      </c>
      <c r="Z123" s="25" t="s">
        <v>64</v>
      </c>
      <c r="AA123" s="25" t="s">
        <v>40</v>
      </c>
      <c r="AB123" s="25" t="s">
        <v>4193</v>
      </c>
      <c r="AC123" s="25" t="s">
        <v>2214</v>
      </c>
      <c r="AD123" s="2">
        <f t="shared" si="29"/>
        <v>1000</v>
      </c>
      <c r="AE123" s="2">
        <f t="shared" si="30"/>
        <v>91</v>
      </c>
      <c r="AF123" s="2">
        <f t="shared" si="31"/>
        <v>35</v>
      </c>
      <c r="AG123" s="2">
        <f t="shared" si="32"/>
        <v>0.99</v>
      </c>
      <c r="AH123" s="2" t="str">
        <f t="shared" si="33"/>
        <v>Sesuai</v>
      </c>
      <c r="AI123" s="2" t="s">
        <v>41</v>
      </c>
      <c r="AJ123" s="31">
        <f t="shared" si="43"/>
        <v>1</v>
      </c>
      <c r="AK123" s="31">
        <f t="shared" si="44"/>
        <v>1</v>
      </c>
      <c r="AL123" s="2" t="str">
        <f t="shared" si="34"/>
        <v>OK</v>
      </c>
      <c r="AM123" s="53" t="str">
        <f t="shared" si="35"/>
        <v>NOK</v>
      </c>
      <c r="AN123" s="2" t="str">
        <f t="shared" si="36"/>
        <v>OK</v>
      </c>
      <c r="AO123" s="2" t="str">
        <f t="shared" si="37"/>
        <v>OK</v>
      </c>
      <c r="AP123" s="2" t="str">
        <f t="shared" si="38"/>
        <v>OK</v>
      </c>
      <c r="AQ123" s="2" t="str">
        <f t="shared" si="39"/>
        <v>OK</v>
      </c>
      <c r="AR123" s="2" t="str">
        <f t="shared" si="47"/>
        <v>OK</v>
      </c>
      <c r="AS123" s="2" t="str">
        <f t="shared" si="45"/>
        <v>OK</v>
      </c>
      <c r="AT123" s="2" t="str">
        <f>VLOOKUP(G123,ACROV!$A$2:$D$732,4,)</f>
        <v>M FARHAN HILMAWAN</v>
      </c>
      <c r="AU123" s="2">
        <f t="shared" si="40"/>
        <v>1</v>
      </c>
      <c r="AV123" s="2" t="str">
        <f>_xlfn.IFNA(VLOOKUP(G123,Dispen!$A$3:$A$36,1,)," ")</f>
        <v xml:space="preserve"> </v>
      </c>
    </row>
    <row r="124" spans="1:48" x14ac:dyDescent="0.25">
      <c r="A124" s="25">
        <v>200</v>
      </c>
      <c r="B124" s="25">
        <v>200</v>
      </c>
      <c r="C124" s="25" t="s">
        <v>26</v>
      </c>
      <c r="D124" s="25" t="s">
        <v>33</v>
      </c>
      <c r="E124" s="25" t="s">
        <v>2153</v>
      </c>
      <c r="F124" s="25" t="s">
        <v>27</v>
      </c>
      <c r="G124" s="25" t="s">
        <v>1397</v>
      </c>
      <c r="H124" s="25" t="s">
        <v>1398</v>
      </c>
      <c r="I124" s="25" t="s">
        <v>118</v>
      </c>
      <c r="J124" s="25" t="s">
        <v>2219</v>
      </c>
      <c r="K124" s="25" t="s">
        <v>37</v>
      </c>
      <c r="L124" s="25" t="s">
        <v>38</v>
      </c>
      <c r="M124" s="25" t="s">
        <v>78</v>
      </c>
      <c r="N124" s="32">
        <v>23</v>
      </c>
      <c r="O124" s="25">
        <v>4</v>
      </c>
      <c r="P124" s="25" t="s">
        <v>43</v>
      </c>
      <c r="Q124" s="25" t="s">
        <v>4190</v>
      </c>
      <c r="R124" s="25" t="s">
        <v>2220</v>
      </c>
      <c r="S124" s="25">
        <v>1000</v>
      </c>
      <c r="T124" s="25">
        <v>70</v>
      </c>
      <c r="U124" s="25">
        <v>0.41</v>
      </c>
      <c r="V124" s="25" t="s">
        <v>126</v>
      </c>
      <c r="W124" s="25" t="s">
        <v>40</v>
      </c>
      <c r="X124" s="25" t="s">
        <v>4193</v>
      </c>
      <c r="Y124" s="25" t="s">
        <v>2221</v>
      </c>
      <c r="Z124" s="25" t="s">
        <v>64</v>
      </c>
      <c r="AA124" s="25" t="s">
        <v>99</v>
      </c>
      <c r="AB124" s="25" t="s">
        <v>4194</v>
      </c>
      <c r="AC124" s="55" t="s">
        <v>2222</v>
      </c>
      <c r="AD124" s="2">
        <f t="shared" si="29"/>
        <v>1000</v>
      </c>
      <c r="AE124" s="2">
        <f t="shared" si="30"/>
        <v>23</v>
      </c>
      <c r="AF124" s="2">
        <f t="shared" si="31"/>
        <v>70</v>
      </c>
      <c r="AG124" s="2">
        <f t="shared" si="32"/>
        <v>0.41</v>
      </c>
      <c r="AH124" s="2" t="str">
        <f t="shared" si="33"/>
        <v>Sesuai</v>
      </c>
      <c r="AI124" s="2" t="s">
        <v>41</v>
      </c>
      <c r="AJ124" s="31">
        <f t="shared" si="43"/>
        <v>1</v>
      </c>
      <c r="AK124" s="54">
        <f t="shared" si="44"/>
        <v>0.33333333333333331</v>
      </c>
      <c r="AL124" s="2" t="str">
        <f t="shared" si="34"/>
        <v>OK</v>
      </c>
      <c r="AM124" s="2" t="str">
        <f t="shared" si="35"/>
        <v>OK</v>
      </c>
      <c r="AN124" s="2" t="str">
        <f t="shared" si="36"/>
        <v>OK</v>
      </c>
      <c r="AO124" s="2" t="str">
        <f t="shared" si="37"/>
        <v>OK</v>
      </c>
      <c r="AP124" s="2" t="str">
        <f t="shared" si="38"/>
        <v>OK</v>
      </c>
      <c r="AQ124" s="2" t="str">
        <f t="shared" si="39"/>
        <v>OK</v>
      </c>
      <c r="AR124" s="2" t="str">
        <f t="shared" si="47"/>
        <v>OK</v>
      </c>
      <c r="AS124" s="53" t="str">
        <f t="shared" si="45"/>
        <v>NOK</v>
      </c>
      <c r="AT124" s="2" t="str">
        <f>VLOOKUP(G124,ACROV!$A$2:$D$732,4,)</f>
        <v>MUHAMMAD RAFI MAULUDI</v>
      </c>
      <c r="AU124" s="2">
        <f t="shared" si="40"/>
        <v>1</v>
      </c>
      <c r="AV124" s="2" t="str">
        <f>_xlfn.IFNA(VLOOKUP(G124,Dispen!$A$3:$A$36,1,)," ")</f>
        <v xml:space="preserve"> </v>
      </c>
    </row>
    <row r="125" spans="1:48" x14ac:dyDescent="0.25">
      <c r="A125" s="25">
        <v>200</v>
      </c>
      <c r="B125" s="25">
        <v>200</v>
      </c>
      <c r="C125" s="25" t="s">
        <v>26</v>
      </c>
      <c r="D125" s="25" t="s">
        <v>33</v>
      </c>
      <c r="E125" s="25" t="s">
        <v>2153</v>
      </c>
      <c r="F125" s="25" t="s">
        <v>27</v>
      </c>
      <c r="G125" s="25" t="s">
        <v>2180</v>
      </c>
      <c r="H125" s="25" t="s">
        <v>2181</v>
      </c>
      <c r="I125" s="25" t="s">
        <v>30</v>
      </c>
      <c r="J125" s="25" t="s">
        <v>2230</v>
      </c>
      <c r="K125" s="25" t="s">
        <v>120</v>
      </c>
      <c r="L125" s="25" t="s">
        <v>38</v>
      </c>
      <c r="M125" s="25" t="s">
        <v>39</v>
      </c>
      <c r="N125" s="32">
        <v>61</v>
      </c>
      <c r="O125" s="25">
        <v>4</v>
      </c>
      <c r="P125" s="25" t="s">
        <v>139</v>
      </c>
      <c r="Q125" s="25" t="s">
        <v>4190</v>
      </c>
      <c r="R125" s="25" t="s">
        <v>2231</v>
      </c>
      <c r="S125" s="25">
        <v>1000</v>
      </c>
      <c r="T125" s="25">
        <v>47</v>
      </c>
      <c r="U125" s="25">
        <v>1.66</v>
      </c>
      <c r="V125" s="25" t="s">
        <v>98</v>
      </c>
      <c r="W125" s="25" t="s">
        <v>40</v>
      </c>
      <c r="X125" s="25" t="s">
        <v>4193</v>
      </c>
      <c r="Y125" s="25" t="s">
        <v>2232</v>
      </c>
      <c r="Z125" s="25" t="s">
        <v>40</v>
      </c>
      <c r="AA125" s="25" t="s">
        <v>99</v>
      </c>
      <c r="AB125" s="25" t="s">
        <v>4194</v>
      </c>
      <c r="AC125" s="55" t="s">
        <v>2233</v>
      </c>
      <c r="AD125" s="2">
        <f t="shared" si="29"/>
        <v>1000</v>
      </c>
      <c r="AE125" s="2">
        <f t="shared" si="30"/>
        <v>61</v>
      </c>
      <c r="AF125" s="2">
        <f t="shared" si="31"/>
        <v>47</v>
      </c>
      <c r="AG125" s="2">
        <f t="shared" si="32"/>
        <v>1.66</v>
      </c>
      <c r="AH125" s="2" t="str">
        <f t="shared" si="33"/>
        <v>Sesuai</v>
      </c>
      <c r="AI125" s="2" t="s">
        <v>41</v>
      </c>
      <c r="AJ125" s="31">
        <f t="shared" si="43"/>
        <v>1</v>
      </c>
      <c r="AK125" s="54">
        <f t="shared" si="44"/>
        <v>0</v>
      </c>
      <c r="AL125" s="2" t="str">
        <f t="shared" si="34"/>
        <v>OK</v>
      </c>
      <c r="AM125" s="2" t="str">
        <f t="shared" si="35"/>
        <v>OK</v>
      </c>
      <c r="AN125" s="2" t="str">
        <f t="shared" si="36"/>
        <v>OK</v>
      </c>
      <c r="AO125" s="2" t="str">
        <f t="shared" si="37"/>
        <v>OK</v>
      </c>
      <c r="AP125" s="2" t="str">
        <f t="shared" si="38"/>
        <v>OK</v>
      </c>
      <c r="AQ125" s="2" t="str">
        <f t="shared" si="39"/>
        <v>OK</v>
      </c>
      <c r="AR125" s="2" t="str">
        <f t="shared" si="47"/>
        <v>OK</v>
      </c>
      <c r="AS125" s="53" t="str">
        <f t="shared" si="45"/>
        <v>NOK</v>
      </c>
      <c r="AT125" s="2" t="str">
        <f>VLOOKUP(G125,ACROV!$A$2:$D$732,4,)</f>
        <v>ANUGRAH KUSUMA</v>
      </c>
      <c r="AU125" s="2">
        <f t="shared" si="40"/>
        <v>1</v>
      </c>
      <c r="AV125" s="2" t="str">
        <f>_xlfn.IFNA(VLOOKUP(G125,Dispen!$A$3:$A$36,1,)," ")</f>
        <v xml:space="preserve"> </v>
      </c>
    </row>
    <row r="126" spans="1:48" x14ac:dyDescent="0.25">
      <c r="A126" s="25">
        <v>200</v>
      </c>
      <c r="B126" s="25">
        <v>200</v>
      </c>
      <c r="C126" s="25" t="s">
        <v>26</v>
      </c>
      <c r="D126" s="25" t="s">
        <v>33</v>
      </c>
      <c r="E126" s="25" t="s">
        <v>2153</v>
      </c>
      <c r="F126" s="25" t="s">
        <v>27</v>
      </c>
      <c r="G126" s="25" t="s">
        <v>2241</v>
      </c>
      <c r="H126" s="25" t="s">
        <v>2242</v>
      </c>
      <c r="I126" s="25" t="s">
        <v>118</v>
      </c>
      <c r="J126" s="25" t="s">
        <v>2243</v>
      </c>
      <c r="K126" s="25" t="s">
        <v>120</v>
      </c>
      <c r="L126" s="25" t="s">
        <v>121</v>
      </c>
      <c r="M126" s="25" t="s">
        <v>157</v>
      </c>
      <c r="N126" s="32">
        <v>7</v>
      </c>
      <c r="O126" s="25">
        <v>8</v>
      </c>
      <c r="P126" s="25" t="s">
        <v>139</v>
      </c>
      <c r="Q126" s="25" t="s">
        <v>4190</v>
      </c>
      <c r="R126" s="25" t="s">
        <v>2244</v>
      </c>
      <c r="S126" s="25">
        <v>1000</v>
      </c>
      <c r="T126" s="25">
        <v>42</v>
      </c>
      <c r="U126" s="25">
        <v>0.68</v>
      </c>
      <c r="V126" s="25" t="s">
        <v>98</v>
      </c>
      <c r="W126" s="25" t="s">
        <v>40</v>
      </c>
      <c r="X126" s="25" t="s">
        <v>4193</v>
      </c>
      <c r="Y126" s="25" t="s">
        <v>2245</v>
      </c>
      <c r="Z126" s="25" t="s">
        <v>40</v>
      </c>
      <c r="AA126" s="25" t="s">
        <v>113</v>
      </c>
      <c r="AB126" s="25" t="s">
        <v>4194</v>
      </c>
      <c r="AC126" s="55" t="s">
        <v>2246</v>
      </c>
      <c r="AD126" s="2">
        <f t="shared" si="29"/>
        <v>1000</v>
      </c>
      <c r="AE126" s="2">
        <f t="shared" si="30"/>
        <v>7</v>
      </c>
      <c r="AF126" s="2">
        <f t="shared" si="31"/>
        <v>42</v>
      </c>
      <c r="AG126" s="2">
        <f t="shared" si="32"/>
        <v>0.68</v>
      </c>
      <c r="AH126" s="2" t="str">
        <f t="shared" si="33"/>
        <v>Sesuai</v>
      </c>
      <c r="AI126" s="2" t="s">
        <v>41</v>
      </c>
      <c r="AJ126" s="31">
        <f t="shared" si="43"/>
        <v>1</v>
      </c>
      <c r="AK126" s="54">
        <f t="shared" si="44"/>
        <v>0</v>
      </c>
      <c r="AL126" s="2" t="str">
        <f t="shared" si="34"/>
        <v>OK</v>
      </c>
      <c r="AM126" s="2" t="str">
        <f t="shared" si="35"/>
        <v>OK</v>
      </c>
      <c r="AN126" s="2" t="str">
        <f t="shared" si="36"/>
        <v>OK</v>
      </c>
      <c r="AO126" s="2" t="str">
        <f t="shared" si="37"/>
        <v>OK</v>
      </c>
      <c r="AP126" s="2" t="str">
        <f t="shared" si="38"/>
        <v>OK</v>
      </c>
      <c r="AQ126" s="2" t="str">
        <f t="shared" si="39"/>
        <v>OK</v>
      </c>
      <c r="AR126" s="2" t="str">
        <f t="shared" si="47"/>
        <v>OK</v>
      </c>
      <c r="AS126" s="53" t="str">
        <f t="shared" si="45"/>
        <v>NOK</v>
      </c>
      <c r="AT126" s="2" t="str">
        <f>VLOOKUP(G126,ACROV!$A$2:$D$732,4,)</f>
        <v>ARIF RAHMAN HAKIM</v>
      </c>
      <c r="AU126" s="2">
        <f t="shared" si="40"/>
        <v>1</v>
      </c>
      <c r="AV126" s="2" t="str">
        <f>_xlfn.IFNA(VLOOKUP(G126,Dispen!$A$3:$A$36,1,)," ")</f>
        <v xml:space="preserve"> </v>
      </c>
    </row>
    <row r="127" spans="1:48" x14ac:dyDescent="0.25">
      <c r="A127" s="25">
        <v>200</v>
      </c>
      <c r="B127" s="25">
        <v>200</v>
      </c>
      <c r="C127" s="25" t="s">
        <v>26</v>
      </c>
      <c r="D127" s="25" t="s">
        <v>33</v>
      </c>
      <c r="E127" s="25" t="s">
        <v>2153</v>
      </c>
      <c r="F127" s="25" t="s">
        <v>27</v>
      </c>
      <c r="G127" s="25" t="s">
        <v>1927</v>
      </c>
      <c r="H127" s="25" t="s">
        <v>1928</v>
      </c>
      <c r="I127" s="25" t="s">
        <v>60</v>
      </c>
      <c r="J127" s="25" t="s">
        <v>2283</v>
      </c>
      <c r="K127" s="25" t="s">
        <v>120</v>
      </c>
      <c r="L127" s="25" t="s">
        <v>121</v>
      </c>
      <c r="M127" s="25" t="s">
        <v>39</v>
      </c>
      <c r="N127" s="32">
        <v>15</v>
      </c>
      <c r="O127" s="25">
        <v>4</v>
      </c>
      <c r="P127" s="25" t="s">
        <v>139</v>
      </c>
      <c r="Q127" s="25" t="s">
        <v>4190</v>
      </c>
      <c r="R127" s="25" t="s">
        <v>2284</v>
      </c>
      <c r="S127" s="25">
        <v>1000</v>
      </c>
      <c r="T127" s="25">
        <v>46</v>
      </c>
      <c r="U127" s="25">
        <v>1.1299999999999999</v>
      </c>
      <c r="V127" s="25" t="s">
        <v>64</v>
      </c>
      <c r="W127" s="25" t="s">
        <v>40</v>
      </c>
      <c r="X127" s="25" t="s">
        <v>4193</v>
      </c>
      <c r="Y127" s="25" t="s">
        <v>2285</v>
      </c>
      <c r="Z127" s="25" t="s">
        <v>40</v>
      </c>
      <c r="AA127" s="25" t="s">
        <v>64</v>
      </c>
      <c r="AB127" s="25" t="s">
        <v>4194</v>
      </c>
      <c r="AC127" s="55" t="s">
        <v>2286</v>
      </c>
      <c r="AD127" s="2">
        <f t="shared" si="29"/>
        <v>1000</v>
      </c>
      <c r="AE127" s="2">
        <f t="shared" si="30"/>
        <v>15</v>
      </c>
      <c r="AF127" s="2">
        <f t="shared" si="31"/>
        <v>46</v>
      </c>
      <c r="AG127" s="2">
        <f t="shared" si="32"/>
        <v>1.1299999999999999</v>
      </c>
      <c r="AH127" s="2" t="str">
        <f t="shared" si="33"/>
        <v>Sesuai</v>
      </c>
      <c r="AI127" s="2" t="s">
        <v>41</v>
      </c>
      <c r="AJ127" s="31">
        <f t="shared" ref="AJ127:AJ153" si="48">V127/(V127+W127)</f>
        <v>1</v>
      </c>
      <c r="AK127" s="54">
        <f t="shared" si="44"/>
        <v>0</v>
      </c>
      <c r="AL127" s="2" t="str">
        <f t="shared" si="34"/>
        <v>OK</v>
      </c>
      <c r="AM127" s="2" t="str">
        <f t="shared" si="35"/>
        <v>OK</v>
      </c>
      <c r="AN127" s="2" t="str">
        <f t="shared" si="36"/>
        <v>OK</v>
      </c>
      <c r="AO127" s="2" t="str">
        <f t="shared" si="37"/>
        <v>OK</v>
      </c>
      <c r="AP127" s="2" t="str">
        <f t="shared" si="38"/>
        <v>OK</v>
      </c>
      <c r="AQ127" s="2" t="str">
        <f t="shared" si="39"/>
        <v>OK</v>
      </c>
      <c r="AR127" s="2" t="str">
        <f t="shared" si="47"/>
        <v>OK</v>
      </c>
      <c r="AS127" s="53" t="str">
        <f t="shared" si="45"/>
        <v>NOK</v>
      </c>
      <c r="AT127" s="2" t="str">
        <f>VLOOKUP(G127,ACROV!$A$2:$D$732,4,)</f>
        <v>YUDA SATRIA PERMANA</v>
      </c>
      <c r="AU127" s="2">
        <f t="shared" si="40"/>
        <v>1</v>
      </c>
      <c r="AV127" s="2" t="str">
        <f>_xlfn.IFNA(VLOOKUP(G127,Dispen!$A$3:$A$36,1,)," ")</f>
        <v xml:space="preserve"> </v>
      </c>
    </row>
    <row r="128" spans="1:48" x14ac:dyDescent="0.25">
      <c r="A128" s="25">
        <v>200</v>
      </c>
      <c r="B128" s="25">
        <v>200</v>
      </c>
      <c r="C128" s="25" t="s">
        <v>26</v>
      </c>
      <c r="D128" s="25" t="s">
        <v>33</v>
      </c>
      <c r="E128" s="25" t="s">
        <v>2153</v>
      </c>
      <c r="F128" s="25" t="s">
        <v>27</v>
      </c>
      <c r="G128" s="25" t="s">
        <v>2039</v>
      </c>
      <c r="H128" s="25" t="s">
        <v>2040</v>
      </c>
      <c r="I128" s="25" t="s">
        <v>118</v>
      </c>
      <c r="J128" s="25" t="s">
        <v>2297</v>
      </c>
      <c r="K128" s="25" t="s">
        <v>120</v>
      </c>
      <c r="L128" s="25" t="s">
        <v>121</v>
      </c>
      <c r="M128" s="25" t="s">
        <v>39</v>
      </c>
      <c r="N128" s="32">
        <v>0</v>
      </c>
      <c r="O128" s="25">
        <v>4</v>
      </c>
      <c r="P128" s="25" t="s">
        <v>139</v>
      </c>
      <c r="Q128" s="25" t="s">
        <v>4190</v>
      </c>
      <c r="R128" s="25" t="s">
        <v>2298</v>
      </c>
      <c r="S128" s="25">
        <v>1000</v>
      </c>
      <c r="T128" s="55">
        <v>82</v>
      </c>
      <c r="U128" s="25">
        <v>0.7</v>
      </c>
      <c r="V128" s="25" t="s">
        <v>169</v>
      </c>
      <c r="W128" s="25" t="s">
        <v>40</v>
      </c>
      <c r="X128" s="25" t="s">
        <v>4193</v>
      </c>
      <c r="Y128" s="25" t="s">
        <v>2299</v>
      </c>
      <c r="Z128" s="25" t="s">
        <v>64</v>
      </c>
      <c r="AA128" s="25" t="s">
        <v>64</v>
      </c>
      <c r="AB128" s="25" t="s">
        <v>4194</v>
      </c>
      <c r="AC128" s="25" t="s">
        <v>2300</v>
      </c>
      <c r="AD128" s="2">
        <f t="shared" si="29"/>
        <v>1000</v>
      </c>
      <c r="AE128" s="2">
        <f t="shared" si="30"/>
        <v>0</v>
      </c>
      <c r="AF128" s="53">
        <f t="shared" si="31"/>
        <v>82</v>
      </c>
      <c r="AG128" s="2">
        <f t="shared" si="32"/>
        <v>0.7</v>
      </c>
      <c r="AH128" s="2" t="str">
        <f t="shared" si="33"/>
        <v>Sesuai</v>
      </c>
      <c r="AI128" s="2" t="s">
        <v>41</v>
      </c>
      <c r="AJ128" s="31">
        <f t="shared" si="48"/>
        <v>1</v>
      </c>
      <c r="AK128" s="31">
        <f t="shared" si="44"/>
        <v>0.5</v>
      </c>
      <c r="AL128" s="2" t="str">
        <f t="shared" si="34"/>
        <v>OK</v>
      </c>
      <c r="AM128" s="2" t="str">
        <f t="shared" si="35"/>
        <v>OK</v>
      </c>
      <c r="AN128" s="53" t="str">
        <f t="shared" si="36"/>
        <v>NOK</v>
      </c>
      <c r="AO128" s="2" t="str">
        <f t="shared" si="37"/>
        <v>OK</v>
      </c>
      <c r="AP128" s="2" t="str">
        <f t="shared" si="38"/>
        <v>OK</v>
      </c>
      <c r="AQ128" s="2" t="str">
        <f t="shared" si="39"/>
        <v>OK</v>
      </c>
      <c r="AR128" s="2" t="str">
        <f t="shared" si="47"/>
        <v>OK</v>
      </c>
      <c r="AS128" s="2" t="s">
        <v>41</v>
      </c>
      <c r="AT128" s="2" t="str">
        <f>VLOOKUP(G128,ACROV!$A$2:$D$732,4,)</f>
        <v>YANA SURYANA</v>
      </c>
      <c r="AU128" s="2">
        <f t="shared" si="40"/>
        <v>1</v>
      </c>
      <c r="AV128" s="2" t="str">
        <f>_xlfn.IFNA(VLOOKUP(G128,Dispen!$A$3:$A$36,1,)," ")</f>
        <v xml:space="preserve"> </v>
      </c>
    </row>
    <row r="129" spans="1:48" x14ac:dyDescent="0.25">
      <c r="A129" s="25">
        <v>200</v>
      </c>
      <c r="B129" s="25">
        <v>200</v>
      </c>
      <c r="C129" s="25" t="s">
        <v>26</v>
      </c>
      <c r="D129" s="25" t="s">
        <v>33</v>
      </c>
      <c r="E129" s="25" t="s">
        <v>2153</v>
      </c>
      <c r="F129" s="25" t="s">
        <v>27</v>
      </c>
      <c r="G129" s="25" t="s">
        <v>2301</v>
      </c>
      <c r="H129" s="25" t="s">
        <v>2302</v>
      </c>
      <c r="I129" s="25" t="s">
        <v>30</v>
      </c>
      <c r="J129" s="25" t="s">
        <v>2303</v>
      </c>
      <c r="K129" s="25" t="s">
        <v>120</v>
      </c>
      <c r="L129" s="25" t="s">
        <v>121</v>
      </c>
      <c r="M129" s="25" t="s">
        <v>175</v>
      </c>
      <c r="N129" s="32">
        <v>0</v>
      </c>
      <c r="O129" s="25">
        <v>8</v>
      </c>
      <c r="P129" s="25" t="s">
        <v>139</v>
      </c>
      <c r="Q129" s="25" t="s">
        <v>4190</v>
      </c>
      <c r="R129" s="25" t="s">
        <v>2304</v>
      </c>
      <c r="S129" s="25">
        <v>1000</v>
      </c>
      <c r="T129" s="25">
        <v>64</v>
      </c>
      <c r="U129" s="25">
        <v>1.85</v>
      </c>
      <c r="V129" s="25" t="s">
        <v>63</v>
      </c>
      <c r="W129" s="25" t="s">
        <v>40</v>
      </c>
      <c r="X129" s="25" t="s">
        <v>4193</v>
      </c>
      <c r="Y129" s="25" t="s">
        <v>2305</v>
      </c>
      <c r="Z129" s="25" t="s">
        <v>40</v>
      </c>
      <c r="AA129" s="25" t="s">
        <v>64</v>
      </c>
      <c r="AB129" s="25" t="s">
        <v>4194</v>
      </c>
      <c r="AC129" s="55" t="s">
        <v>2306</v>
      </c>
      <c r="AD129" s="2">
        <f t="shared" si="29"/>
        <v>1000</v>
      </c>
      <c r="AE129" s="2">
        <f t="shared" si="30"/>
        <v>0</v>
      </c>
      <c r="AF129" s="2">
        <f t="shared" si="31"/>
        <v>64</v>
      </c>
      <c r="AG129" s="2">
        <f t="shared" si="32"/>
        <v>1.85</v>
      </c>
      <c r="AH129" s="2" t="str">
        <f t="shared" si="33"/>
        <v>Sesuai</v>
      </c>
      <c r="AI129" s="2" t="s">
        <v>41</v>
      </c>
      <c r="AJ129" s="31">
        <f t="shared" si="48"/>
        <v>1</v>
      </c>
      <c r="AK129" s="54">
        <f t="shared" si="44"/>
        <v>0</v>
      </c>
      <c r="AL129" s="2" t="str">
        <f t="shared" si="34"/>
        <v>OK</v>
      </c>
      <c r="AM129" s="2" t="str">
        <f t="shared" si="35"/>
        <v>OK</v>
      </c>
      <c r="AN129" s="2" t="str">
        <f t="shared" si="36"/>
        <v>OK</v>
      </c>
      <c r="AO129" s="2" t="str">
        <f t="shared" si="37"/>
        <v>OK</v>
      </c>
      <c r="AP129" s="2" t="str">
        <f t="shared" si="38"/>
        <v>OK</v>
      </c>
      <c r="AQ129" s="2" t="str">
        <f t="shared" si="39"/>
        <v>OK</v>
      </c>
      <c r="AR129" s="2" t="str">
        <f t="shared" si="47"/>
        <v>OK</v>
      </c>
      <c r="AS129" s="53" t="str">
        <f t="shared" ref="AS129:AS135" si="49">IF(AB129="ONLINE","OK","NOK")</f>
        <v>NOK</v>
      </c>
      <c r="AT129" s="2" t="str">
        <f>VLOOKUP(G129,ACROV!$A$2:$D$732,4,)</f>
        <v>WILLY KUSMANA</v>
      </c>
      <c r="AU129" s="2">
        <f t="shared" si="40"/>
        <v>1</v>
      </c>
      <c r="AV129" s="2" t="str">
        <f>_xlfn.IFNA(VLOOKUP(G129,Dispen!$A$3:$A$36,1,)," ")</f>
        <v xml:space="preserve"> </v>
      </c>
    </row>
    <row r="130" spans="1:48" x14ac:dyDescent="0.25">
      <c r="A130" s="25">
        <v>200</v>
      </c>
      <c r="B130" s="25">
        <v>200</v>
      </c>
      <c r="C130" s="25" t="s">
        <v>26</v>
      </c>
      <c r="D130" s="25" t="s">
        <v>33</v>
      </c>
      <c r="E130" s="25" t="s">
        <v>2153</v>
      </c>
      <c r="F130" s="25" t="s">
        <v>27</v>
      </c>
      <c r="G130" s="25" t="s">
        <v>2092</v>
      </c>
      <c r="H130" s="25" t="s">
        <v>2093</v>
      </c>
      <c r="I130" s="25" t="s">
        <v>118</v>
      </c>
      <c r="J130" s="25" t="s">
        <v>2313</v>
      </c>
      <c r="K130" s="25" t="s">
        <v>120</v>
      </c>
      <c r="L130" s="25" t="s">
        <v>121</v>
      </c>
      <c r="M130" s="25" t="s">
        <v>157</v>
      </c>
      <c r="N130" s="32">
        <v>98</v>
      </c>
      <c r="O130" s="25">
        <v>8</v>
      </c>
      <c r="P130" s="25" t="s">
        <v>139</v>
      </c>
      <c r="Q130" s="25" t="s">
        <v>4190</v>
      </c>
      <c r="R130" s="25" t="s">
        <v>2314</v>
      </c>
      <c r="S130" s="25">
        <v>1000</v>
      </c>
      <c r="T130" s="25">
        <v>45</v>
      </c>
      <c r="U130" s="25">
        <v>0.89</v>
      </c>
      <c r="V130" s="25" t="s">
        <v>99</v>
      </c>
      <c r="W130" s="25" t="s">
        <v>40</v>
      </c>
      <c r="X130" s="25" t="s">
        <v>4193</v>
      </c>
      <c r="Y130" s="25" t="s">
        <v>2315</v>
      </c>
      <c r="Z130" s="25" t="s">
        <v>45</v>
      </c>
      <c r="AA130" s="25" t="s">
        <v>40</v>
      </c>
      <c r="AB130" s="25" t="s">
        <v>4193</v>
      </c>
      <c r="AC130" s="25" t="s">
        <v>2316</v>
      </c>
      <c r="AD130" s="2">
        <f t="shared" ref="AD130:AD193" si="50">S130</f>
        <v>1000</v>
      </c>
      <c r="AE130" s="2">
        <f t="shared" ref="AE130:AE193" si="51">N130</f>
        <v>98</v>
      </c>
      <c r="AF130" s="2">
        <f t="shared" ref="AF130:AF193" si="52">T130</f>
        <v>45</v>
      </c>
      <c r="AG130" s="2">
        <f t="shared" ref="AG130:AG193" si="53">U130</f>
        <v>0.89</v>
      </c>
      <c r="AH130" s="2" t="str">
        <f t="shared" ref="AH130:AH193" si="54">Q130</f>
        <v>Sesuai</v>
      </c>
      <c r="AI130" s="2" t="s">
        <v>41</v>
      </c>
      <c r="AJ130" s="31">
        <f t="shared" si="48"/>
        <v>1</v>
      </c>
      <c r="AK130" s="31">
        <f t="shared" si="44"/>
        <v>1</v>
      </c>
      <c r="AL130" s="2" t="str">
        <f t="shared" ref="AL130:AL193" si="55">IF(AD130=1000,"OK","NOK")</f>
        <v>OK</v>
      </c>
      <c r="AM130" s="53" t="str">
        <f t="shared" ref="AM130:AM193" si="56">IF(AE130&gt;=80,"NOK","OK")</f>
        <v>NOK</v>
      </c>
      <c r="AN130" s="2" t="str">
        <f t="shared" ref="AN130:AN193" si="57">IF(AF130&lt;=80,"OK","NOK")</f>
        <v>OK</v>
      </c>
      <c r="AO130" s="2" t="str">
        <f t="shared" ref="AO130:AO193" si="58">IF(AG130&lt;=4,"OK","NOK")</f>
        <v>OK</v>
      </c>
      <c r="AP130" s="2" t="str">
        <f t="shared" ref="AP130:AP193" si="59">IF(AH130="Sesuai","OK","NOK")</f>
        <v>OK</v>
      </c>
      <c r="AQ130" s="2" t="str">
        <f t="shared" ref="AQ130:AQ193" si="60">AI130</f>
        <v>OK</v>
      </c>
      <c r="AR130" s="2" t="str">
        <f t="shared" si="47"/>
        <v>OK</v>
      </c>
      <c r="AS130" s="2" t="str">
        <f t="shared" si="49"/>
        <v>OK</v>
      </c>
      <c r="AT130" s="2" t="str">
        <f>VLOOKUP(G130,ACROV!$A$2:$D$732,4,)</f>
        <v>WILLY KUSMANA</v>
      </c>
      <c r="AU130" s="2">
        <f t="shared" ref="AU130:AU193" si="61">COUNTIF(AL130:AS130,"NOK")</f>
        <v>1</v>
      </c>
      <c r="AV130" s="2" t="str">
        <f>_xlfn.IFNA(VLOOKUP(G130,Dispen!$A$3:$A$36,1,)," ")</f>
        <v xml:space="preserve"> </v>
      </c>
    </row>
    <row r="131" spans="1:48" x14ac:dyDescent="0.25">
      <c r="A131" s="25">
        <v>200</v>
      </c>
      <c r="B131" s="25">
        <v>200</v>
      </c>
      <c r="C131" s="25" t="s">
        <v>26</v>
      </c>
      <c r="D131" s="25" t="s">
        <v>33</v>
      </c>
      <c r="E131" s="25" t="s">
        <v>2153</v>
      </c>
      <c r="F131" s="25" t="s">
        <v>27</v>
      </c>
      <c r="G131" s="25" t="s">
        <v>2320</v>
      </c>
      <c r="H131" s="25" t="s">
        <v>2321</v>
      </c>
      <c r="I131" s="25" t="s">
        <v>118</v>
      </c>
      <c r="J131" s="25" t="s">
        <v>2322</v>
      </c>
      <c r="K131" s="25" t="s">
        <v>120</v>
      </c>
      <c r="L131" s="25" t="s">
        <v>121</v>
      </c>
      <c r="M131" s="25" t="s">
        <v>137</v>
      </c>
      <c r="N131" s="32">
        <v>4</v>
      </c>
      <c r="O131" s="25">
        <v>8</v>
      </c>
      <c r="P131" s="25" t="s">
        <v>139</v>
      </c>
      <c r="Q131" s="25" t="s">
        <v>4190</v>
      </c>
      <c r="R131" s="25" t="s">
        <v>2323</v>
      </c>
      <c r="S131" s="25">
        <v>1000</v>
      </c>
      <c r="T131" s="25">
        <v>42</v>
      </c>
      <c r="U131" s="25">
        <v>0.65</v>
      </c>
      <c r="V131" s="25" t="s">
        <v>99</v>
      </c>
      <c r="W131" s="25" t="s">
        <v>40</v>
      </c>
      <c r="X131" s="25" t="s">
        <v>4193</v>
      </c>
      <c r="Y131" s="25" t="s">
        <v>2324</v>
      </c>
      <c r="Z131" s="25" t="s">
        <v>40</v>
      </c>
      <c r="AA131" s="25" t="s">
        <v>64</v>
      </c>
      <c r="AB131" s="25" t="s">
        <v>4194</v>
      </c>
      <c r="AC131" s="55" t="s">
        <v>2325</v>
      </c>
      <c r="AD131" s="2">
        <f t="shared" si="50"/>
        <v>1000</v>
      </c>
      <c r="AE131" s="2">
        <f t="shared" si="51"/>
        <v>4</v>
      </c>
      <c r="AF131" s="2">
        <f t="shared" si="52"/>
        <v>42</v>
      </c>
      <c r="AG131" s="2">
        <f t="shared" si="53"/>
        <v>0.65</v>
      </c>
      <c r="AH131" s="2" t="str">
        <f t="shared" si="54"/>
        <v>Sesuai</v>
      </c>
      <c r="AI131" s="2" t="s">
        <v>41</v>
      </c>
      <c r="AJ131" s="31">
        <f t="shared" si="48"/>
        <v>1</v>
      </c>
      <c r="AK131" s="54">
        <f t="shared" si="44"/>
        <v>0</v>
      </c>
      <c r="AL131" s="2" t="str">
        <f t="shared" si="55"/>
        <v>OK</v>
      </c>
      <c r="AM131" s="2" t="str">
        <f t="shared" si="56"/>
        <v>OK</v>
      </c>
      <c r="AN131" s="2" t="str">
        <f t="shared" si="57"/>
        <v>OK</v>
      </c>
      <c r="AO131" s="2" t="str">
        <f t="shared" si="58"/>
        <v>OK</v>
      </c>
      <c r="AP131" s="2" t="str">
        <f t="shared" si="59"/>
        <v>OK</v>
      </c>
      <c r="AQ131" s="2" t="str">
        <f t="shared" si="60"/>
        <v>OK</v>
      </c>
      <c r="AR131" s="2" t="str">
        <f t="shared" si="47"/>
        <v>OK</v>
      </c>
      <c r="AS131" s="53" t="str">
        <f t="shared" si="49"/>
        <v>NOK</v>
      </c>
      <c r="AT131" s="2" t="str">
        <f>VLOOKUP(G131,ACROV!$A$2:$D$732,4,)</f>
        <v>ARIF RAHMAN HAKIM</v>
      </c>
      <c r="AU131" s="2">
        <f t="shared" si="61"/>
        <v>1</v>
      </c>
      <c r="AV131" s="2" t="str">
        <f>_xlfn.IFNA(VLOOKUP(G131,Dispen!$A$3:$A$36,1,)," ")</f>
        <v xml:space="preserve"> </v>
      </c>
    </row>
    <row r="132" spans="1:48" x14ac:dyDescent="0.25">
      <c r="A132" s="25">
        <v>200</v>
      </c>
      <c r="B132" s="25">
        <v>200</v>
      </c>
      <c r="C132" s="25" t="s">
        <v>26</v>
      </c>
      <c r="D132" s="25" t="s">
        <v>33</v>
      </c>
      <c r="E132" s="25" t="s">
        <v>2153</v>
      </c>
      <c r="F132" s="25" t="s">
        <v>27</v>
      </c>
      <c r="G132" s="25" t="s">
        <v>1126</v>
      </c>
      <c r="H132" s="25" t="s">
        <v>1127</v>
      </c>
      <c r="I132" s="25" t="s">
        <v>30</v>
      </c>
      <c r="J132" s="25" t="s">
        <v>2327</v>
      </c>
      <c r="K132" s="25" t="s">
        <v>120</v>
      </c>
      <c r="L132" s="25" t="s">
        <v>121</v>
      </c>
      <c r="M132" s="25" t="s">
        <v>2328</v>
      </c>
      <c r="N132" s="32">
        <v>5</v>
      </c>
      <c r="O132" s="25">
        <v>4</v>
      </c>
      <c r="P132" s="25" t="s">
        <v>139</v>
      </c>
      <c r="Q132" s="25" t="s">
        <v>4190</v>
      </c>
      <c r="R132" s="25" t="s">
        <v>2329</v>
      </c>
      <c r="S132" s="25">
        <v>1000</v>
      </c>
      <c r="T132" s="25">
        <v>49</v>
      </c>
      <c r="U132" s="25">
        <v>2.02</v>
      </c>
      <c r="V132" s="25" t="s">
        <v>40</v>
      </c>
      <c r="W132" s="25" t="s">
        <v>64</v>
      </c>
      <c r="X132" s="25" t="s">
        <v>4194</v>
      </c>
      <c r="Y132" s="55" t="s">
        <v>2330</v>
      </c>
      <c r="Z132" s="25" t="s">
        <v>99</v>
      </c>
      <c r="AA132" s="25" t="s">
        <v>40</v>
      </c>
      <c r="AB132" s="25" t="s">
        <v>4193</v>
      </c>
      <c r="AC132" s="25" t="s">
        <v>2331</v>
      </c>
      <c r="AD132" s="2">
        <f t="shared" si="50"/>
        <v>1000</v>
      </c>
      <c r="AE132" s="2">
        <f t="shared" si="51"/>
        <v>5</v>
      </c>
      <c r="AF132" s="2">
        <f t="shared" si="52"/>
        <v>49</v>
      </c>
      <c r="AG132" s="2">
        <f t="shared" si="53"/>
        <v>2.02</v>
      </c>
      <c r="AH132" s="2" t="str">
        <f t="shared" si="54"/>
        <v>Sesuai</v>
      </c>
      <c r="AI132" s="2" t="s">
        <v>41</v>
      </c>
      <c r="AJ132" s="54">
        <f t="shared" si="48"/>
        <v>0</v>
      </c>
      <c r="AK132" s="31">
        <f t="shared" si="44"/>
        <v>1</v>
      </c>
      <c r="AL132" s="2" t="str">
        <f t="shared" si="55"/>
        <v>OK</v>
      </c>
      <c r="AM132" s="2" t="str">
        <f t="shared" si="56"/>
        <v>OK</v>
      </c>
      <c r="AN132" s="2" t="str">
        <f t="shared" si="57"/>
        <v>OK</v>
      </c>
      <c r="AO132" s="2" t="str">
        <f t="shared" si="58"/>
        <v>OK</v>
      </c>
      <c r="AP132" s="2" t="str">
        <f t="shared" si="59"/>
        <v>OK</v>
      </c>
      <c r="AQ132" s="2" t="str">
        <f t="shared" si="60"/>
        <v>OK</v>
      </c>
      <c r="AR132" s="53" t="str">
        <f t="shared" si="47"/>
        <v>NOK</v>
      </c>
      <c r="AS132" s="2" t="str">
        <f t="shared" si="49"/>
        <v>OK</v>
      </c>
      <c r="AT132" s="2" t="str">
        <f>VLOOKUP(G132,ACROV!$A$2:$D$732,4,)</f>
        <v>ARIF RAHMAN HAKIM</v>
      </c>
      <c r="AU132" s="2">
        <f t="shared" si="61"/>
        <v>1</v>
      </c>
      <c r="AV132" s="2" t="str">
        <f>_xlfn.IFNA(VLOOKUP(G132,Dispen!$A$3:$A$36,1,)," ")</f>
        <v xml:space="preserve"> </v>
      </c>
    </row>
    <row r="133" spans="1:48" x14ac:dyDescent="0.25">
      <c r="A133" s="25">
        <v>200</v>
      </c>
      <c r="B133" s="25">
        <v>200</v>
      </c>
      <c r="C133" s="25" t="s">
        <v>26</v>
      </c>
      <c r="D133" s="25" t="s">
        <v>33</v>
      </c>
      <c r="E133" s="25" t="s">
        <v>2153</v>
      </c>
      <c r="F133" s="25" t="s">
        <v>27</v>
      </c>
      <c r="G133" s="25" t="s">
        <v>515</v>
      </c>
      <c r="H133" s="25" t="s">
        <v>516</v>
      </c>
      <c r="I133" s="25" t="s">
        <v>30</v>
      </c>
      <c r="J133" s="25" t="s">
        <v>2338</v>
      </c>
      <c r="K133" s="25" t="s">
        <v>37</v>
      </c>
      <c r="L133" s="25" t="s">
        <v>38</v>
      </c>
      <c r="M133" s="25" t="s">
        <v>2339</v>
      </c>
      <c r="N133" s="32">
        <v>12</v>
      </c>
      <c r="O133" s="25">
        <v>4</v>
      </c>
      <c r="P133" s="25" t="s">
        <v>43</v>
      </c>
      <c r="Q133" s="25" t="s">
        <v>4189</v>
      </c>
      <c r="R133" s="25" t="s">
        <v>619</v>
      </c>
      <c r="S133" s="25">
        <v>1000</v>
      </c>
      <c r="T133" s="25">
        <v>0</v>
      </c>
      <c r="U133" s="25">
        <v>0.51</v>
      </c>
      <c r="V133" s="25" t="s">
        <v>56</v>
      </c>
      <c r="W133" s="25" t="s">
        <v>40</v>
      </c>
      <c r="X133" s="25" t="s">
        <v>4193</v>
      </c>
      <c r="Y133" s="25" t="s">
        <v>2340</v>
      </c>
      <c r="Z133" s="25" t="s">
        <v>99</v>
      </c>
      <c r="AA133" s="25" t="s">
        <v>40</v>
      </c>
      <c r="AB133" s="25" t="s">
        <v>4193</v>
      </c>
      <c r="AC133" s="25" t="s">
        <v>2341</v>
      </c>
      <c r="AD133" s="2">
        <f t="shared" si="50"/>
        <v>1000</v>
      </c>
      <c r="AE133" s="2">
        <f t="shared" si="51"/>
        <v>12</v>
      </c>
      <c r="AF133" s="2">
        <f t="shared" si="52"/>
        <v>0</v>
      </c>
      <c r="AG133" s="2">
        <f t="shared" si="53"/>
        <v>0.51</v>
      </c>
      <c r="AH133" s="53" t="str">
        <f t="shared" si="54"/>
        <v>Double</v>
      </c>
      <c r="AI133" s="2" t="s">
        <v>41</v>
      </c>
      <c r="AJ133" s="31">
        <f t="shared" si="48"/>
        <v>1</v>
      </c>
      <c r="AK133" s="31">
        <f t="shared" si="44"/>
        <v>1</v>
      </c>
      <c r="AL133" s="2" t="str">
        <f t="shared" si="55"/>
        <v>OK</v>
      </c>
      <c r="AM133" s="2" t="str">
        <f t="shared" si="56"/>
        <v>OK</v>
      </c>
      <c r="AN133" s="2" t="str">
        <f t="shared" si="57"/>
        <v>OK</v>
      </c>
      <c r="AO133" s="2" t="str">
        <f t="shared" si="58"/>
        <v>OK</v>
      </c>
      <c r="AP133" s="53" t="str">
        <f t="shared" si="59"/>
        <v>NOK</v>
      </c>
      <c r="AQ133" s="2" t="str">
        <f t="shared" si="60"/>
        <v>OK</v>
      </c>
      <c r="AR133" s="2" t="str">
        <f t="shared" si="47"/>
        <v>OK</v>
      </c>
      <c r="AS133" s="2" t="str">
        <f t="shared" si="49"/>
        <v>OK</v>
      </c>
      <c r="AT133" s="2" t="str">
        <f>VLOOKUP(G133,ACROV!$A$2:$D$732,4,)</f>
        <v>M RIKI ANDIKA</v>
      </c>
      <c r="AU133" s="2">
        <f t="shared" si="61"/>
        <v>1</v>
      </c>
      <c r="AV133" s="2" t="str">
        <f>_xlfn.IFNA(VLOOKUP(G133,Dispen!$A$3:$A$36,1,)," ")</f>
        <v xml:space="preserve"> </v>
      </c>
    </row>
    <row r="134" spans="1:48" x14ac:dyDescent="0.25">
      <c r="A134" s="25">
        <v>200</v>
      </c>
      <c r="B134" s="25">
        <v>200</v>
      </c>
      <c r="C134" s="25" t="s">
        <v>26</v>
      </c>
      <c r="D134" s="25" t="s">
        <v>33</v>
      </c>
      <c r="E134" s="25" t="s">
        <v>2153</v>
      </c>
      <c r="F134" s="25" t="s">
        <v>27</v>
      </c>
      <c r="G134" s="25" t="s">
        <v>2367</v>
      </c>
      <c r="H134" s="25" t="s">
        <v>2368</v>
      </c>
      <c r="I134" s="25" t="s">
        <v>118</v>
      </c>
      <c r="J134" s="25" t="s">
        <v>2369</v>
      </c>
      <c r="K134" s="25" t="s">
        <v>120</v>
      </c>
      <c r="L134" s="25" t="s">
        <v>121</v>
      </c>
      <c r="M134" s="25" t="s">
        <v>980</v>
      </c>
      <c r="N134" s="32">
        <v>20</v>
      </c>
      <c r="O134" s="25">
        <v>16</v>
      </c>
      <c r="P134" s="25" t="s">
        <v>139</v>
      </c>
      <c r="Q134" s="25" t="s">
        <v>4190</v>
      </c>
      <c r="R134" s="25" t="s">
        <v>2370</v>
      </c>
      <c r="S134" s="25">
        <v>1000</v>
      </c>
      <c r="T134" s="25">
        <v>58</v>
      </c>
      <c r="U134" s="25">
        <v>0.56000000000000005</v>
      </c>
      <c r="V134" s="25" t="s">
        <v>99</v>
      </c>
      <c r="W134" s="25" t="s">
        <v>40</v>
      </c>
      <c r="X134" s="25" t="s">
        <v>4193</v>
      </c>
      <c r="Y134" s="25" t="s">
        <v>2371</v>
      </c>
      <c r="Z134" s="25" t="s">
        <v>40</v>
      </c>
      <c r="AA134" s="25" t="s">
        <v>99</v>
      </c>
      <c r="AB134" s="25" t="s">
        <v>4194</v>
      </c>
      <c r="AC134" s="55" t="s">
        <v>2372</v>
      </c>
      <c r="AD134" s="2">
        <f t="shared" si="50"/>
        <v>1000</v>
      </c>
      <c r="AE134" s="2">
        <f t="shared" si="51"/>
        <v>20</v>
      </c>
      <c r="AF134" s="2">
        <f t="shared" si="52"/>
        <v>58</v>
      </c>
      <c r="AG134" s="2">
        <f t="shared" si="53"/>
        <v>0.56000000000000005</v>
      </c>
      <c r="AH134" s="2" t="str">
        <f t="shared" si="54"/>
        <v>Sesuai</v>
      </c>
      <c r="AI134" s="2" t="s">
        <v>41</v>
      </c>
      <c r="AJ134" s="31">
        <f t="shared" si="48"/>
        <v>1</v>
      </c>
      <c r="AK134" s="54">
        <f t="shared" si="44"/>
        <v>0</v>
      </c>
      <c r="AL134" s="2" t="str">
        <f t="shared" si="55"/>
        <v>OK</v>
      </c>
      <c r="AM134" s="2" t="str">
        <f t="shared" si="56"/>
        <v>OK</v>
      </c>
      <c r="AN134" s="2" t="str">
        <f t="shared" si="57"/>
        <v>OK</v>
      </c>
      <c r="AO134" s="2" t="str">
        <f t="shared" si="58"/>
        <v>OK</v>
      </c>
      <c r="AP134" s="2" t="str">
        <f t="shared" si="59"/>
        <v>OK</v>
      </c>
      <c r="AQ134" s="2" t="str">
        <f t="shared" si="60"/>
        <v>OK</v>
      </c>
      <c r="AR134" s="2" t="str">
        <f t="shared" si="47"/>
        <v>OK</v>
      </c>
      <c r="AS134" s="53" t="str">
        <f t="shared" si="49"/>
        <v>NOK</v>
      </c>
      <c r="AT134" s="2" t="str">
        <f>VLOOKUP(G134,ACROV!$A$2:$D$732,4,)</f>
        <v>HERDIAN</v>
      </c>
      <c r="AU134" s="2">
        <f t="shared" si="61"/>
        <v>1</v>
      </c>
      <c r="AV134" s="2" t="str">
        <f>_xlfn.IFNA(VLOOKUP(G134,Dispen!$A$3:$A$36,1,)," ")</f>
        <v xml:space="preserve"> </v>
      </c>
    </row>
    <row r="135" spans="1:48" x14ac:dyDescent="0.25">
      <c r="A135" s="25">
        <v>200</v>
      </c>
      <c r="B135" s="25">
        <v>200</v>
      </c>
      <c r="C135" s="25" t="s">
        <v>26</v>
      </c>
      <c r="D135" s="25" t="s">
        <v>33</v>
      </c>
      <c r="E135" s="25" t="s">
        <v>2413</v>
      </c>
      <c r="F135" s="25" t="s">
        <v>27</v>
      </c>
      <c r="G135" s="25" t="s">
        <v>2259</v>
      </c>
      <c r="H135" s="25" t="s">
        <v>2260</v>
      </c>
      <c r="I135" s="25" t="s">
        <v>118</v>
      </c>
      <c r="J135" s="25" t="s">
        <v>2422</v>
      </c>
      <c r="K135" s="25" t="s">
        <v>120</v>
      </c>
      <c r="L135" s="25" t="s">
        <v>121</v>
      </c>
      <c r="M135" s="25" t="s">
        <v>39</v>
      </c>
      <c r="N135" s="32">
        <v>5</v>
      </c>
      <c r="O135" s="25">
        <v>4</v>
      </c>
      <c r="P135" s="25" t="s">
        <v>139</v>
      </c>
      <c r="Q135" s="25" t="s">
        <v>4190</v>
      </c>
      <c r="R135" s="25" t="s">
        <v>2423</v>
      </c>
      <c r="S135" s="25">
        <v>1000</v>
      </c>
      <c r="T135" s="55">
        <v>87</v>
      </c>
      <c r="U135" s="25">
        <v>2.4500000000000002</v>
      </c>
      <c r="V135" s="25" t="s">
        <v>63</v>
      </c>
      <c r="W135" s="25" t="s">
        <v>40</v>
      </c>
      <c r="X135" s="25" t="s">
        <v>4193</v>
      </c>
      <c r="Y135" s="25" t="s">
        <v>2424</v>
      </c>
      <c r="Z135" s="25" t="s">
        <v>99</v>
      </c>
      <c r="AA135" s="25" t="s">
        <v>40</v>
      </c>
      <c r="AB135" s="25" t="s">
        <v>4193</v>
      </c>
      <c r="AC135" s="25" t="s">
        <v>2425</v>
      </c>
      <c r="AD135" s="2">
        <f t="shared" si="50"/>
        <v>1000</v>
      </c>
      <c r="AE135" s="2">
        <f t="shared" si="51"/>
        <v>5</v>
      </c>
      <c r="AF135" s="53">
        <f t="shared" si="52"/>
        <v>87</v>
      </c>
      <c r="AG135" s="2">
        <f t="shared" si="53"/>
        <v>2.4500000000000002</v>
      </c>
      <c r="AH135" s="2" t="str">
        <f t="shared" si="54"/>
        <v>Sesuai</v>
      </c>
      <c r="AI135" s="2" t="s">
        <v>41</v>
      </c>
      <c r="AJ135" s="31">
        <f t="shared" si="48"/>
        <v>1</v>
      </c>
      <c r="AK135" s="31">
        <f t="shared" si="44"/>
        <v>1</v>
      </c>
      <c r="AL135" s="2" t="str">
        <f t="shared" si="55"/>
        <v>OK</v>
      </c>
      <c r="AM135" s="2" t="str">
        <f t="shared" si="56"/>
        <v>OK</v>
      </c>
      <c r="AN135" s="53" t="str">
        <f t="shared" si="57"/>
        <v>NOK</v>
      </c>
      <c r="AO135" s="2" t="str">
        <f t="shared" si="58"/>
        <v>OK</v>
      </c>
      <c r="AP135" s="2" t="str">
        <f t="shared" si="59"/>
        <v>OK</v>
      </c>
      <c r="AQ135" s="2" t="str">
        <f t="shared" si="60"/>
        <v>OK</v>
      </c>
      <c r="AR135" s="2" t="str">
        <f t="shared" si="47"/>
        <v>OK</v>
      </c>
      <c r="AS135" s="2" t="str">
        <f t="shared" si="49"/>
        <v>OK</v>
      </c>
      <c r="AT135" s="2" t="str">
        <f>VLOOKUP(G135,ACROV!$A$2:$D$732,4,)</f>
        <v>WILLY KUSMANA</v>
      </c>
      <c r="AU135" s="2">
        <f t="shared" si="61"/>
        <v>1</v>
      </c>
      <c r="AV135" s="2" t="str">
        <f>_xlfn.IFNA(VLOOKUP(G135,Dispen!$A$3:$A$36,1,)," ")</f>
        <v xml:space="preserve"> </v>
      </c>
    </row>
    <row r="136" spans="1:48" x14ac:dyDescent="0.25">
      <c r="A136" s="25">
        <v>200</v>
      </c>
      <c r="B136" s="25">
        <v>200</v>
      </c>
      <c r="C136" s="25" t="s">
        <v>26</v>
      </c>
      <c r="D136" s="25" t="s">
        <v>33</v>
      </c>
      <c r="E136" s="25" t="s">
        <v>2413</v>
      </c>
      <c r="F136" s="25" t="s">
        <v>27</v>
      </c>
      <c r="G136" s="25" t="s">
        <v>2428</v>
      </c>
      <c r="H136" s="25" t="s">
        <v>2429</v>
      </c>
      <c r="I136" s="25" t="s">
        <v>30</v>
      </c>
      <c r="J136" s="25" t="s">
        <v>2430</v>
      </c>
      <c r="K136" s="25" t="s">
        <v>120</v>
      </c>
      <c r="L136" s="25" t="s">
        <v>121</v>
      </c>
      <c r="M136" s="25" t="s">
        <v>71</v>
      </c>
      <c r="N136" s="32">
        <v>67</v>
      </c>
      <c r="O136" s="25">
        <v>4</v>
      </c>
      <c r="P136" s="25" t="s">
        <v>139</v>
      </c>
      <c r="Q136" s="25" t="s">
        <v>4190</v>
      </c>
      <c r="R136" s="25" t="s">
        <v>2431</v>
      </c>
      <c r="S136" s="25">
        <v>1000</v>
      </c>
      <c r="T136" s="25">
        <v>47</v>
      </c>
      <c r="U136" s="55">
        <v>5.59</v>
      </c>
      <c r="V136" s="25" t="s">
        <v>323</v>
      </c>
      <c r="W136" s="25" t="s">
        <v>40</v>
      </c>
      <c r="X136" s="25" t="s">
        <v>4193</v>
      </c>
      <c r="Y136" s="25" t="s">
        <v>2432</v>
      </c>
      <c r="Z136" s="25" t="s">
        <v>40</v>
      </c>
      <c r="AA136" s="25" t="s">
        <v>40</v>
      </c>
      <c r="AB136" s="25" t="s">
        <v>4195</v>
      </c>
      <c r="AC136" s="25" t="s">
        <v>52</v>
      </c>
      <c r="AD136" s="2">
        <f t="shared" si="50"/>
        <v>1000</v>
      </c>
      <c r="AE136" s="2">
        <f t="shared" si="51"/>
        <v>67</v>
      </c>
      <c r="AF136" s="2">
        <f t="shared" si="52"/>
        <v>47</v>
      </c>
      <c r="AG136" s="53">
        <f t="shared" si="53"/>
        <v>5.59</v>
      </c>
      <c r="AH136" s="2" t="str">
        <f t="shared" si="54"/>
        <v>Sesuai</v>
      </c>
      <c r="AI136" s="2" t="s">
        <v>41</v>
      </c>
      <c r="AJ136" s="31">
        <f t="shared" si="48"/>
        <v>1</v>
      </c>
      <c r="AK136" s="31">
        <v>0</v>
      </c>
      <c r="AL136" s="2" t="str">
        <f t="shared" si="55"/>
        <v>OK</v>
      </c>
      <c r="AM136" s="2" t="str">
        <f t="shared" si="56"/>
        <v>OK</v>
      </c>
      <c r="AN136" s="2" t="str">
        <f t="shared" si="57"/>
        <v>OK</v>
      </c>
      <c r="AO136" s="53" t="str">
        <f t="shared" si="58"/>
        <v>NOK</v>
      </c>
      <c r="AP136" s="2" t="str">
        <f t="shared" si="59"/>
        <v>OK</v>
      </c>
      <c r="AQ136" s="2" t="str">
        <f t="shared" si="60"/>
        <v>OK</v>
      </c>
      <c r="AR136" s="2" t="str">
        <f t="shared" si="47"/>
        <v>OK</v>
      </c>
      <c r="AS136" s="2" t="s">
        <v>4195</v>
      </c>
      <c r="AT136" s="2" t="str">
        <f>VLOOKUP(G136,ACROV!$A$2:$D$732,4,)</f>
        <v>LUCKY NURDIANSYAH</v>
      </c>
      <c r="AU136" s="2">
        <f t="shared" si="61"/>
        <v>1</v>
      </c>
      <c r="AV136" s="2" t="str">
        <f>_xlfn.IFNA(VLOOKUP(G136,Dispen!$A$3:$A$36,1,)," ")</f>
        <v>F6VS</v>
      </c>
    </row>
    <row r="137" spans="1:48" x14ac:dyDescent="0.25">
      <c r="A137" s="25">
        <v>200</v>
      </c>
      <c r="B137" s="25">
        <v>200</v>
      </c>
      <c r="C137" s="25" t="s">
        <v>26</v>
      </c>
      <c r="D137" s="25" t="s">
        <v>33</v>
      </c>
      <c r="E137" s="25" t="s">
        <v>2413</v>
      </c>
      <c r="F137" s="25" t="s">
        <v>27</v>
      </c>
      <c r="G137" s="25" t="s">
        <v>1650</v>
      </c>
      <c r="H137" s="25" t="s">
        <v>1299</v>
      </c>
      <c r="I137" s="25" t="s">
        <v>118</v>
      </c>
      <c r="J137" s="25" t="s">
        <v>2433</v>
      </c>
      <c r="K137" s="25" t="s">
        <v>120</v>
      </c>
      <c r="L137" s="25" t="s">
        <v>121</v>
      </c>
      <c r="M137" s="25" t="s">
        <v>39</v>
      </c>
      <c r="N137" s="32">
        <v>2</v>
      </c>
      <c r="O137" s="25">
        <v>8</v>
      </c>
      <c r="P137" s="25" t="s">
        <v>139</v>
      </c>
      <c r="Q137" s="25" t="s">
        <v>4190</v>
      </c>
      <c r="R137" s="25" t="s">
        <v>2434</v>
      </c>
      <c r="S137" s="25">
        <v>1000</v>
      </c>
      <c r="T137" s="25">
        <v>52</v>
      </c>
      <c r="U137" s="25">
        <v>0.84</v>
      </c>
      <c r="V137" s="25" t="s">
        <v>169</v>
      </c>
      <c r="W137" s="25" t="s">
        <v>40</v>
      </c>
      <c r="X137" s="25" t="s">
        <v>4193</v>
      </c>
      <c r="Y137" s="25" t="s">
        <v>2435</v>
      </c>
      <c r="Z137" s="25" t="s">
        <v>40</v>
      </c>
      <c r="AA137" s="25" t="s">
        <v>64</v>
      </c>
      <c r="AB137" s="25" t="s">
        <v>4194</v>
      </c>
      <c r="AC137" s="55" t="s">
        <v>2436</v>
      </c>
      <c r="AD137" s="2">
        <f t="shared" si="50"/>
        <v>1000</v>
      </c>
      <c r="AE137" s="2">
        <f t="shared" si="51"/>
        <v>2</v>
      </c>
      <c r="AF137" s="2">
        <f t="shared" si="52"/>
        <v>52</v>
      </c>
      <c r="AG137" s="2">
        <f t="shared" si="53"/>
        <v>0.84</v>
      </c>
      <c r="AH137" s="2" t="str">
        <f t="shared" si="54"/>
        <v>Sesuai</v>
      </c>
      <c r="AI137" s="2" t="s">
        <v>41</v>
      </c>
      <c r="AJ137" s="31">
        <f t="shared" si="48"/>
        <v>1</v>
      </c>
      <c r="AK137" s="54">
        <f t="shared" ref="AK137:AK153" si="62">Z137/(Z137+AA137)</f>
        <v>0</v>
      </c>
      <c r="AL137" s="2" t="str">
        <f t="shared" si="55"/>
        <v>OK</v>
      </c>
      <c r="AM137" s="2" t="str">
        <f t="shared" si="56"/>
        <v>OK</v>
      </c>
      <c r="AN137" s="2" t="str">
        <f t="shared" si="57"/>
        <v>OK</v>
      </c>
      <c r="AO137" s="2" t="str">
        <f t="shared" si="58"/>
        <v>OK</v>
      </c>
      <c r="AP137" s="2" t="str">
        <f t="shared" si="59"/>
        <v>OK</v>
      </c>
      <c r="AQ137" s="2" t="str">
        <f t="shared" si="60"/>
        <v>OK</v>
      </c>
      <c r="AR137" s="2" t="str">
        <f t="shared" ref="AR137:AR153" si="63">IF(X137="ONLINE","OK","NOK")</f>
        <v>OK</v>
      </c>
      <c r="AS137" s="53" t="str">
        <f t="shared" ref="AS137:AS146" si="64">IF(AB137="ONLINE","OK","NOK")</f>
        <v>NOK</v>
      </c>
      <c r="AT137" s="2" t="str">
        <f>VLOOKUP(G137,ACROV!$A$2:$D$732,4,)</f>
        <v>TAUFIQ HIDAYAT</v>
      </c>
      <c r="AU137" s="2">
        <f t="shared" si="61"/>
        <v>1</v>
      </c>
      <c r="AV137" s="2" t="str">
        <f>_xlfn.IFNA(VLOOKUP(G137,Dispen!$A$3:$A$36,1,)," ")</f>
        <v xml:space="preserve"> </v>
      </c>
    </row>
    <row r="138" spans="1:48" x14ac:dyDescent="0.25">
      <c r="A138" s="25">
        <v>200</v>
      </c>
      <c r="B138" s="25">
        <v>200</v>
      </c>
      <c r="C138" s="25" t="s">
        <v>26</v>
      </c>
      <c r="D138" s="25" t="s">
        <v>33</v>
      </c>
      <c r="E138" s="25" t="s">
        <v>2413</v>
      </c>
      <c r="F138" s="25" t="s">
        <v>27</v>
      </c>
      <c r="G138" s="25" t="s">
        <v>2307</v>
      </c>
      <c r="H138" s="25" t="s">
        <v>2308</v>
      </c>
      <c r="I138" s="25" t="s">
        <v>30</v>
      </c>
      <c r="J138" s="25" t="s">
        <v>2451</v>
      </c>
      <c r="K138" s="25" t="s">
        <v>120</v>
      </c>
      <c r="L138" s="25" t="s">
        <v>121</v>
      </c>
      <c r="M138" s="25" t="s">
        <v>39</v>
      </c>
      <c r="N138" s="32">
        <v>9</v>
      </c>
      <c r="O138" s="25">
        <v>4</v>
      </c>
      <c r="P138" s="25" t="s">
        <v>139</v>
      </c>
      <c r="Q138" s="25" t="s">
        <v>4190</v>
      </c>
      <c r="R138" s="25" t="s">
        <v>2452</v>
      </c>
      <c r="S138" s="25">
        <v>1000</v>
      </c>
      <c r="T138" s="55">
        <v>97</v>
      </c>
      <c r="U138" s="25">
        <v>1.1000000000000001</v>
      </c>
      <c r="V138" s="25" t="s">
        <v>99</v>
      </c>
      <c r="W138" s="25" t="s">
        <v>40</v>
      </c>
      <c r="X138" s="25" t="s">
        <v>4193</v>
      </c>
      <c r="Y138" s="25" t="s">
        <v>2453</v>
      </c>
      <c r="Z138" s="25" t="s">
        <v>82</v>
      </c>
      <c r="AA138" s="25" t="s">
        <v>40</v>
      </c>
      <c r="AB138" s="25" t="s">
        <v>4193</v>
      </c>
      <c r="AC138" s="25" t="s">
        <v>1723</v>
      </c>
      <c r="AD138" s="2">
        <f t="shared" si="50"/>
        <v>1000</v>
      </c>
      <c r="AE138" s="2">
        <f t="shared" si="51"/>
        <v>9</v>
      </c>
      <c r="AF138" s="53">
        <f t="shared" si="52"/>
        <v>97</v>
      </c>
      <c r="AG138" s="2">
        <f t="shared" si="53"/>
        <v>1.1000000000000001</v>
      </c>
      <c r="AH138" s="2" t="str">
        <f t="shared" si="54"/>
        <v>Sesuai</v>
      </c>
      <c r="AI138" s="2" t="s">
        <v>41</v>
      </c>
      <c r="AJ138" s="31">
        <f t="shared" si="48"/>
        <v>1</v>
      </c>
      <c r="AK138" s="31">
        <f t="shared" si="62"/>
        <v>1</v>
      </c>
      <c r="AL138" s="2" t="str">
        <f t="shared" si="55"/>
        <v>OK</v>
      </c>
      <c r="AM138" s="2" t="str">
        <f t="shared" si="56"/>
        <v>OK</v>
      </c>
      <c r="AN138" s="53" t="str">
        <f t="shared" si="57"/>
        <v>NOK</v>
      </c>
      <c r="AO138" s="2" t="str">
        <f t="shared" si="58"/>
        <v>OK</v>
      </c>
      <c r="AP138" s="2" t="str">
        <f t="shared" si="59"/>
        <v>OK</v>
      </c>
      <c r="AQ138" s="2" t="str">
        <f t="shared" si="60"/>
        <v>OK</v>
      </c>
      <c r="AR138" s="2" t="str">
        <f t="shared" si="63"/>
        <v>OK</v>
      </c>
      <c r="AS138" s="2" t="str">
        <f t="shared" si="64"/>
        <v>OK</v>
      </c>
      <c r="AT138" s="2" t="str">
        <f>VLOOKUP(G138,ACROV!$A$2:$D$732,4,)</f>
        <v>DHANI RAMDANI</v>
      </c>
      <c r="AU138" s="2">
        <f t="shared" si="61"/>
        <v>1</v>
      </c>
      <c r="AV138" s="2" t="str">
        <f>_xlfn.IFNA(VLOOKUP(G138,Dispen!$A$3:$A$36,1,)," ")</f>
        <v xml:space="preserve"> </v>
      </c>
    </row>
    <row r="139" spans="1:48" x14ac:dyDescent="0.25">
      <c r="A139" s="25">
        <v>200</v>
      </c>
      <c r="B139" s="25">
        <v>200</v>
      </c>
      <c r="C139" s="25" t="s">
        <v>26</v>
      </c>
      <c r="D139" s="25" t="s">
        <v>33</v>
      </c>
      <c r="E139" s="25" t="s">
        <v>2413</v>
      </c>
      <c r="F139" s="25" t="s">
        <v>27</v>
      </c>
      <c r="G139" s="25" t="s">
        <v>1985</v>
      </c>
      <c r="H139" s="25" t="s">
        <v>1986</v>
      </c>
      <c r="I139" s="25" t="s">
        <v>30</v>
      </c>
      <c r="J139" s="25" t="s">
        <v>2461</v>
      </c>
      <c r="K139" s="25" t="s">
        <v>120</v>
      </c>
      <c r="L139" s="25" t="s">
        <v>121</v>
      </c>
      <c r="M139" s="25" t="s">
        <v>39</v>
      </c>
      <c r="N139" s="32">
        <v>11</v>
      </c>
      <c r="O139" s="25">
        <v>4</v>
      </c>
      <c r="P139" s="25" t="s">
        <v>139</v>
      </c>
      <c r="Q139" s="25" t="s">
        <v>4190</v>
      </c>
      <c r="R139" s="25" t="s">
        <v>2462</v>
      </c>
      <c r="S139" s="25">
        <v>1000</v>
      </c>
      <c r="T139" s="25">
        <v>38</v>
      </c>
      <c r="U139" s="25">
        <v>0.7</v>
      </c>
      <c r="V139" s="25" t="s">
        <v>40</v>
      </c>
      <c r="W139" s="25" t="s">
        <v>45</v>
      </c>
      <c r="X139" s="25" t="s">
        <v>4194</v>
      </c>
      <c r="Y139" s="55" t="s">
        <v>2463</v>
      </c>
      <c r="Z139" s="25" t="s">
        <v>98</v>
      </c>
      <c r="AA139" s="25" t="s">
        <v>64</v>
      </c>
      <c r="AB139" s="25" t="s">
        <v>4193</v>
      </c>
      <c r="AC139" s="25" t="s">
        <v>2464</v>
      </c>
      <c r="AD139" s="2">
        <f t="shared" si="50"/>
        <v>1000</v>
      </c>
      <c r="AE139" s="2">
        <f t="shared" si="51"/>
        <v>11</v>
      </c>
      <c r="AF139" s="2">
        <f t="shared" si="52"/>
        <v>38</v>
      </c>
      <c r="AG139" s="2">
        <f t="shared" si="53"/>
        <v>0.7</v>
      </c>
      <c r="AH139" s="2" t="str">
        <f t="shared" si="54"/>
        <v>Sesuai</v>
      </c>
      <c r="AI139" s="2" t="s">
        <v>41</v>
      </c>
      <c r="AJ139" s="54">
        <f t="shared" si="48"/>
        <v>0</v>
      </c>
      <c r="AK139" s="31">
        <f t="shared" si="62"/>
        <v>0.8</v>
      </c>
      <c r="AL139" s="2" t="str">
        <f t="shared" si="55"/>
        <v>OK</v>
      </c>
      <c r="AM139" s="2" t="str">
        <f t="shared" si="56"/>
        <v>OK</v>
      </c>
      <c r="AN139" s="2" t="str">
        <f t="shared" si="57"/>
        <v>OK</v>
      </c>
      <c r="AO139" s="2" t="str">
        <f t="shared" si="58"/>
        <v>OK</v>
      </c>
      <c r="AP139" s="2" t="str">
        <f t="shared" si="59"/>
        <v>OK</v>
      </c>
      <c r="AQ139" s="2" t="str">
        <f t="shared" si="60"/>
        <v>OK</v>
      </c>
      <c r="AR139" s="53" t="str">
        <f t="shared" si="63"/>
        <v>NOK</v>
      </c>
      <c r="AS139" s="2" t="str">
        <f t="shared" si="64"/>
        <v>OK</v>
      </c>
      <c r="AT139" s="2" t="str">
        <f>VLOOKUP(G139,ACROV!$A$2:$D$732,4,)</f>
        <v>WILLY KUSMANA</v>
      </c>
      <c r="AU139" s="2">
        <f t="shared" si="61"/>
        <v>1</v>
      </c>
      <c r="AV139" s="2" t="str">
        <f>_xlfn.IFNA(VLOOKUP(G139,Dispen!$A$3:$A$36,1,)," ")</f>
        <v xml:space="preserve"> </v>
      </c>
    </row>
    <row r="140" spans="1:48" x14ac:dyDescent="0.25">
      <c r="A140" s="25">
        <v>200</v>
      </c>
      <c r="B140" s="25">
        <v>200</v>
      </c>
      <c r="C140" s="25" t="s">
        <v>26</v>
      </c>
      <c r="D140" s="25" t="s">
        <v>33</v>
      </c>
      <c r="E140" s="25" t="s">
        <v>2413</v>
      </c>
      <c r="F140" s="25" t="s">
        <v>27</v>
      </c>
      <c r="G140" s="25" t="s">
        <v>172</v>
      </c>
      <c r="H140" s="25" t="s">
        <v>173</v>
      </c>
      <c r="I140" s="25" t="s">
        <v>30</v>
      </c>
      <c r="J140" s="25" t="s">
        <v>2477</v>
      </c>
      <c r="K140" s="25" t="s">
        <v>120</v>
      </c>
      <c r="L140" s="25" t="s">
        <v>121</v>
      </c>
      <c r="M140" s="25" t="s">
        <v>39</v>
      </c>
      <c r="N140" s="32">
        <v>28</v>
      </c>
      <c r="O140" s="25">
        <v>4</v>
      </c>
      <c r="P140" s="25" t="s">
        <v>139</v>
      </c>
      <c r="Q140" s="25" t="s">
        <v>4190</v>
      </c>
      <c r="R140" s="25" t="s">
        <v>2478</v>
      </c>
      <c r="S140" s="25">
        <v>1000</v>
      </c>
      <c r="T140" s="25">
        <v>58</v>
      </c>
      <c r="U140" s="25">
        <v>0.79</v>
      </c>
      <c r="V140" s="25" t="s">
        <v>98</v>
      </c>
      <c r="W140" s="25" t="s">
        <v>40</v>
      </c>
      <c r="X140" s="25" t="s">
        <v>4193</v>
      </c>
      <c r="Y140" s="25" t="s">
        <v>2479</v>
      </c>
      <c r="Z140" s="25" t="s">
        <v>40</v>
      </c>
      <c r="AA140" s="25" t="s">
        <v>64</v>
      </c>
      <c r="AB140" s="25" t="s">
        <v>4194</v>
      </c>
      <c r="AC140" s="55" t="s">
        <v>2480</v>
      </c>
      <c r="AD140" s="2">
        <f t="shared" si="50"/>
        <v>1000</v>
      </c>
      <c r="AE140" s="2">
        <f t="shared" si="51"/>
        <v>28</v>
      </c>
      <c r="AF140" s="2">
        <f t="shared" si="52"/>
        <v>58</v>
      </c>
      <c r="AG140" s="2">
        <f t="shared" si="53"/>
        <v>0.79</v>
      </c>
      <c r="AH140" s="2" t="str">
        <f t="shared" si="54"/>
        <v>Sesuai</v>
      </c>
      <c r="AI140" s="2" t="s">
        <v>41</v>
      </c>
      <c r="AJ140" s="31">
        <f t="shared" si="48"/>
        <v>1</v>
      </c>
      <c r="AK140" s="54">
        <f t="shared" si="62"/>
        <v>0</v>
      </c>
      <c r="AL140" s="2" t="str">
        <f t="shared" si="55"/>
        <v>OK</v>
      </c>
      <c r="AM140" s="2" t="str">
        <f t="shared" si="56"/>
        <v>OK</v>
      </c>
      <c r="AN140" s="2" t="str">
        <f t="shared" si="57"/>
        <v>OK</v>
      </c>
      <c r="AO140" s="2" t="str">
        <f t="shared" si="58"/>
        <v>OK</v>
      </c>
      <c r="AP140" s="2" t="str">
        <f t="shared" si="59"/>
        <v>OK</v>
      </c>
      <c r="AQ140" s="2" t="str">
        <f t="shared" si="60"/>
        <v>OK</v>
      </c>
      <c r="AR140" s="2" t="str">
        <f t="shared" si="63"/>
        <v>OK</v>
      </c>
      <c r="AS140" s="53" t="str">
        <f t="shared" si="64"/>
        <v>NOK</v>
      </c>
      <c r="AT140" s="2" t="str">
        <f>VLOOKUP(G140,ACROV!$A$2:$D$732,4,)</f>
        <v>YANA SURYANA</v>
      </c>
      <c r="AU140" s="2">
        <f t="shared" si="61"/>
        <v>1</v>
      </c>
      <c r="AV140" s="2" t="str">
        <f>_xlfn.IFNA(VLOOKUP(G140,Dispen!$A$3:$A$36,1,)," ")</f>
        <v xml:space="preserve"> </v>
      </c>
    </row>
    <row r="141" spans="1:48" x14ac:dyDescent="0.25">
      <c r="A141" s="25">
        <v>200</v>
      </c>
      <c r="B141" s="25">
        <v>200</v>
      </c>
      <c r="C141" s="25" t="s">
        <v>26</v>
      </c>
      <c r="D141" s="25" t="s">
        <v>33</v>
      </c>
      <c r="E141" s="25" t="s">
        <v>2413</v>
      </c>
      <c r="F141" s="25" t="s">
        <v>27</v>
      </c>
      <c r="G141" s="25" t="s">
        <v>2493</v>
      </c>
      <c r="H141" s="25" t="s">
        <v>2494</v>
      </c>
      <c r="I141" s="25" t="s">
        <v>30</v>
      </c>
      <c r="J141" s="25" t="s">
        <v>2495</v>
      </c>
      <c r="K141" s="25" t="s">
        <v>120</v>
      </c>
      <c r="L141" s="25" t="s">
        <v>121</v>
      </c>
      <c r="M141" s="25" t="s">
        <v>39</v>
      </c>
      <c r="N141" s="32">
        <v>35</v>
      </c>
      <c r="O141" s="25">
        <v>4</v>
      </c>
      <c r="P141" s="25" t="s">
        <v>139</v>
      </c>
      <c r="Q141" s="25" t="s">
        <v>4190</v>
      </c>
      <c r="R141" s="25" t="s">
        <v>2496</v>
      </c>
      <c r="S141" s="25">
        <v>1000</v>
      </c>
      <c r="T141" s="25">
        <v>36</v>
      </c>
      <c r="U141" s="25">
        <v>1.1100000000000001</v>
      </c>
      <c r="V141" s="25" t="s">
        <v>99</v>
      </c>
      <c r="W141" s="25" t="s">
        <v>40</v>
      </c>
      <c r="X141" s="25" t="s">
        <v>4193</v>
      </c>
      <c r="Y141" s="25" t="s">
        <v>2497</v>
      </c>
      <c r="Z141" s="25" t="s">
        <v>40</v>
      </c>
      <c r="AA141" s="25" t="s">
        <v>64</v>
      </c>
      <c r="AB141" s="25" t="s">
        <v>4194</v>
      </c>
      <c r="AC141" s="55" t="s">
        <v>2498</v>
      </c>
      <c r="AD141" s="2">
        <f t="shared" si="50"/>
        <v>1000</v>
      </c>
      <c r="AE141" s="2">
        <f t="shared" si="51"/>
        <v>35</v>
      </c>
      <c r="AF141" s="2">
        <f t="shared" si="52"/>
        <v>36</v>
      </c>
      <c r="AG141" s="2">
        <f t="shared" si="53"/>
        <v>1.1100000000000001</v>
      </c>
      <c r="AH141" s="2" t="str">
        <f t="shared" si="54"/>
        <v>Sesuai</v>
      </c>
      <c r="AI141" s="2" t="s">
        <v>41</v>
      </c>
      <c r="AJ141" s="31">
        <f t="shared" si="48"/>
        <v>1</v>
      </c>
      <c r="AK141" s="54">
        <f t="shared" si="62"/>
        <v>0</v>
      </c>
      <c r="AL141" s="2" t="str">
        <f t="shared" si="55"/>
        <v>OK</v>
      </c>
      <c r="AM141" s="2" t="str">
        <f t="shared" si="56"/>
        <v>OK</v>
      </c>
      <c r="AN141" s="2" t="str">
        <f t="shared" si="57"/>
        <v>OK</v>
      </c>
      <c r="AO141" s="2" t="str">
        <f t="shared" si="58"/>
        <v>OK</v>
      </c>
      <c r="AP141" s="2" t="str">
        <f t="shared" si="59"/>
        <v>OK</v>
      </c>
      <c r="AQ141" s="2" t="str">
        <f t="shared" si="60"/>
        <v>OK</v>
      </c>
      <c r="AR141" s="2" t="str">
        <f t="shared" si="63"/>
        <v>OK</v>
      </c>
      <c r="AS141" s="53" t="str">
        <f t="shared" si="64"/>
        <v>NOK</v>
      </c>
      <c r="AT141" s="2" t="str">
        <f>VLOOKUP(G141,ACROV!$A$2:$D$732,4,)</f>
        <v>ANUGRAH KUSUMA</v>
      </c>
      <c r="AU141" s="2">
        <f t="shared" si="61"/>
        <v>1</v>
      </c>
      <c r="AV141" s="2" t="str">
        <f>_xlfn.IFNA(VLOOKUP(G141,Dispen!$A$3:$A$36,1,)," ")</f>
        <v xml:space="preserve"> </v>
      </c>
    </row>
    <row r="142" spans="1:48" x14ac:dyDescent="0.25">
      <c r="A142" s="25">
        <v>200</v>
      </c>
      <c r="B142" s="25">
        <v>200</v>
      </c>
      <c r="C142" s="25" t="s">
        <v>26</v>
      </c>
      <c r="D142" s="25" t="s">
        <v>33</v>
      </c>
      <c r="E142" s="25" t="s">
        <v>2413</v>
      </c>
      <c r="F142" s="25" t="s">
        <v>27</v>
      </c>
      <c r="G142" s="25" t="s">
        <v>2510</v>
      </c>
      <c r="H142" s="25" t="s">
        <v>2511</v>
      </c>
      <c r="I142" s="25" t="s">
        <v>30</v>
      </c>
      <c r="J142" s="25" t="s">
        <v>2512</v>
      </c>
      <c r="K142" s="25" t="s">
        <v>120</v>
      </c>
      <c r="L142" s="25" t="s">
        <v>121</v>
      </c>
      <c r="M142" s="25" t="s">
        <v>39</v>
      </c>
      <c r="N142" s="56">
        <v>100</v>
      </c>
      <c r="O142" s="25">
        <v>4</v>
      </c>
      <c r="P142" s="25" t="s">
        <v>139</v>
      </c>
      <c r="Q142" s="25" t="s">
        <v>4190</v>
      </c>
      <c r="R142" s="25" t="s">
        <v>2513</v>
      </c>
      <c r="S142" s="25">
        <v>1000</v>
      </c>
      <c r="T142" s="25">
        <v>35</v>
      </c>
      <c r="U142" s="25">
        <v>0.9</v>
      </c>
      <c r="V142" s="25" t="s">
        <v>56</v>
      </c>
      <c r="W142" s="25" t="s">
        <v>40</v>
      </c>
      <c r="X142" s="25" t="s">
        <v>4193</v>
      </c>
      <c r="Y142" s="25" t="s">
        <v>2514</v>
      </c>
      <c r="Z142" s="25" t="s">
        <v>45</v>
      </c>
      <c r="AA142" s="25" t="s">
        <v>40</v>
      </c>
      <c r="AB142" s="25" t="s">
        <v>4193</v>
      </c>
      <c r="AC142" s="25" t="s">
        <v>2515</v>
      </c>
      <c r="AD142" s="2">
        <f t="shared" si="50"/>
        <v>1000</v>
      </c>
      <c r="AE142" s="53">
        <f t="shared" si="51"/>
        <v>100</v>
      </c>
      <c r="AF142" s="2">
        <f t="shared" si="52"/>
        <v>35</v>
      </c>
      <c r="AG142" s="2">
        <f t="shared" si="53"/>
        <v>0.9</v>
      </c>
      <c r="AH142" s="2" t="str">
        <f t="shared" si="54"/>
        <v>Sesuai</v>
      </c>
      <c r="AI142" s="2" t="s">
        <v>41</v>
      </c>
      <c r="AJ142" s="31">
        <f t="shared" si="48"/>
        <v>1</v>
      </c>
      <c r="AK142" s="31">
        <f t="shared" si="62"/>
        <v>1</v>
      </c>
      <c r="AL142" s="2" t="str">
        <f t="shared" si="55"/>
        <v>OK</v>
      </c>
      <c r="AM142" s="53" t="str">
        <f t="shared" si="56"/>
        <v>NOK</v>
      </c>
      <c r="AN142" s="2" t="str">
        <f t="shared" si="57"/>
        <v>OK</v>
      </c>
      <c r="AO142" s="2" t="str">
        <f t="shared" si="58"/>
        <v>OK</v>
      </c>
      <c r="AP142" s="2" t="str">
        <f t="shared" si="59"/>
        <v>OK</v>
      </c>
      <c r="AQ142" s="2" t="str">
        <f t="shared" si="60"/>
        <v>OK</v>
      </c>
      <c r="AR142" s="2" t="str">
        <f t="shared" si="63"/>
        <v>OK</v>
      </c>
      <c r="AS142" s="2" t="str">
        <f t="shared" si="64"/>
        <v>OK</v>
      </c>
      <c r="AT142" s="2" t="str">
        <f>VLOOKUP(G142,ACROV!$A$2:$D$732,4,)</f>
        <v>M. LAZUARDI NURHIDAYAH</v>
      </c>
      <c r="AU142" s="2">
        <f t="shared" si="61"/>
        <v>1</v>
      </c>
      <c r="AV142" s="2" t="str">
        <f>_xlfn.IFNA(VLOOKUP(G142,Dispen!$A$3:$A$36,1,)," ")</f>
        <v xml:space="preserve"> </v>
      </c>
    </row>
    <row r="143" spans="1:48" x14ac:dyDescent="0.25">
      <c r="A143" s="25">
        <v>200</v>
      </c>
      <c r="B143" s="25">
        <v>200</v>
      </c>
      <c r="C143" s="25" t="s">
        <v>26</v>
      </c>
      <c r="D143" s="25" t="s">
        <v>33</v>
      </c>
      <c r="E143" s="25" t="s">
        <v>2413</v>
      </c>
      <c r="F143" s="25" t="s">
        <v>27</v>
      </c>
      <c r="G143" s="25" t="s">
        <v>1695</v>
      </c>
      <c r="H143" s="25" t="s">
        <v>1696</v>
      </c>
      <c r="I143" s="25" t="s">
        <v>118</v>
      </c>
      <c r="J143" s="25" t="s">
        <v>2519</v>
      </c>
      <c r="K143" s="25" t="s">
        <v>120</v>
      </c>
      <c r="L143" s="25" t="s">
        <v>121</v>
      </c>
      <c r="M143" s="25" t="s">
        <v>39</v>
      </c>
      <c r="N143" s="32">
        <v>29</v>
      </c>
      <c r="O143" s="25">
        <v>4</v>
      </c>
      <c r="P143" s="25" t="s">
        <v>139</v>
      </c>
      <c r="Q143" s="25" t="s">
        <v>4190</v>
      </c>
      <c r="R143" s="25" t="s">
        <v>2520</v>
      </c>
      <c r="S143" s="55">
        <v>100</v>
      </c>
      <c r="T143" s="25">
        <v>48</v>
      </c>
      <c r="U143" s="25">
        <v>0.75</v>
      </c>
      <c r="V143" s="25" t="s">
        <v>169</v>
      </c>
      <c r="W143" s="25" t="s">
        <v>40</v>
      </c>
      <c r="X143" s="25" t="s">
        <v>4193</v>
      </c>
      <c r="Y143" s="25" t="s">
        <v>2521</v>
      </c>
      <c r="Z143" s="25" t="s">
        <v>64</v>
      </c>
      <c r="AA143" s="25" t="s">
        <v>40</v>
      </c>
      <c r="AB143" s="25" t="s">
        <v>4193</v>
      </c>
      <c r="AC143" s="25" t="s">
        <v>2522</v>
      </c>
      <c r="AD143" s="53">
        <f t="shared" si="50"/>
        <v>100</v>
      </c>
      <c r="AE143" s="2">
        <f t="shared" si="51"/>
        <v>29</v>
      </c>
      <c r="AF143" s="2">
        <f t="shared" si="52"/>
        <v>48</v>
      </c>
      <c r="AG143" s="2">
        <f t="shared" si="53"/>
        <v>0.75</v>
      </c>
      <c r="AH143" s="2" t="str">
        <f t="shared" si="54"/>
        <v>Sesuai</v>
      </c>
      <c r="AI143" s="2" t="s">
        <v>41</v>
      </c>
      <c r="AJ143" s="31">
        <f t="shared" si="48"/>
        <v>1</v>
      </c>
      <c r="AK143" s="31">
        <f t="shared" si="62"/>
        <v>1</v>
      </c>
      <c r="AL143" s="53" t="str">
        <f t="shared" si="55"/>
        <v>NOK</v>
      </c>
      <c r="AM143" s="2" t="str">
        <f t="shared" si="56"/>
        <v>OK</v>
      </c>
      <c r="AN143" s="2" t="str">
        <f t="shared" si="57"/>
        <v>OK</v>
      </c>
      <c r="AO143" s="2" t="str">
        <f t="shared" si="58"/>
        <v>OK</v>
      </c>
      <c r="AP143" s="2" t="str">
        <f t="shared" si="59"/>
        <v>OK</v>
      </c>
      <c r="AQ143" s="2" t="str">
        <f t="shared" si="60"/>
        <v>OK</v>
      </c>
      <c r="AR143" s="2" t="str">
        <f t="shared" si="63"/>
        <v>OK</v>
      </c>
      <c r="AS143" s="2" t="str">
        <f t="shared" si="64"/>
        <v>OK</v>
      </c>
      <c r="AT143" s="2" t="str">
        <f>VLOOKUP(G143,ACROV!$A$2:$D$732,4,)</f>
        <v>YANA SURYANA</v>
      </c>
      <c r="AU143" s="2">
        <f t="shared" si="61"/>
        <v>1</v>
      </c>
      <c r="AV143" s="2" t="str">
        <f>_xlfn.IFNA(VLOOKUP(G143,Dispen!$A$3:$A$36,1,)," ")</f>
        <v xml:space="preserve"> </v>
      </c>
    </row>
    <row r="144" spans="1:48" x14ac:dyDescent="0.25">
      <c r="A144" s="25">
        <v>200</v>
      </c>
      <c r="B144" s="25">
        <v>200</v>
      </c>
      <c r="C144" s="25" t="s">
        <v>26</v>
      </c>
      <c r="D144" s="25" t="s">
        <v>33</v>
      </c>
      <c r="E144" s="25" t="s">
        <v>2413</v>
      </c>
      <c r="F144" s="25" t="s">
        <v>27</v>
      </c>
      <c r="G144" s="25" t="s">
        <v>1994</v>
      </c>
      <c r="H144" s="25" t="s">
        <v>1995</v>
      </c>
      <c r="I144" s="25" t="s">
        <v>118</v>
      </c>
      <c r="J144" s="25" t="s">
        <v>2526</v>
      </c>
      <c r="K144" s="25" t="s">
        <v>37</v>
      </c>
      <c r="L144" s="25" t="s">
        <v>38</v>
      </c>
      <c r="M144" s="25" t="s">
        <v>78</v>
      </c>
      <c r="N144" s="32">
        <v>37</v>
      </c>
      <c r="O144" s="25">
        <v>2</v>
      </c>
      <c r="P144" s="25" t="s">
        <v>43</v>
      </c>
      <c r="Q144" s="25" t="s">
        <v>4189</v>
      </c>
      <c r="R144" s="25" t="s">
        <v>72</v>
      </c>
      <c r="S144" s="25">
        <v>1000</v>
      </c>
      <c r="T144" s="25">
        <v>49</v>
      </c>
      <c r="U144" s="25">
        <v>0.45</v>
      </c>
      <c r="V144" s="25" t="s">
        <v>146</v>
      </c>
      <c r="W144" s="25" t="s">
        <v>40</v>
      </c>
      <c r="X144" s="25" t="s">
        <v>4193</v>
      </c>
      <c r="Y144" s="25" t="s">
        <v>2527</v>
      </c>
      <c r="Z144" s="25" t="s">
        <v>45</v>
      </c>
      <c r="AA144" s="25" t="s">
        <v>40</v>
      </c>
      <c r="AB144" s="25" t="s">
        <v>4193</v>
      </c>
      <c r="AC144" s="25" t="s">
        <v>2528</v>
      </c>
      <c r="AD144" s="2">
        <f t="shared" si="50"/>
        <v>1000</v>
      </c>
      <c r="AE144" s="2">
        <f t="shared" si="51"/>
        <v>37</v>
      </c>
      <c r="AF144" s="2">
        <f t="shared" si="52"/>
        <v>49</v>
      </c>
      <c r="AG144" s="2">
        <f t="shared" si="53"/>
        <v>0.45</v>
      </c>
      <c r="AH144" s="53" t="str">
        <f t="shared" si="54"/>
        <v>Double</v>
      </c>
      <c r="AI144" s="2" t="s">
        <v>41</v>
      </c>
      <c r="AJ144" s="31">
        <f t="shared" si="48"/>
        <v>1</v>
      </c>
      <c r="AK144" s="31">
        <f t="shared" si="62"/>
        <v>1</v>
      </c>
      <c r="AL144" s="2" t="str">
        <f t="shared" si="55"/>
        <v>OK</v>
      </c>
      <c r="AM144" s="2" t="str">
        <f t="shared" si="56"/>
        <v>OK</v>
      </c>
      <c r="AN144" s="2" t="str">
        <f t="shared" si="57"/>
        <v>OK</v>
      </c>
      <c r="AO144" s="2" t="str">
        <f t="shared" si="58"/>
        <v>OK</v>
      </c>
      <c r="AP144" s="53" t="str">
        <f t="shared" si="59"/>
        <v>NOK</v>
      </c>
      <c r="AQ144" s="2" t="str">
        <f t="shared" si="60"/>
        <v>OK</v>
      </c>
      <c r="AR144" s="2" t="str">
        <f t="shared" si="63"/>
        <v>OK</v>
      </c>
      <c r="AS144" s="2" t="str">
        <f t="shared" si="64"/>
        <v>OK</v>
      </c>
      <c r="AT144" s="2" t="str">
        <f>VLOOKUP(G144,ACROV!$A$2:$D$732,4,)</f>
        <v>WILLY KUSMANA</v>
      </c>
      <c r="AU144" s="2">
        <f t="shared" si="61"/>
        <v>1</v>
      </c>
      <c r="AV144" s="2" t="str">
        <f>_xlfn.IFNA(VLOOKUP(G144,Dispen!$A$3:$A$36,1,)," ")</f>
        <v xml:space="preserve"> </v>
      </c>
    </row>
    <row r="145" spans="1:48" x14ac:dyDescent="0.25">
      <c r="A145" s="25">
        <v>200</v>
      </c>
      <c r="B145" s="25">
        <v>200</v>
      </c>
      <c r="C145" s="25" t="s">
        <v>26</v>
      </c>
      <c r="D145" s="25" t="s">
        <v>33</v>
      </c>
      <c r="E145" s="25" t="s">
        <v>2413</v>
      </c>
      <c r="F145" s="25" t="s">
        <v>27</v>
      </c>
      <c r="G145" s="25" t="s">
        <v>961</v>
      </c>
      <c r="H145" s="25" t="s">
        <v>962</v>
      </c>
      <c r="I145" s="25" t="s">
        <v>30</v>
      </c>
      <c r="J145" s="25" t="s">
        <v>2539</v>
      </c>
      <c r="K145" s="25" t="s">
        <v>37</v>
      </c>
      <c r="L145" s="25" t="s">
        <v>38</v>
      </c>
      <c r="M145" s="25" t="s">
        <v>2350</v>
      </c>
      <c r="N145" s="32">
        <v>12</v>
      </c>
      <c r="O145" s="25">
        <v>4</v>
      </c>
      <c r="P145" s="25" t="s">
        <v>43</v>
      </c>
      <c r="Q145" s="25" t="s">
        <v>4190</v>
      </c>
      <c r="R145" s="25" t="s">
        <v>2540</v>
      </c>
      <c r="S145" s="25">
        <v>1000</v>
      </c>
      <c r="T145" s="25">
        <v>42</v>
      </c>
      <c r="U145" s="25">
        <v>0.62</v>
      </c>
      <c r="V145" s="25" t="s">
        <v>63</v>
      </c>
      <c r="W145" s="25" t="s">
        <v>40</v>
      </c>
      <c r="X145" s="25" t="s">
        <v>4193</v>
      </c>
      <c r="Y145" s="25" t="s">
        <v>2541</v>
      </c>
      <c r="Z145" s="25" t="s">
        <v>40</v>
      </c>
      <c r="AA145" s="25" t="s">
        <v>99</v>
      </c>
      <c r="AB145" s="25" t="s">
        <v>4194</v>
      </c>
      <c r="AC145" s="55" t="s">
        <v>2542</v>
      </c>
      <c r="AD145" s="2">
        <f t="shared" si="50"/>
        <v>1000</v>
      </c>
      <c r="AE145" s="2">
        <f t="shared" si="51"/>
        <v>12</v>
      </c>
      <c r="AF145" s="2">
        <f t="shared" si="52"/>
        <v>42</v>
      </c>
      <c r="AG145" s="2">
        <f t="shared" si="53"/>
        <v>0.62</v>
      </c>
      <c r="AH145" s="2" t="str">
        <f t="shared" si="54"/>
        <v>Sesuai</v>
      </c>
      <c r="AI145" s="2" t="s">
        <v>41</v>
      </c>
      <c r="AJ145" s="31">
        <f t="shared" si="48"/>
        <v>1</v>
      </c>
      <c r="AK145" s="54">
        <f t="shared" si="62"/>
        <v>0</v>
      </c>
      <c r="AL145" s="2" t="str">
        <f t="shared" si="55"/>
        <v>OK</v>
      </c>
      <c r="AM145" s="2" t="str">
        <f t="shared" si="56"/>
        <v>OK</v>
      </c>
      <c r="AN145" s="2" t="str">
        <f t="shared" si="57"/>
        <v>OK</v>
      </c>
      <c r="AO145" s="2" t="str">
        <f t="shared" si="58"/>
        <v>OK</v>
      </c>
      <c r="AP145" s="2" t="str">
        <f t="shared" si="59"/>
        <v>OK</v>
      </c>
      <c r="AQ145" s="2" t="str">
        <f t="shared" si="60"/>
        <v>OK</v>
      </c>
      <c r="AR145" s="2" t="str">
        <f t="shared" si="63"/>
        <v>OK</v>
      </c>
      <c r="AS145" s="53" t="str">
        <f t="shared" si="64"/>
        <v>NOK</v>
      </c>
      <c r="AT145" s="2" t="str">
        <f>VLOOKUP(G145,ACROV!$A$2:$D$732,4,)</f>
        <v>M FARHAN HILMAWAN</v>
      </c>
      <c r="AU145" s="2">
        <f t="shared" si="61"/>
        <v>1</v>
      </c>
      <c r="AV145" s="2" t="str">
        <f>_xlfn.IFNA(VLOOKUP(G145,Dispen!$A$3:$A$36,1,)," ")</f>
        <v xml:space="preserve"> </v>
      </c>
    </row>
    <row r="146" spans="1:48" x14ac:dyDescent="0.25">
      <c r="A146" s="25">
        <v>200</v>
      </c>
      <c r="B146" s="25">
        <v>200</v>
      </c>
      <c r="C146" s="25" t="s">
        <v>26</v>
      </c>
      <c r="D146" s="25" t="s">
        <v>33</v>
      </c>
      <c r="E146" s="25" t="s">
        <v>2413</v>
      </c>
      <c r="F146" s="25" t="s">
        <v>27</v>
      </c>
      <c r="G146" s="25" t="s">
        <v>2546</v>
      </c>
      <c r="H146" s="25" t="s">
        <v>1018</v>
      </c>
      <c r="I146" s="25" t="s">
        <v>118</v>
      </c>
      <c r="J146" s="25" t="s">
        <v>2547</v>
      </c>
      <c r="K146" s="25" t="s">
        <v>120</v>
      </c>
      <c r="L146" s="25" t="s">
        <v>121</v>
      </c>
      <c r="M146" s="25" t="s">
        <v>157</v>
      </c>
      <c r="N146" s="32">
        <v>4</v>
      </c>
      <c r="O146" s="25">
        <v>8</v>
      </c>
      <c r="P146" s="25" t="s">
        <v>139</v>
      </c>
      <c r="Q146" s="25" t="s">
        <v>4190</v>
      </c>
      <c r="R146" s="25" t="s">
        <v>2548</v>
      </c>
      <c r="S146" s="25">
        <v>1000</v>
      </c>
      <c r="T146" s="25">
        <v>48</v>
      </c>
      <c r="U146" s="25">
        <v>0.65</v>
      </c>
      <c r="V146" s="25" t="s">
        <v>40</v>
      </c>
      <c r="W146" s="25" t="s">
        <v>45</v>
      </c>
      <c r="X146" s="25" t="s">
        <v>4194</v>
      </c>
      <c r="Y146" s="55" t="s">
        <v>2549</v>
      </c>
      <c r="Z146" s="25" t="s">
        <v>99</v>
      </c>
      <c r="AA146" s="25" t="s">
        <v>40</v>
      </c>
      <c r="AB146" s="25" t="s">
        <v>4193</v>
      </c>
      <c r="AC146" s="25" t="s">
        <v>2550</v>
      </c>
      <c r="AD146" s="2">
        <f t="shared" si="50"/>
        <v>1000</v>
      </c>
      <c r="AE146" s="2">
        <f t="shared" si="51"/>
        <v>4</v>
      </c>
      <c r="AF146" s="2">
        <f t="shared" si="52"/>
        <v>48</v>
      </c>
      <c r="AG146" s="2">
        <f t="shared" si="53"/>
        <v>0.65</v>
      </c>
      <c r="AH146" s="2" t="str">
        <f t="shared" si="54"/>
        <v>Sesuai</v>
      </c>
      <c r="AI146" s="2" t="s">
        <v>41</v>
      </c>
      <c r="AJ146" s="54">
        <f t="shared" si="48"/>
        <v>0</v>
      </c>
      <c r="AK146" s="31">
        <f t="shared" si="62"/>
        <v>1</v>
      </c>
      <c r="AL146" s="2" t="str">
        <f t="shared" si="55"/>
        <v>OK</v>
      </c>
      <c r="AM146" s="2" t="str">
        <f t="shared" si="56"/>
        <v>OK</v>
      </c>
      <c r="AN146" s="2" t="str">
        <f t="shared" si="57"/>
        <v>OK</v>
      </c>
      <c r="AO146" s="2" t="str">
        <f t="shared" si="58"/>
        <v>OK</v>
      </c>
      <c r="AP146" s="2" t="str">
        <f t="shared" si="59"/>
        <v>OK</v>
      </c>
      <c r="AQ146" s="2" t="str">
        <f t="shared" si="60"/>
        <v>OK</v>
      </c>
      <c r="AR146" s="53" t="str">
        <f t="shared" si="63"/>
        <v>NOK</v>
      </c>
      <c r="AS146" s="2" t="str">
        <f t="shared" si="64"/>
        <v>OK</v>
      </c>
      <c r="AT146" s="2" t="str">
        <f>VLOOKUP(G146,ACROV!$A$2:$D$732,4,)</f>
        <v>WILLY KUSMANA</v>
      </c>
      <c r="AU146" s="2">
        <f t="shared" si="61"/>
        <v>1</v>
      </c>
      <c r="AV146" s="2" t="str">
        <f>_xlfn.IFNA(VLOOKUP(G146,Dispen!$A$3:$A$36,1,)," ")</f>
        <v xml:space="preserve"> </v>
      </c>
    </row>
    <row r="147" spans="1:48" x14ac:dyDescent="0.25">
      <c r="A147" s="25">
        <v>200</v>
      </c>
      <c r="B147" s="25">
        <v>200</v>
      </c>
      <c r="C147" s="25" t="s">
        <v>26</v>
      </c>
      <c r="D147" s="25" t="s">
        <v>33</v>
      </c>
      <c r="E147" s="25" t="s">
        <v>2413</v>
      </c>
      <c r="F147" s="25" t="s">
        <v>27</v>
      </c>
      <c r="G147" s="25" t="s">
        <v>2440</v>
      </c>
      <c r="H147" s="25" t="s">
        <v>2441</v>
      </c>
      <c r="I147" s="25" t="s">
        <v>118</v>
      </c>
      <c r="J147" s="25" t="s">
        <v>2555</v>
      </c>
      <c r="K147" s="25" t="s">
        <v>37</v>
      </c>
      <c r="L147" s="25" t="s">
        <v>38</v>
      </c>
      <c r="M147" s="25" t="s">
        <v>90</v>
      </c>
      <c r="N147" s="32">
        <v>19</v>
      </c>
      <c r="O147" s="25">
        <v>4</v>
      </c>
      <c r="P147" s="25" t="s">
        <v>43</v>
      </c>
      <c r="Q147" s="25" t="s">
        <v>4189</v>
      </c>
      <c r="R147" s="25" t="s">
        <v>619</v>
      </c>
      <c r="S147" s="25">
        <v>1000</v>
      </c>
      <c r="T147" s="25">
        <v>44</v>
      </c>
      <c r="U147" s="25">
        <v>3.61</v>
      </c>
      <c r="V147" s="25" t="s">
        <v>99</v>
      </c>
      <c r="W147" s="25" t="s">
        <v>40</v>
      </c>
      <c r="X147" s="25" t="s">
        <v>4193</v>
      </c>
      <c r="Y147" s="25" t="s">
        <v>2556</v>
      </c>
      <c r="Z147" s="25" t="s">
        <v>45</v>
      </c>
      <c r="AA147" s="25" t="s">
        <v>99</v>
      </c>
      <c r="AB147" s="25" t="s">
        <v>4194</v>
      </c>
      <c r="AC147" s="25" t="s">
        <v>2557</v>
      </c>
      <c r="AD147" s="2">
        <f t="shared" si="50"/>
        <v>1000</v>
      </c>
      <c r="AE147" s="2">
        <f t="shared" si="51"/>
        <v>19</v>
      </c>
      <c r="AF147" s="2">
        <f t="shared" si="52"/>
        <v>44</v>
      </c>
      <c r="AG147" s="2">
        <f t="shared" si="53"/>
        <v>3.61</v>
      </c>
      <c r="AH147" s="53" t="str">
        <f t="shared" si="54"/>
        <v>Double</v>
      </c>
      <c r="AI147" s="2" t="s">
        <v>41</v>
      </c>
      <c r="AJ147" s="31">
        <f t="shared" si="48"/>
        <v>1</v>
      </c>
      <c r="AK147" s="31">
        <f t="shared" si="62"/>
        <v>0.6</v>
      </c>
      <c r="AL147" s="2" t="str">
        <f t="shared" si="55"/>
        <v>OK</v>
      </c>
      <c r="AM147" s="2" t="str">
        <f t="shared" si="56"/>
        <v>OK</v>
      </c>
      <c r="AN147" s="2" t="str">
        <f t="shared" si="57"/>
        <v>OK</v>
      </c>
      <c r="AO147" s="2" t="str">
        <f t="shared" si="58"/>
        <v>OK</v>
      </c>
      <c r="AP147" s="53" t="str">
        <f t="shared" si="59"/>
        <v>NOK</v>
      </c>
      <c r="AQ147" s="2" t="str">
        <f t="shared" si="60"/>
        <v>OK</v>
      </c>
      <c r="AR147" s="2" t="str">
        <f t="shared" si="63"/>
        <v>OK</v>
      </c>
      <c r="AS147" s="2" t="s">
        <v>41</v>
      </c>
      <c r="AT147" s="2" t="str">
        <f>VLOOKUP(G147,ACROV!$A$2:$D$732,4,)</f>
        <v>DHANI RAMDANI</v>
      </c>
      <c r="AU147" s="2">
        <f t="shared" si="61"/>
        <v>1</v>
      </c>
      <c r="AV147" s="2" t="str">
        <f>_xlfn.IFNA(VLOOKUP(G147,Dispen!$A$3:$A$36,1,)," ")</f>
        <v xml:space="preserve"> </v>
      </c>
    </row>
    <row r="148" spans="1:48" x14ac:dyDescent="0.25">
      <c r="A148" s="25">
        <v>200</v>
      </c>
      <c r="B148" s="25">
        <v>200</v>
      </c>
      <c r="C148" s="25" t="s">
        <v>26</v>
      </c>
      <c r="D148" s="25" t="s">
        <v>33</v>
      </c>
      <c r="E148" s="25" t="s">
        <v>2413</v>
      </c>
      <c r="F148" s="25" t="s">
        <v>27</v>
      </c>
      <c r="G148" s="25" t="s">
        <v>2559</v>
      </c>
      <c r="H148" s="25" t="s">
        <v>2560</v>
      </c>
      <c r="I148" s="25" t="s">
        <v>30</v>
      </c>
      <c r="J148" s="25" t="s">
        <v>2561</v>
      </c>
      <c r="K148" s="25" t="s">
        <v>120</v>
      </c>
      <c r="L148" s="25" t="s">
        <v>121</v>
      </c>
      <c r="M148" s="25" t="s">
        <v>736</v>
      </c>
      <c r="N148" s="32">
        <v>30</v>
      </c>
      <c r="O148" s="25">
        <v>4</v>
      </c>
      <c r="P148" s="25" t="s">
        <v>139</v>
      </c>
      <c r="Q148" s="25" t="s">
        <v>4190</v>
      </c>
      <c r="R148" s="25" t="s">
        <v>2562</v>
      </c>
      <c r="S148" s="25">
        <v>1000</v>
      </c>
      <c r="T148" s="55">
        <v>86</v>
      </c>
      <c r="U148" s="25">
        <v>0</v>
      </c>
      <c r="V148" s="25" t="s">
        <v>99</v>
      </c>
      <c r="W148" s="25" t="s">
        <v>40</v>
      </c>
      <c r="X148" s="25" t="s">
        <v>4193</v>
      </c>
      <c r="Y148" s="25" t="s">
        <v>2563</v>
      </c>
      <c r="Z148" s="25" t="s">
        <v>99</v>
      </c>
      <c r="AA148" s="25" t="s">
        <v>40</v>
      </c>
      <c r="AB148" s="25" t="s">
        <v>4193</v>
      </c>
      <c r="AC148" s="25" t="s">
        <v>2564</v>
      </c>
      <c r="AD148" s="2">
        <f t="shared" si="50"/>
        <v>1000</v>
      </c>
      <c r="AE148" s="2">
        <f t="shared" si="51"/>
        <v>30</v>
      </c>
      <c r="AF148" s="53">
        <f t="shared" si="52"/>
        <v>86</v>
      </c>
      <c r="AG148" s="2">
        <f t="shared" si="53"/>
        <v>0</v>
      </c>
      <c r="AH148" s="2" t="str">
        <f t="shared" si="54"/>
        <v>Sesuai</v>
      </c>
      <c r="AI148" s="2" t="s">
        <v>41</v>
      </c>
      <c r="AJ148" s="31">
        <f t="shared" si="48"/>
        <v>1</v>
      </c>
      <c r="AK148" s="31">
        <f t="shared" si="62"/>
        <v>1</v>
      </c>
      <c r="AL148" s="2" t="str">
        <f t="shared" si="55"/>
        <v>OK</v>
      </c>
      <c r="AM148" s="2" t="str">
        <f t="shared" si="56"/>
        <v>OK</v>
      </c>
      <c r="AN148" s="53" t="str">
        <f t="shared" si="57"/>
        <v>NOK</v>
      </c>
      <c r="AO148" s="2" t="str">
        <f t="shared" si="58"/>
        <v>OK</v>
      </c>
      <c r="AP148" s="2" t="str">
        <f t="shared" si="59"/>
        <v>OK</v>
      </c>
      <c r="AQ148" s="2" t="str">
        <f t="shared" si="60"/>
        <v>OK</v>
      </c>
      <c r="AR148" s="2" t="str">
        <f t="shared" si="63"/>
        <v>OK</v>
      </c>
      <c r="AS148" s="2" t="str">
        <f t="shared" ref="AS148:AS153" si="65">IF(AB148="ONLINE","OK","NOK")</f>
        <v>OK</v>
      </c>
      <c r="AT148" s="2" t="str">
        <f>VLOOKUP(G148,ACROV!$A$2:$D$732,4,)</f>
        <v>LUCKY NURDIANSYAH</v>
      </c>
      <c r="AU148" s="2">
        <f t="shared" si="61"/>
        <v>1</v>
      </c>
      <c r="AV148" s="2" t="str">
        <f>_xlfn.IFNA(VLOOKUP(G148,Dispen!$A$3:$A$36,1,)," ")</f>
        <v xml:space="preserve"> </v>
      </c>
    </row>
    <row r="149" spans="1:48" x14ac:dyDescent="0.25">
      <c r="A149" s="25">
        <v>200</v>
      </c>
      <c r="B149" s="25">
        <v>200</v>
      </c>
      <c r="C149" s="25" t="s">
        <v>26</v>
      </c>
      <c r="D149" s="25" t="s">
        <v>33</v>
      </c>
      <c r="E149" s="25" t="s">
        <v>2413</v>
      </c>
      <c r="F149" s="25" t="s">
        <v>27</v>
      </c>
      <c r="G149" s="25" t="s">
        <v>2568</v>
      </c>
      <c r="H149" s="25" t="s">
        <v>2569</v>
      </c>
      <c r="I149" s="25" t="s">
        <v>118</v>
      </c>
      <c r="J149" s="25" t="s">
        <v>2570</v>
      </c>
      <c r="K149" s="25" t="s">
        <v>120</v>
      </c>
      <c r="L149" s="25" t="s">
        <v>121</v>
      </c>
      <c r="M149" s="25" t="s">
        <v>166</v>
      </c>
      <c r="N149" s="32">
        <v>13</v>
      </c>
      <c r="O149" s="25">
        <v>8</v>
      </c>
      <c r="P149" s="25" t="s">
        <v>139</v>
      </c>
      <c r="Q149" s="25" t="s">
        <v>4189</v>
      </c>
      <c r="R149" s="25" t="s">
        <v>2571</v>
      </c>
      <c r="S149" s="25">
        <v>1000</v>
      </c>
      <c r="T149" s="25">
        <v>47</v>
      </c>
      <c r="U149" s="25">
        <v>0.57999999999999996</v>
      </c>
      <c r="V149" s="25" t="s">
        <v>146</v>
      </c>
      <c r="W149" s="25" t="s">
        <v>40</v>
      </c>
      <c r="X149" s="25" t="s">
        <v>4193</v>
      </c>
      <c r="Y149" s="25" t="s">
        <v>2572</v>
      </c>
      <c r="Z149" s="25" t="s">
        <v>169</v>
      </c>
      <c r="AA149" s="25" t="s">
        <v>40</v>
      </c>
      <c r="AB149" s="25" t="s">
        <v>4193</v>
      </c>
      <c r="AC149" s="25" t="s">
        <v>2573</v>
      </c>
      <c r="AD149" s="2">
        <f t="shared" si="50"/>
        <v>1000</v>
      </c>
      <c r="AE149" s="2">
        <f t="shared" si="51"/>
        <v>13</v>
      </c>
      <c r="AF149" s="2">
        <f t="shared" si="52"/>
        <v>47</v>
      </c>
      <c r="AG149" s="2">
        <f t="shared" si="53"/>
        <v>0.57999999999999996</v>
      </c>
      <c r="AH149" s="53" t="str">
        <f t="shared" si="54"/>
        <v>Double</v>
      </c>
      <c r="AI149" s="2" t="s">
        <v>41</v>
      </c>
      <c r="AJ149" s="31">
        <f t="shared" si="48"/>
        <v>1</v>
      </c>
      <c r="AK149" s="31">
        <f t="shared" si="62"/>
        <v>1</v>
      </c>
      <c r="AL149" s="2" t="str">
        <f t="shared" si="55"/>
        <v>OK</v>
      </c>
      <c r="AM149" s="2" t="str">
        <f t="shared" si="56"/>
        <v>OK</v>
      </c>
      <c r="AN149" s="2" t="str">
        <f t="shared" si="57"/>
        <v>OK</v>
      </c>
      <c r="AO149" s="2" t="str">
        <f t="shared" si="58"/>
        <v>OK</v>
      </c>
      <c r="AP149" s="53" t="str">
        <f t="shared" si="59"/>
        <v>NOK</v>
      </c>
      <c r="AQ149" s="2" t="str">
        <f t="shared" si="60"/>
        <v>OK</v>
      </c>
      <c r="AR149" s="2" t="str">
        <f t="shared" si="63"/>
        <v>OK</v>
      </c>
      <c r="AS149" s="2" t="str">
        <f t="shared" si="65"/>
        <v>OK</v>
      </c>
      <c r="AT149" s="2" t="str">
        <f>VLOOKUP(G149,ACROV!$A$2:$D$732,4,)</f>
        <v>RIFQI AL WAFA</v>
      </c>
      <c r="AU149" s="2">
        <f t="shared" si="61"/>
        <v>1</v>
      </c>
      <c r="AV149" s="2" t="str">
        <f>_xlfn.IFNA(VLOOKUP(G149,Dispen!$A$3:$A$36,1,)," ")</f>
        <v xml:space="preserve"> </v>
      </c>
    </row>
    <row r="150" spans="1:48" x14ac:dyDescent="0.25">
      <c r="A150" s="25">
        <v>200</v>
      </c>
      <c r="B150" s="25">
        <v>200</v>
      </c>
      <c r="C150" s="25" t="s">
        <v>26</v>
      </c>
      <c r="D150" s="25" t="s">
        <v>33</v>
      </c>
      <c r="E150" s="25" t="s">
        <v>2580</v>
      </c>
      <c r="F150" s="25" t="s">
        <v>27</v>
      </c>
      <c r="G150" s="25" t="s">
        <v>2581</v>
      </c>
      <c r="H150" s="25" t="s">
        <v>2582</v>
      </c>
      <c r="I150" s="25" t="s">
        <v>30</v>
      </c>
      <c r="J150" s="25" t="s">
        <v>2583</v>
      </c>
      <c r="K150" s="25" t="s">
        <v>37</v>
      </c>
      <c r="L150" s="25" t="s">
        <v>38</v>
      </c>
      <c r="M150" s="25" t="s">
        <v>78</v>
      </c>
      <c r="N150" s="56">
        <v>93</v>
      </c>
      <c r="O150" s="25">
        <v>4</v>
      </c>
      <c r="P150" s="25" t="s">
        <v>43</v>
      </c>
      <c r="Q150" s="25" t="s">
        <v>4190</v>
      </c>
      <c r="R150" s="25" t="s">
        <v>2584</v>
      </c>
      <c r="S150" s="25">
        <v>1000</v>
      </c>
      <c r="T150" s="25">
        <v>46</v>
      </c>
      <c r="U150" s="25">
        <v>0.43</v>
      </c>
      <c r="V150" s="25" t="s">
        <v>220</v>
      </c>
      <c r="W150" s="25" t="s">
        <v>40</v>
      </c>
      <c r="X150" s="25" t="s">
        <v>4193</v>
      </c>
      <c r="Y150" s="25" t="s">
        <v>2585</v>
      </c>
      <c r="Z150" s="25" t="s">
        <v>64</v>
      </c>
      <c r="AA150" s="25" t="s">
        <v>40</v>
      </c>
      <c r="AB150" s="25" t="s">
        <v>4193</v>
      </c>
      <c r="AC150" s="25" t="s">
        <v>2586</v>
      </c>
      <c r="AD150" s="2">
        <f t="shared" si="50"/>
        <v>1000</v>
      </c>
      <c r="AE150" s="53">
        <f t="shared" si="51"/>
        <v>93</v>
      </c>
      <c r="AF150" s="2">
        <f t="shared" si="52"/>
        <v>46</v>
      </c>
      <c r="AG150" s="2">
        <f t="shared" si="53"/>
        <v>0.43</v>
      </c>
      <c r="AH150" s="2" t="str">
        <f t="shared" si="54"/>
        <v>Sesuai</v>
      </c>
      <c r="AI150" s="2" t="s">
        <v>41</v>
      </c>
      <c r="AJ150" s="31">
        <f t="shared" si="48"/>
        <v>1</v>
      </c>
      <c r="AK150" s="31">
        <f t="shared" si="62"/>
        <v>1</v>
      </c>
      <c r="AL150" s="2" t="str">
        <f t="shared" si="55"/>
        <v>OK</v>
      </c>
      <c r="AM150" s="53" t="str">
        <f t="shared" si="56"/>
        <v>NOK</v>
      </c>
      <c r="AN150" s="2" t="str">
        <f t="shared" si="57"/>
        <v>OK</v>
      </c>
      <c r="AO150" s="2" t="str">
        <f t="shared" si="58"/>
        <v>OK</v>
      </c>
      <c r="AP150" s="2" t="str">
        <f t="shared" si="59"/>
        <v>OK</v>
      </c>
      <c r="AQ150" s="2" t="str">
        <f t="shared" si="60"/>
        <v>OK</v>
      </c>
      <c r="AR150" s="2" t="str">
        <f t="shared" si="63"/>
        <v>OK</v>
      </c>
      <c r="AS150" s="2" t="str">
        <f t="shared" si="65"/>
        <v>OK</v>
      </c>
      <c r="AT150" s="2" t="str">
        <f>VLOOKUP(G150,ACROV!$A$2:$D$732,4,)</f>
        <v>DHANI RAMDANI</v>
      </c>
      <c r="AU150" s="2">
        <f t="shared" si="61"/>
        <v>1</v>
      </c>
      <c r="AV150" s="2" t="str">
        <f>_xlfn.IFNA(VLOOKUP(G150,Dispen!$A$3:$A$36,1,)," ")</f>
        <v xml:space="preserve"> </v>
      </c>
    </row>
    <row r="151" spans="1:48" x14ac:dyDescent="0.25">
      <c r="A151" s="25">
        <v>200</v>
      </c>
      <c r="B151" s="25">
        <v>200</v>
      </c>
      <c r="C151" s="25" t="s">
        <v>26</v>
      </c>
      <c r="D151" s="25" t="s">
        <v>33</v>
      </c>
      <c r="E151" s="25" t="s">
        <v>2580</v>
      </c>
      <c r="F151" s="25" t="s">
        <v>27</v>
      </c>
      <c r="G151" s="25" t="s">
        <v>2587</v>
      </c>
      <c r="H151" s="25" t="s">
        <v>2588</v>
      </c>
      <c r="I151" s="25" t="s">
        <v>30</v>
      </c>
      <c r="J151" s="25" t="s">
        <v>2589</v>
      </c>
      <c r="K151" s="25" t="s">
        <v>120</v>
      </c>
      <c r="L151" s="25" t="s">
        <v>121</v>
      </c>
      <c r="M151" s="25" t="s">
        <v>2350</v>
      </c>
      <c r="N151" s="32">
        <v>58</v>
      </c>
      <c r="O151" s="25">
        <v>4</v>
      </c>
      <c r="P151" s="25" t="s">
        <v>139</v>
      </c>
      <c r="Q151" s="25" t="s">
        <v>4190</v>
      </c>
      <c r="R151" s="25" t="s">
        <v>2590</v>
      </c>
      <c r="S151" s="55">
        <v>100</v>
      </c>
      <c r="T151" s="25">
        <v>41</v>
      </c>
      <c r="U151" s="25">
        <v>2</v>
      </c>
      <c r="V151" s="25" t="s">
        <v>205</v>
      </c>
      <c r="W151" s="25" t="s">
        <v>40</v>
      </c>
      <c r="X151" s="25" t="s">
        <v>4193</v>
      </c>
      <c r="Y151" s="25" t="s">
        <v>2591</v>
      </c>
      <c r="Z151" s="25" t="s">
        <v>325</v>
      </c>
      <c r="AA151" s="25" t="s">
        <v>40</v>
      </c>
      <c r="AB151" s="25" t="s">
        <v>4193</v>
      </c>
      <c r="AC151" s="25" t="s">
        <v>2592</v>
      </c>
      <c r="AD151" s="53">
        <f t="shared" si="50"/>
        <v>100</v>
      </c>
      <c r="AE151" s="2">
        <f t="shared" si="51"/>
        <v>58</v>
      </c>
      <c r="AF151" s="2">
        <f t="shared" si="52"/>
        <v>41</v>
      </c>
      <c r="AG151" s="2">
        <f t="shared" si="53"/>
        <v>2</v>
      </c>
      <c r="AH151" s="2" t="str">
        <f t="shared" si="54"/>
        <v>Sesuai</v>
      </c>
      <c r="AI151" s="2" t="s">
        <v>41</v>
      </c>
      <c r="AJ151" s="31">
        <f t="shared" si="48"/>
        <v>1</v>
      </c>
      <c r="AK151" s="31">
        <f t="shared" si="62"/>
        <v>1</v>
      </c>
      <c r="AL151" s="53" t="str">
        <f t="shared" si="55"/>
        <v>NOK</v>
      </c>
      <c r="AM151" s="2" t="str">
        <f t="shared" si="56"/>
        <v>OK</v>
      </c>
      <c r="AN151" s="2" t="str">
        <f t="shared" si="57"/>
        <v>OK</v>
      </c>
      <c r="AO151" s="2" t="str">
        <f t="shared" si="58"/>
        <v>OK</v>
      </c>
      <c r="AP151" s="2" t="str">
        <f t="shared" si="59"/>
        <v>OK</v>
      </c>
      <c r="AQ151" s="2" t="str">
        <f t="shared" si="60"/>
        <v>OK</v>
      </c>
      <c r="AR151" s="2" t="str">
        <f t="shared" si="63"/>
        <v>OK</v>
      </c>
      <c r="AS151" s="2" t="str">
        <f t="shared" si="65"/>
        <v>OK</v>
      </c>
      <c r="AT151" s="2" t="str">
        <f>VLOOKUP(G151,ACROV!$A$2:$D$732,4,)</f>
        <v>YUDA SATRIA PERMANA</v>
      </c>
      <c r="AU151" s="2">
        <f t="shared" si="61"/>
        <v>1</v>
      </c>
      <c r="AV151" s="2" t="str">
        <f>_xlfn.IFNA(VLOOKUP(G151,Dispen!$A$3:$A$36,1,)," ")</f>
        <v xml:space="preserve"> </v>
      </c>
    </row>
    <row r="152" spans="1:48" x14ac:dyDescent="0.25">
      <c r="A152" s="25">
        <v>200</v>
      </c>
      <c r="B152" s="25">
        <v>200</v>
      </c>
      <c r="C152" s="25" t="s">
        <v>26</v>
      </c>
      <c r="D152" s="25" t="s">
        <v>33</v>
      </c>
      <c r="E152" s="25" t="s">
        <v>2580</v>
      </c>
      <c r="F152" s="25" t="s">
        <v>27</v>
      </c>
      <c r="G152" s="25" t="s">
        <v>2320</v>
      </c>
      <c r="H152" s="25" t="s">
        <v>2321</v>
      </c>
      <c r="I152" s="25" t="s">
        <v>30</v>
      </c>
      <c r="J152" s="25" t="s">
        <v>2593</v>
      </c>
      <c r="K152" s="25" t="s">
        <v>120</v>
      </c>
      <c r="L152" s="25" t="s">
        <v>121</v>
      </c>
      <c r="M152" s="25" t="s">
        <v>137</v>
      </c>
      <c r="N152" s="32">
        <v>0</v>
      </c>
      <c r="O152" s="25">
        <v>8</v>
      </c>
      <c r="P152" s="25" t="s">
        <v>139</v>
      </c>
      <c r="Q152" s="25" t="s">
        <v>4190</v>
      </c>
      <c r="R152" s="25" t="s">
        <v>2594</v>
      </c>
      <c r="S152" s="25">
        <v>1000</v>
      </c>
      <c r="T152" s="25">
        <v>39</v>
      </c>
      <c r="U152" s="25">
        <v>0.88</v>
      </c>
      <c r="V152" s="25" t="s">
        <v>98</v>
      </c>
      <c r="W152" s="25" t="s">
        <v>40</v>
      </c>
      <c r="X152" s="25" t="s">
        <v>4193</v>
      </c>
      <c r="Y152" s="25" t="s">
        <v>2595</v>
      </c>
      <c r="Z152" s="25" t="s">
        <v>40</v>
      </c>
      <c r="AA152" s="25" t="s">
        <v>64</v>
      </c>
      <c r="AB152" s="25" t="s">
        <v>4194</v>
      </c>
      <c r="AC152" s="55" t="s">
        <v>2596</v>
      </c>
      <c r="AD152" s="2">
        <f t="shared" si="50"/>
        <v>1000</v>
      </c>
      <c r="AE152" s="2">
        <f t="shared" si="51"/>
        <v>0</v>
      </c>
      <c r="AF152" s="2">
        <f t="shared" si="52"/>
        <v>39</v>
      </c>
      <c r="AG152" s="2">
        <f t="shared" si="53"/>
        <v>0.88</v>
      </c>
      <c r="AH152" s="2" t="str">
        <f t="shared" si="54"/>
        <v>Sesuai</v>
      </c>
      <c r="AI152" s="2" t="s">
        <v>41</v>
      </c>
      <c r="AJ152" s="31">
        <f t="shared" si="48"/>
        <v>1</v>
      </c>
      <c r="AK152" s="54">
        <f t="shared" si="62"/>
        <v>0</v>
      </c>
      <c r="AL152" s="2" t="str">
        <f t="shared" si="55"/>
        <v>OK</v>
      </c>
      <c r="AM152" s="2" t="str">
        <f t="shared" si="56"/>
        <v>OK</v>
      </c>
      <c r="AN152" s="2" t="str">
        <f t="shared" si="57"/>
        <v>OK</v>
      </c>
      <c r="AO152" s="2" t="str">
        <f t="shared" si="58"/>
        <v>OK</v>
      </c>
      <c r="AP152" s="2" t="str">
        <f t="shared" si="59"/>
        <v>OK</v>
      </c>
      <c r="AQ152" s="2" t="str">
        <f t="shared" si="60"/>
        <v>OK</v>
      </c>
      <c r="AR152" s="2" t="str">
        <f t="shared" si="63"/>
        <v>OK</v>
      </c>
      <c r="AS152" s="53" t="str">
        <f t="shared" si="65"/>
        <v>NOK</v>
      </c>
      <c r="AT152" s="2" t="str">
        <f>VLOOKUP(G152,ACROV!$A$2:$D$732,4,)</f>
        <v>ARIF RAHMAN HAKIM</v>
      </c>
      <c r="AU152" s="2">
        <f t="shared" si="61"/>
        <v>1</v>
      </c>
      <c r="AV152" s="2" t="str">
        <f>_xlfn.IFNA(VLOOKUP(G152,Dispen!$A$3:$A$36,1,)," ")</f>
        <v xml:space="preserve"> </v>
      </c>
    </row>
    <row r="153" spans="1:48" x14ac:dyDescent="0.25">
      <c r="A153" s="25">
        <v>200</v>
      </c>
      <c r="B153" s="25">
        <v>200</v>
      </c>
      <c r="C153" s="25" t="s">
        <v>26</v>
      </c>
      <c r="D153" s="25" t="s">
        <v>33</v>
      </c>
      <c r="E153" s="25" t="s">
        <v>2580</v>
      </c>
      <c r="F153" s="25" t="s">
        <v>27</v>
      </c>
      <c r="G153" s="25" t="s">
        <v>2618</v>
      </c>
      <c r="H153" s="25" t="s">
        <v>2619</v>
      </c>
      <c r="I153" s="25" t="s">
        <v>118</v>
      </c>
      <c r="J153" s="25" t="s">
        <v>2620</v>
      </c>
      <c r="K153" s="25" t="s">
        <v>37</v>
      </c>
      <c r="L153" s="25" t="s">
        <v>38</v>
      </c>
      <c r="M153" s="25" t="s">
        <v>90</v>
      </c>
      <c r="N153" s="32">
        <v>0</v>
      </c>
      <c r="O153" s="25">
        <v>4</v>
      </c>
      <c r="P153" s="25" t="s">
        <v>43</v>
      </c>
      <c r="Q153" s="25" t="s">
        <v>4189</v>
      </c>
      <c r="R153" s="25" t="s">
        <v>2621</v>
      </c>
      <c r="S153" s="25">
        <v>1000</v>
      </c>
      <c r="T153" s="25">
        <v>45</v>
      </c>
      <c r="U153" s="25">
        <v>3.62</v>
      </c>
      <c r="V153" s="25" t="s">
        <v>40</v>
      </c>
      <c r="W153" s="25" t="s">
        <v>56</v>
      </c>
      <c r="X153" s="25" t="s">
        <v>4194</v>
      </c>
      <c r="Y153" s="55" t="s">
        <v>2622</v>
      </c>
      <c r="Z153" s="25" t="s">
        <v>64</v>
      </c>
      <c r="AA153" s="25" t="s">
        <v>40</v>
      </c>
      <c r="AB153" s="25" t="s">
        <v>4193</v>
      </c>
      <c r="AC153" s="25" t="s">
        <v>2623</v>
      </c>
      <c r="AD153" s="2">
        <f t="shared" si="50"/>
        <v>1000</v>
      </c>
      <c r="AE153" s="2">
        <f t="shared" si="51"/>
        <v>0</v>
      </c>
      <c r="AF153" s="2">
        <f t="shared" si="52"/>
        <v>45</v>
      </c>
      <c r="AG153" s="2">
        <f t="shared" si="53"/>
        <v>3.62</v>
      </c>
      <c r="AH153" s="53" t="str">
        <f t="shared" si="54"/>
        <v>Double</v>
      </c>
      <c r="AI153" s="2" t="s">
        <v>41</v>
      </c>
      <c r="AJ153" s="54">
        <f t="shared" si="48"/>
        <v>0</v>
      </c>
      <c r="AK153" s="31">
        <f t="shared" si="62"/>
        <v>1</v>
      </c>
      <c r="AL153" s="2" t="str">
        <f t="shared" si="55"/>
        <v>OK</v>
      </c>
      <c r="AM153" s="2" t="str">
        <f t="shared" si="56"/>
        <v>OK</v>
      </c>
      <c r="AN153" s="2" t="str">
        <f t="shared" si="57"/>
        <v>OK</v>
      </c>
      <c r="AO153" s="2" t="str">
        <f t="shared" si="58"/>
        <v>OK</v>
      </c>
      <c r="AP153" s="53" t="str">
        <f t="shared" si="59"/>
        <v>NOK</v>
      </c>
      <c r="AQ153" s="2" t="str">
        <f t="shared" si="60"/>
        <v>OK</v>
      </c>
      <c r="AR153" s="53" t="str">
        <f t="shared" si="63"/>
        <v>NOK</v>
      </c>
      <c r="AS153" s="2" t="str">
        <f t="shared" si="65"/>
        <v>OK</v>
      </c>
      <c r="AT153" s="2" t="str">
        <f>VLOOKUP(G153,ACROV!$A$2:$D$732,4,)</f>
        <v>MUHAMMAD RAFI MAULUDI</v>
      </c>
      <c r="AU153" s="2">
        <f t="shared" si="61"/>
        <v>2</v>
      </c>
      <c r="AV153" s="2" t="str">
        <f>_xlfn.IFNA(VLOOKUP(G153,Dispen!$A$3:$A$36,1,)," ")</f>
        <v xml:space="preserve"> </v>
      </c>
    </row>
    <row r="154" spans="1:48" x14ac:dyDescent="0.25">
      <c r="A154" s="25">
        <v>200</v>
      </c>
      <c r="B154" s="25">
        <v>200</v>
      </c>
      <c r="C154" s="25" t="s">
        <v>26</v>
      </c>
      <c r="D154" s="25" t="s">
        <v>33</v>
      </c>
      <c r="E154" s="25" t="s">
        <v>2580</v>
      </c>
      <c r="F154" s="25" t="s">
        <v>27</v>
      </c>
      <c r="G154" s="25" t="s">
        <v>2626</v>
      </c>
      <c r="H154" s="25" t="s">
        <v>2627</v>
      </c>
      <c r="I154" s="25" t="s">
        <v>49</v>
      </c>
      <c r="J154" s="25" t="s">
        <v>2628</v>
      </c>
      <c r="K154" s="25" t="s">
        <v>37</v>
      </c>
      <c r="L154" s="25" t="s">
        <v>38</v>
      </c>
      <c r="M154" s="25" t="s">
        <v>86</v>
      </c>
      <c r="N154" s="32">
        <v>20</v>
      </c>
      <c r="O154" s="25">
        <v>4</v>
      </c>
      <c r="P154" s="25" t="s">
        <v>43</v>
      </c>
      <c r="Q154" s="25" t="s">
        <v>4189</v>
      </c>
      <c r="R154" s="25" t="s">
        <v>2621</v>
      </c>
      <c r="S154" s="55">
        <v>100</v>
      </c>
      <c r="T154" s="25">
        <v>46</v>
      </c>
      <c r="U154" s="25">
        <v>1.62</v>
      </c>
      <c r="V154" s="25" t="s">
        <v>40</v>
      </c>
      <c r="W154" s="25" t="s">
        <v>40</v>
      </c>
      <c r="X154" s="25" t="s">
        <v>4195</v>
      </c>
      <c r="Y154" s="25" t="s">
        <v>52</v>
      </c>
      <c r="Z154" s="25" t="s">
        <v>40</v>
      </c>
      <c r="AA154" s="25" t="s">
        <v>40</v>
      </c>
      <c r="AB154" s="25" t="s">
        <v>4195</v>
      </c>
      <c r="AC154" s="25" t="s">
        <v>52</v>
      </c>
      <c r="AD154" s="53">
        <f t="shared" si="50"/>
        <v>100</v>
      </c>
      <c r="AE154" s="2">
        <f t="shared" si="51"/>
        <v>20</v>
      </c>
      <c r="AF154" s="2">
        <f t="shared" si="52"/>
        <v>46</v>
      </c>
      <c r="AG154" s="2">
        <f t="shared" si="53"/>
        <v>1.62</v>
      </c>
      <c r="AH154" s="53" t="str">
        <f t="shared" si="54"/>
        <v>Double</v>
      </c>
      <c r="AI154" s="2" t="s">
        <v>41</v>
      </c>
      <c r="AJ154" s="31">
        <v>0</v>
      </c>
      <c r="AK154" s="31">
        <v>0</v>
      </c>
      <c r="AL154" s="53" t="str">
        <f t="shared" si="55"/>
        <v>NOK</v>
      </c>
      <c r="AM154" s="2" t="str">
        <f t="shared" si="56"/>
        <v>OK</v>
      </c>
      <c r="AN154" s="2" t="str">
        <f t="shared" si="57"/>
        <v>OK</v>
      </c>
      <c r="AO154" s="2" t="str">
        <f t="shared" si="58"/>
        <v>OK</v>
      </c>
      <c r="AP154" s="53" t="str">
        <f t="shared" si="59"/>
        <v>NOK</v>
      </c>
      <c r="AQ154" s="2" t="str">
        <f t="shared" si="60"/>
        <v>OK</v>
      </c>
      <c r="AR154" s="2" t="s">
        <v>4195</v>
      </c>
      <c r="AS154" s="2" t="s">
        <v>4195</v>
      </c>
      <c r="AT154" s="2" t="str">
        <f>VLOOKUP(G154,ACROV!$A$2:$D$732,4,)</f>
        <v>RIFQI AL WAFA</v>
      </c>
      <c r="AU154" s="2">
        <f t="shared" si="61"/>
        <v>2</v>
      </c>
      <c r="AV154" s="2" t="str">
        <f>_xlfn.IFNA(VLOOKUP(G154,Dispen!$A$3:$A$36,1,)," ")</f>
        <v xml:space="preserve"> </v>
      </c>
    </row>
    <row r="155" spans="1:48" x14ac:dyDescent="0.25">
      <c r="A155" s="25">
        <v>200</v>
      </c>
      <c r="B155" s="25">
        <v>200</v>
      </c>
      <c r="C155" s="25" t="s">
        <v>26</v>
      </c>
      <c r="D155" s="25" t="s">
        <v>33</v>
      </c>
      <c r="E155" s="25" t="s">
        <v>2580</v>
      </c>
      <c r="F155" s="25" t="s">
        <v>27</v>
      </c>
      <c r="G155" s="25" t="s">
        <v>2263</v>
      </c>
      <c r="H155" s="25" t="s">
        <v>2264</v>
      </c>
      <c r="I155" s="25" t="s">
        <v>118</v>
      </c>
      <c r="J155" s="25" t="s">
        <v>2632</v>
      </c>
      <c r="K155" s="25" t="s">
        <v>37</v>
      </c>
      <c r="L155" s="25" t="s">
        <v>38</v>
      </c>
      <c r="M155" s="25" t="s">
        <v>71</v>
      </c>
      <c r="N155" s="32">
        <v>22</v>
      </c>
      <c r="O155" s="25">
        <v>4</v>
      </c>
      <c r="P155" s="25" t="s">
        <v>43</v>
      </c>
      <c r="Q155" s="25" t="s">
        <v>4190</v>
      </c>
      <c r="R155" s="25" t="s">
        <v>2633</v>
      </c>
      <c r="S155" s="25">
        <v>1000</v>
      </c>
      <c r="T155" s="25">
        <v>54</v>
      </c>
      <c r="U155" s="25">
        <v>2.91</v>
      </c>
      <c r="V155" s="25" t="s">
        <v>40</v>
      </c>
      <c r="W155" s="25" t="s">
        <v>64</v>
      </c>
      <c r="X155" s="25" t="s">
        <v>4194</v>
      </c>
      <c r="Y155" s="55" t="s">
        <v>2634</v>
      </c>
      <c r="Z155" s="25" t="s">
        <v>279</v>
      </c>
      <c r="AA155" s="25" t="s">
        <v>40</v>
      </c>
      <c r="AB155" s="25" t="s">
        <v>4193</v>
      </c>
      <c r="AC155" s="25" t="s">
        <v>2635</v>
      </c>
      <c r="AD155" s="2">
        <f t="shared" si="50"/>
        <v>1000</v>
      </c>
      <c r="AE155" s="2">
        <f t="shared" si="51"/>
        <v>22</v>
      </c>
      <c r="AF155" s="2">
        <f t="shared" si="52"/>
        <v>54</v>
      </c>
      <c r="AG155" s="2">
        <f t="shared" si="53"/>
        <v>2.91</v>
      </c>
      <c r="AH155" s="2" t="str">
        <f t="shared" si="54"/>
        <v>Sesuai</v>
      </c>
      <c r="AI155" s="2" t="s">
        <v>41</v>
      </c>
      <c r="AJ155" s="54">
        <f t="shared" ref="AJ155:AJ186" si="66">V155/(V155+W155)</f>
        <v>0</v>
      </c>
      <c r="AK155" s="31">
        <f t="shared" ref="AK155:AK167" si="67">Z155/(Z155+AA155)</f>
        <v>1</v>
      </c>
      <c r="AL155" s="2" t="str">
        <f t="shared" si="55"/>
        <v>OK</v>
      </c>
      <c r="AM155" s="2" t="str">
        <f t="shared" si="56"/>
        <v>OK</v>
      </c>
      <c r="AN155" s="2" t="str">
        <f t="shared" si="57"/>
        <v>OK</v>
      </c>
      <c r="AO155" s="2" t="str">
        <f t="shared" si="58"/>
        <v>OK</v>
      </c>
      <c r="AP155" s="2" t="str">
        <f t="shared" si="59"/>
        <v>OK</v>
      </c>
      <c r="AQ155" s="2" t="str">
        <f t="shared" si="60"/>
        <v>OK</v>
      </c>
      <c r="AR155" s="53" t="str">
        <f t="shared" ref="AR155:AR181" si="68">IF(X155="ONLINE","OK","NOK")</f>
        <v>NOK</v>
      </c>
      <c r="AS155" s="2" t="str">
        <f t="shared" ref="AS155:AS167" si="69">IF(AB155="ONLINE","OK","NOK")</f>
        <v>OK</v>
      </c>
      <c r="AT155" s="2" t="str">
        <f>VLOOKUP(G155,ACROV!$A$2:$D$732,4,)</f>
        <v>M. RUSLI FAUZI</v>
      </c>
      <c r="AU155" s="2">
        <f t="shared" si="61"/>
        <v>1</v>
      </c>
      <c r="AV155" s="2" t="str">
        <f>_xlfn.IFNA(VLOOKUP(G155,Dispen!$A$3:$A$36,1,)," ")</f>
        <v xml:space="preserve"> </v>
      </c>
    </row>
    <row r="156" spans="1:48" x14ac:dyDescent="0.25">
      <c r="A156" s="25">
        <v>200</v>
      </c>
      <c r="B156" s="25">
        <v>200</v>
      </c>
      <c r="C156" s="25" t="s">
        <v>26</v>
      </c>
      <c r="D156" s="25" t="s">
        <v>33</v>
      </c>
      <c r="E156" s="25" t="s">
        <v>2580</v>
      </c>
      <c r="F156" s="25" t="s">
        <v>27</v>
      </c>
      <c r="G156" s="25" t="s">
        <v>2642</v>
      </c>
      <c r="H156" s="25" t="s">
        <v>2643</v>
      </c>
      <c r="I156" s="25" t="s">
        <v>30</v>
      </c>
      <c r="J156" s="25" t="s">
        <v>2644</v>
      </c>
      <c r="K156" s="25" t="s">
        <v>120</v>
      </c>
      <c r="L156" s="25" t="s">
        <v>121</v>
      </c>
      <c r="M156" s="25" t="s">
        <v>736</v>
      </c>
      <c r="N156" s="32">
        <v>7</v>
      </c>
      <c r="O156" s="25">
        <v>4</v>
      </c>
      <c r="P156" s="25" t="s">
        <v>139</v>
      </c>
      <c r="Q156" s="25" t="s">
        <v>4190</v>
      </c>
      <c r="R156" s="25" t="s">
        <v>2645</v>
      </c>
      <c r="S156" s="25">
        <v>1000</v>
      </c>
      <c r="T156" s="25">
        <v>44</v>
      </c>
      <c r="U156" s="25">
        <v>0.94</v>
      </c>
      <c r="V156" s="25" t="s">
        <v>45</v>
      </c>
      <c r="W156" s="25" t="s">
        <v>234</v>
      </c>
      <c r="X156" s="25" t="s">
        <v>4194</v>
      </c>
      <c r="Y156" s="55" t="s">
        <v>2646</v>
      </c>
      <c r="Z156" s="25" t="s">
        <v>227</v>
      </c>
      <c r="AA156" s="25" t="s">
        <v>40</v>
      </c>
      <c r="AB156" s="25" t="s">
        <v>4193</v>
      </c>
      <c r="AC156" s="25" t="s">
        <v>2647</v>
      </c>
      <c r="AD156" s="2">
        <f t="shared" si="50"/>
        <v>1000</v>
      </c>
      <c r="AE156" s="2">
        <f t="shared" si="51"/>
        <v>7</v>
      </c>
      <c r="AF156" s="2">
        <f t="shared" si="52"/>
        <v>44</v>
      </c>
      <c r="AG156" s="2">
        <f t="shared" si="53"/>
        <v>0.94</v>
      </c>
      <c r="AH156" s="2" t="str">
        <f t="shared" si="54"/>
        <v>Sesuai</v>
      </c>
      <c r="AI156" s="2" t="s">
        <v>41</v>
      </c>
      <c r="AJ156" s="54">
        <f t="shared" si="66"/>
        <v>0.1</v>
      </c>
      <c r="AK156" s="31">
        <f t="shared" si="67"/>
        <v>1</v>
      </c>
      <c r="AL156" s="2" t="str">
        <f t="shared" si="55"/>
        <v>OK</v>
      </c>
      <c r="AM156" s="2" t="str">
        <f t="shared" si="56"/>
        <v>OK</v>
      </c>
      <c r="AN156" s="2" t="str">
        <f t="shared" si="57"/>
        <v>OK</v>
      </c>
      <c r="AO156" s="2" t="str">
        <f t="shared" si="58"/>
        <v>OK</v>
      </c>
      <c r="AP156" s="2" t="str">
        <f t="shared" si="59"/>
        <v>OK</v>
      </c>
      <c r="AQ156" s="2" t="str">
        <f t="shared" si="60"/>
        <v>OK</v>
      </c>
      <c r="AR156" s="53" t="str">
        <f t="shared" si="68"/>
        <v>NOK</v>
      </c>
      <c r="AS156" s="2" t="str">
        <f t="shared" si="69"/>
        <v>OK</v>
      </c>
      <c r="AT156" s="2" t="str">
        <f>VLOOKUP(G156,ACROV!$A$2:$D$732,4,)</f>
        <v>M FARHAN HILMAWAN</v>
      </c>
      <c r="AU156" s="2">
        <f t="shared" si="61"/>
        <v>1</v>
      </c>
      <c r="AV156" s="2" t="str">
        <f>_xlfn.IFNA(VLOOKUP(G156,Dispen!$A$3:$A$36,1,)," ")</f>
        <v xml:space="preserve"> </v>
      </c>
    </row>
    <row r="157" spans="1:48" x14ac:dyDescent="0.25">
      <c r="A157" s="25">
        <v>200</v>
      </c>
      <c r="B157" s="25">
        <v>200</v>
      </c>
      <c r="C157" s="25" t="s">
        <v>26</v>
      </c>
      <c r="D157" s="25" t="s">
        <v>33</v>
      </c>
      <c r="E157" s="25" t="s">
        <v>2580</v>
      </c>
      <c r="F157" s="25" t="s">
        <v>27</v>
      </c>
      <c r="G157" s="25" t="s">
        <v>2654</v>
      </c>
      <c r="H157" s="25" t="s">
        <v>2655</v>
      </c>
      <c r="I157" s="25" t="s">
        <v>30</v>
      </c>
      <c r="J157" s="25" t="s">
        <v>2656</v>
      </c>
      <c r="K157" s="25" t="s">
        <v>37</v>
      </c>
      <c r="L157" s="25" t="s">
        <v>38</v>
      </c>
      <c r="M157" s="25" t="s">
        <v>332</v>
      </c>
      <c r="N157" s="56">
        <v>100</v>
      </c>
      <c r="O157" s="25">
        <v>2</v>
      </c>
      <c r="P157" s="25" t="s">
        <v>43</v>
      </c>
      <c r="Q157" s="25" t="s">
        <v>4190</v>
      </c>
      <c r="R157" s="25" t="s">
        <v>2657</v>
      </c>
      <c r="S157" s="25">
        <v>1000</v>
      </c>
      <c r="T157" s="25">
        <v>66</v>
      </c>
      <c r="U157" s="25">
        <v>0.51</v>
      </c>
      <c r="V157" s="25" t="s">
        <v>220</v>
      </c>
      <c r="W157" s="25" t="s">
        <v>64</v>
      </c>
      <c r="X157" s="25" t="s">
        <v>4193</v>
      </c>
      <c r="Y157" s="25" t="s">
        <v>2658</v>
      </c>
      <c r="Z157" s="25" t="s">
        <v>45</v>
      </c>
      <c r="AA157" s="25" t="s">
        <v>40</v>
      </c>
      <c r="AB157" s="25" t="s">
        <v>4193</v>
      </c>
      <c r="AC157" s="25" t="s">
        <v>2659</v>
      </c>
      <c r="AD157" s="2">
        <f t="shared" si="50"/>
        <v>1000</v>
      </c>
      <c r="AE157" s="53">
        <f t="shared" si="51"/>
        <v>100</v>
      </c>
      <c r="AF157" s="2">
        <f t="shared" si="52"/>
        <v>66</v>
      </c>
      <c r="AG157" s="2">
        <f t="shared" si="53"/>
        <v>0.51</v>
      </c>
      <c r="AH157" s="2" t="str">
        <f t="shared" si="54"/>
        <v>Sesuai</v>
      </c>
      <c r="AI157" s="2" t="s">
        <v>41</v>
      </c>
      <c r="AJ157" s="31">
        <f t="shared" si="66"/>
        <v>0.96296296296296291</v>
      </c>
      <c r="AK157" s="31">
        <f t="shared" si="67"/>
        <v>1</v>
      </c>
      <c r="AL157" s="2" t="str">
        <f t="shared" si="55"/>
        <v>OK</v>
      </c>
      <c r="AM157" s="53" t="str">
        <f t="shared" si="56"/>
        <v>NOK</v>
      </c>
      <c r="AN157" s="2" t="str">
        <f t="shared" si="57"/>
        <v>OK</v>
      </c>
      <c r="AO157" s="2" t="str">
        <f t="shared" si="58"/>
        <v>OK</v>
      </c>
      <c r="AP157" s="2" t="str">
        <f t="shared" si="59"/>
        <v>OK</v>
      </c>
      <c r="AQ157" s="2" t="str">
        <f t="shared" si="60"/>
        <v>OK</v>
      </c>
      <c r="AR157" s="2" t="str">
        <f t="shared" si="68"/>
        <v>OK</v>
      </c>
      <c r="AS157" s="2" t="str">
        <f t="shared" si="69"/>
        <v>OK</v>
      </c>
      <c r="AT157" s="2" t="str">
        <f>VLOOKUP(G157,ACROV!$A$2:$D$732,4,)</f>
        <v>M. RUSLI FAUZI</v>
      </c>
      <c r="AU157" s="2">
        <f t="shared" si="61"/>
        <v>1</v>
      </c>
      <c r="AV157" s="2" t="str">
        <f>_xlfn.IFNA(VLOOKUP(G157,Dispen!$A$3:$A$36,1,)," ")</f>
        <v xml:space="preserve"> </v>
      </c>
    </row>
    <row r="158" spans="1:48" x14ac:dyDescent="0.25">
      <c r="A158" s="25">
        <v>200</v>
      </c>
      <c r="B158" s="25">
        <v>200</v>
      </c>
      <c r="C158" s="25" t="s">
        <v>26</v>
      </c>
      <c r="D158" s="25" t="s">
        <v>33</v>
      </c>
      <c r="E158" s="25" t="s">
        <v>2580</v>
      </c>
      <c r="F158" s="25" t="s">
        <v>27</v>
      </c>
      <c r="G158" s="25" t="s">
        <v>2378</v>
      </c>
      <c r="H158" s="25" t="s">
        <v>2379</v>
      </c>
      <c r="I158" s="25" t="s">
        <v>30</v>
      </c>
      <c r="J158" s="25" t="s">
        <v>2669</v>
      </c>
      <c r="K158" s="25" t="s">
        <v>120</v>
      </c>
      <c r="L158" s="25" t="s">
        <v>121</v>
      </c>
      <c r="M158" s="25" t="s">
        <v>39</v>
      </c>
      <c r="N158" s="32">
        <v>65</v>
      </c>
      <c r="O158" s="25">
        <v>4</v>
      </c>
      <c r="P158" s="25" t="s">
        <v>139</v>
      </c>
      <c r="Q158" s="25" t="s">
        <v>4190</v>
      </c>
      <c r="R158" s="25" t="s">
        <v>2670</v>
      </c>
      <c r="S158" s="55">
        <v>100</v>
      </c>
      <c r="T158" s="25">
        <v>35</v>
      </c>
      <c r="U158" s="25">
        <v>1.19</v>
      </c>
      <c r="V158" s="25" t="s">
        <v>396</v>
      </c>
      <c r="W158" s="25" t="s">
        <v>64</v>
      </c>
      <c r="X158" s="25" t="s">
        <v>4193</v>
      </c>
      <c r="Y158" s="25" t="s">
        <v>2671</v>
      </c>
      <c r="Z158" s="25" t="s">
        <v>91</v>
      </c>
      <c r="AA158" s="25" t="s">
        <v>40</v>
      </c>
      <c r="AB158" s="25" t="s">
        <v>4193</v>
      </c>
      <c r="AC158" s="25" t="s">
        <v>2672</v>
      </c>
      <c r="AD158" s="53">
        <f t="shared" si="50"/>
        <v>100</v>
      </c>
      <c r="AE158" s="2">
        <f t="shared" si="51"/>
        <v>65</v>
      </c>
      <c r="AF158" s="2">
        <f t="shared" si="52"/>
        <v>35</v>
      </c>
      <c r="AG158" s="2">
        <f t="shared" si="53"/>
        <v>1.19</v>
      </c>
      <c r="AH158" s="2" t="str">
        <f t="shared" si="54"/>
        <v>Sesuai</v>
      </c>
      <c r="AI158" s="2" t="s">
        <v>41</v>
      </c>
      <c r="AJ158" s="31">
        <f t="shared" si="66"/>
        <v>0.94444444444444442</v>
      </c>
      <c r="AK158" s="31">
        <f t="shared" si="67"/>
        <v>1</v>
      </c>
      <c r="AL158" s="53" t="str">
        <f t="shared" si="55"/>
        <v>NOK</v>
      </c>
      <c r="AM158" s="2" t="str">
        <f t="shared" si="56"/>
        <v>OK</v>
      </c>
      <c r="AN158" s="2" t="str">
        <f t="shared" si="57"/>
        <v>OK</v>
      </c>
      <c r="AO158" s="2" t="str">
        <f t="shared" si="58"/>
        <v>OK</v>
      </c>
      <c r="AP158" s="2" t="str">
        <f t="shared" si="59"/>
        <v>OK</v>
      </c>
      <c r="AQ158" s="2" t="str">
        <f t="shared" si="60"/>
        <v>OK</v>
      </c>
      <c r="AR158" s="2" t="str">
        <f t="shared" si="68"/>
        <v>OK</v>
      </c>
      <c r="AS158" s="2" t="str">
        <f t="shared" si="69"/>
        <v>OK</v>
      </c>
      <c r="AT158" s="2" t="str">
        <f>VLOOKUP(G158,ACROV!$A$2:$D$732,4,)</f>
        <v>RIFQI AL WAFA</v>
      </c>
      <c r="AU158" s="2">
        <f t="shared" si="61"/>
        <v>1</v>
      </c>
      <c r="AV158" s="2" t="str">
        <f>_xlfn.IFNA(VLOOKUP(G158,Dispen!$A$3:$A$36,1,)," ")</f>
        <v xml:space="preserve"> </v>
      </c>
    </row>
    <row r="159" spans="1:48" x14ac:dyDescent="0.25">
      <c r="A159" s="25">
        <v>200</v>
      </c>
      <c r="B159" s="25">
        <v>200</v>
      </c>
      <c r="C159" s="25" t="s">
        <v>26</v>
      </c>
      <c r="D159" s="25" t="s">
        <v>33</v>
      </c>
      <c r="E159" s="25" t="s">
        <v>2580</v>
      </c>
      <c r="F159" s="25" t="s">
        <v>27</v>
      </c>
      <c r="G159" s="25" t="s">
        <v>2675</v>
      </c>
      <c r="H159" s="25" t="s">
        <v>2676</v>
      </c>
      <c r="I159" s="25" t="s">
        <v>118</v>
      </c>
      <c r="J159" s="25" t="s">
        <v>2677</v>
      </c>
      <c r="K159" s="25" t="s">
        <v>120</v>
      </c>
      <c r="L159" s="25" t="s">
        <v>121</v>
      </c>
      <c r="M159" s="25" t="s">
        <v>39</v>
      </c>
      <c r="N159" s="56">
        <v>100</v>
      </c>
      <c r="O159" s="25">
        <v>8</v>
      </c>
      <c r="P159" s="25" t="s">
        <v>139</v>
      </c>
      <c r="Q159" s="25" t="s">
        <v>4190</v>
      </c>
      <c r="R159" s="25" t="s">
        <v>2678</v>
      </c>
      <c r="S159" s="25">
        <v>1000</v>
      </c>
      <c r="T159" s="25">
        <v>51</v>
      </c>
      <c r="U159" s="25">
        <v>0.78</v>
      </c>
      <c r="V159" s="25" t="s">
        <v>99</v>
      </c>
      <c r="W159" s="25" t="s">
        <v>40</v>
      </c>
      <c r="X159" s="25" t="s">
        <v>4193</v>
      </c>
      <c r="Y159" s="25" t="s">
        <v>2679</v>
      </c>
      <c r="Z159" s="25" t="s">
        <v>99</v>
      </c>
      <c r="AA159" s="25" t="s">
        <v>40</v>
      </c>
      <c r="AB159" s="25" t="s">
        <v>4193</v>
      </c>
      <c r="AC159" s="25" t="s">
        <v>2680</v>
      </c>
      <c r="AD159" s="2">
        <f t="shared" si="50"/>
        <v>1000</v>
      </c>
      <c r="AE159" s="53">
        <f t="shared" si="51"/>
        <v>100</v>
      </c>
      <c r="AF159" s="2">
        <f t="shared" si="52"/>
        <v>51</v>
      </c>
      <c r="AG159" s="2">
        <f t="shared" si="53"/>
        <v>0.78</v>
      </c>
      <c r="AH159" s="2" t="str">
        <f t="shared" si="54"/>
        <v>Sesuai</v>
      </c>
      <c r="AI159" s="2" t="s">
        <v>41</v>
      </c>
      <c r="AJ159" s="31">
        <f t="shared" si="66"/>
        <v>1</v>
      </c>
      <c r="AK159" s="31">
        <f t="shared" si="67"/>
        <v>1</v>
      </c>
      <c r="AL159" s="2" t="str">
        <f t="shared" si="55"/>
        <v>OK</v>
      </c>
      <c r="AM159" s="53" t="str">
        <f t="shared" si="56"/>
        <v>NOK</v>
      </c>
      <c r="AN159" s="2" t="str">
        <f t="shared" si="57"/>
        <v>OK</v>
      </c>
      <c r="AO159" s="2" t="str">
        <f t="shared" si="58"/>
        <v>OK</v>
      </c>
      <c r="AP159" s="2" t="str">
        <f t="shared" si="59"/>
        <v>OK</v>
      </c>
      <c r="AQ159" s="2" t="str">
        <f t="shared" si="60"/>
        <v>OK</v>
      </c>
      <c r="AR159" s="2" t="str">
        <f t="shared" si="68"/>
        <v>OK</v>
      </c>
      <c r="AS159" s="2" t="str">
        <f t="shared" si="69"/>
        <v>OK</v>
      </c>
      <c r="AT159" s="2" t="str">
        <f>VLOOKUP(G159,ACROV!$A$2:$D$732,4,)</f>
        <v>M RIKI ANDIKA</v>
      </c>
      <c r="AU159" s="2">
        <f t="shared" si="61"/>
        <v>1</v>
      </c>
      <c r="AV159" s="2" t="str">
        <f>_xlfn.IFNA(VLOOKUP(G159,Dispen!$A$3:$A$36,1,)," ")</f>
        <v xml:space="preserve"> </v>
      </c>
    </row>
    <row r="160" spans="1:48" x14ac:dyDescent="0.25">
      <c r="A160" s="25">
        <v>200</v>
      </c>
      <c r="B160" s="25">
        <v>200</v>
      </c>
      <c r="C160" s="25" t="s">
        <v>26</v>
      </c>
      <c r="D160" s="25" t="s">
        <v>33</v>
      </c>
      <c r="E160" s="25" t="s">
        <v>2580</v>
      </c>
      <c r="F160" s="25" t="s">
        <v>27</v>
      </c>
      <c r="G160" s="25" t="s">
        <v>2703</v>
      </c>
      <c r="H160" s="25" t="s">
        <v>2704</v>
      </c>
      <c r="I160" s="25" t="s">
        <v>30</v>
      </c>
      <c r="J160" s="25" t="s">
        <v>2705</v>
      </c>
      <c r="K160" s="25" t="s">
        <v>37</v>
      </c>
      <c r="L160" s="25" t="s">
        <v>38</v>
      </c>
      <c r="M160" s="25" t="s">
        <v>111</v>
      </c>
      <c r="N160" s="32">
        <v>6</v>
      </c>
      <c r="O160" s="25">
        <v>4</v>
      </c>
      <c r="P160" s="25" t="s">
        <v>43</v>
      </c>
      <c r="Q160" s="25" t="s">
        <v>4190</v>
      </c>
      <c r="R160" s="25" t="s">
        <v>2706</v>
      </c>
      <c r="S160" s="25">
        <v>1000</v>
      </c>
      <c r="T160" s="25">
        <v>46</v>
      </c>
      <c r="U160" s="25">
        <v>0</v>
      </c>
      <c r="V160" s="25" t="s">
        <v>205</v>
      </c>
      <c r="W160" s="25" t="s">
        <v>45</v>
      </c>
      <c r="X160" s="25" t="s">
        <v>4193</v>
      </c>
      <c r="Y160" s="25" t="s">
        <v>2707</v>
      </c>
      <c r="Z160" s="25" t="s">
        <v>40</v>
      </c>
      <c r="AA160" s="25" t="s">
        <v>45</v>
      </c>
      <c r="AB160" s="25" t="s">
        <v>4194</v>
      </c>
      <c r="AC160" s="55" t="s">
        <v>2708</v>
      </c>
      <c r="AD160" s="2">
        <f t="shared" si="50"/>
        <v>1000</v>
      </c>
      <c r="AE160" s="2">
        <f t="shared" si="51"/>
        <v>6</v>
      </c>
      <c r="AF160" s="2">
        <f t="shared" si="52"/>
        <v>46</v>
      </c>
      <c r="AG160" s="2">
        <f t="shared" si="53"/>
        <v>0</v>
      </c>
      <c r="AH160" s="2" t="str">
        <f t="shared" si="54"/>
        <v>Sesuai</v>
      </c>
      <c r="AI160" s="2" t="s">
        <v>41</v>
      </c>
      <c r="AJ160" s="31">
        <f t="shared" si="66"/>
        <v>0.82352941176470584</v>
      </c>
      <c r="AK160" s="54">
        <f t="shared" si="67"/>
        <v>0</v>
      </c>
      <c r="AL160" s="2" t="str">
        <f t="shared" si="55"/>
        <v>OK</v>
      </c>
      <c r="AM160" s="2" t="str">
        <f t="shared" si="56"/>
        <v>OK</v>
      </c>
      <c r="AN160" s="2" t="str">
        <f t="shared" si="57"/>
        <v>OK</v>
      </c>
      <c r="AO160" s="2" t="str">
        <f t="shared" si="58"/>
        <v>OK</v>
      </c>
      <c r="AP160" s="2" t="str">
        <f t="shared" si="59"/>
        <v>OK</v>
      </c>
      <c r="AQ160" s="2" t="str">
        <f t="shared" si="60"/>
        <v>OK</v>
      </c>
      <c r="AR160" s="2" t="str">
        <f t="shared" si="68"/>
        <v>OK</v>
      </c>
      <c r="AS160" s="53" t="str">
        <f t="shared" si="69"/>
        <v>NOK</v>
      </c>
      <c r="AT160" s="2" t="str">
        <f>VLOOKUP(G160,ACROV!$A$2:$D$732,4,)</f>
        <v>ANUGRAH KUSUMA</v>
      </c>
      <c r="AU160" s="2">
        <f t="shared" si="61"/>
        <v>1</v>
      </c>
      <c r="AV160" s="2" t="str">
        <f>_xlfn.IFNA(VLOOKUP(G160,Dispen!$A$3:$A$36,1,)," ")</f>
        <v xml:space="preserve"> </v>
      </c>
    </row>
    <row r="161" spans="1:48" x14ac:dyDescent="0.25">
      <c r="A161" s="25">
        <v>200</v>
      </c>
      <c r="B161" s="25">
        <v>200</v>
      </c>
      <c r="C161" s="25" t="s">
        <v>26</v>
      </c>
      <c r="D161" s="25" t="s">
        <v>33</v>
      </c>
      <c r="E161" s="25" t="s">
        <v>2580</v>
      </c>
      <c r="F161" s="25" t="s">
        <v>27</v>
      </c>
      <c r="G161" s="25" t="s">
        <v>2712</v>
      </c>
      <c r="H161" s="25" t="s">
        <v>2713</v>
      </c>
      <c r="I161" s="25" t="s">
        <v>30</v>
      </c>
      <c r="J161" s="25" t="s">
        <v>2714</v>
      </c>
      <c r="K161" s="25" t="s">
        <v>120</v>
      </c>
      <c r="L161" s="25" t="s">
        <v>121</v>
      </c>
      <c r="M161" s="25" t="s">
        <v>39</v>
      </c>
      <c r="N161" s="32">
        <v>0</v>
      </c>
      <c r="O161" s="25">
        <v>4</v>
      </c>
      <c r="P161" s="25" t="s">
        <v>139</v>
      </c>
      <c r="Q161" s="25" t="s">
        <v>4190</v>
      </c>
      <c r="R161" s="25" t="s">
        <v>2715</v>
      </c>
      <c r="S161" s="25">
        <v>1000</v>
      </c>
      <c r="T161" s="25">
        <v>41</v>
      </c>
      <c r="U161" s="25">
        <v>1.74</v>
      </c>
      <c r="V161" s="25" t="s">
        <v>98</v>
      </c>
      <c r="W161" s="25" t="s">
        <v>56</v>
      </c>
      <c r="X161" s="25" t="s">
        <v>4194</v>
      </c>
      <c r="Y161" s="55" t="s">
        <v>2716</v>
      </c>
      <c r="Z161" s="25" t="s">
        <v>99</v>
      </c>
      <c r="AA161" s="25" t="s">
        <v>40</v>
      </c>
      <c r="AB161" s="25" t="s">
        <v>4193</v>
      </c>
      <c r="AC161" s="25" t="s">
        <v>2717</v>
      </c>
      <c r="AD161" s="2">
        <f t="shared" si="50"/>
        <v>1000</v>
      </c>
      <c r="AE161" s="2">
        <f t="shared" si="51"/>
        <v>0</v>
      </c>
      <c r="AF161" s="2">
        <f t="shared" si="52"/>
        <v>41</v>
      </c>
      <c r="AG161" s="2">
        <f t="shared" si="53"/>
        <v>1.74</v>
      </c>
      <c r="AH161" s="2" t="str">
        <f t="shared" si="54"/>
        <v>Sesuai</v>
      </c>
      <c r="AI161" s="2" t="s">
        <v>41</v>
      </c>
      <c r="AJ161" s="54">
        <f t="shared" si="66"/>
        <v>0.25</v>
      </c>
      <c r="AK161" s="31">
        <f t="shared" si="67"/>
        <v>1</v>
      </c>
      <c r="AL161" s="2" t="str">
        <f t="shared" si="55"/>
        <v>OK</v>
      </c>
      <c r="AM161" s="2" t="str">
        <f t="shared" si="56"/>
        <v>OK</v>
      </c>
      <c r="AN161" s="2" t="str">
        <f t="shared" si="57"/>
        <v>OK</v>
      </c>
      <c r="AO161" s="2" t="str">
        <f t="shared" si="58"/>
        <v>OK</v>
      </c>
      <c r="AP161" s="2" t="str">
        <f t="shared" si="59"/>
        <v>OK</v>
      </c>
      <c r="AQ161" s="2" t="str">
        <f t="shared" si="60"/>
        <v>OK</v>
      </c>
      <c r="AR161" s="53" t="str">
        <f t="shared" si="68"/>
        <v>NOK</v>
      </c>
      <c r="AS161" s="2" t="str">
        <f t="shared" si="69"/>
        <v>OK</v>
      </c>
      <c r="AT161" s="2" t="str">
        <f>VLOOKUP(G161,ACROV!$A$2:$D$732,4,)</f>
        <v>M FARHAN HILMAWAN</v>
      </c>
      <c r="AU161" s="2">
        <f t="shared" si="61"/>
        <v>1</v>
      </c>
      <c r="AV161" s="2" t="str">
        <f>_xlfn.IFNA(VLOOKUP(G161,Dispen!$A$3:$A$36,1,)," ")</f>
        <v xml:space="preserve"> </v>
      </c>
    </row>
    <row r="162" spans="1:48" x14ac:dyDescent="0.25">
      <c r="A162" s="25">
        <v>200</v>
      </c>
      <c r="B162" s="25">
        <v>200</v>
      </c>
      <c r="C162" s="25" t="s">
        <v>26</v>
      </c>
      <c r="D162" s="25" t="s">
        <v>33</v>
      </c>
      <c r="E162" s="25" t="s">
        <v>2580</v>
      </c>
      <c r="F162" s="25" t="s">
        <v>27</v>
      </c>
      <c r="G162" s="25" t="s">
        <v>2599</v>
      </c>
      <c r="H162" s="25" t="s">
        <v>2600</v>
      </c>
      <c r="I162" s="25" t="s">
        <v>118</v>
      </c>
      <c r="J162" s="25" t="s">
        <v>2741</v>
      </c>
      <c r="K162" s="25" t="s">
        <v>120</v>
      </c>
      <c r="L162" s="25" t="s">
        <v>121</v>
      </c>
      <c r="M162" s="25" t="s">
        <v>39</v>
      </c>
      <c r="N162" s="56">
        <v>86</v>
      </c>
      <c r="O162" s="25">
        <v>4</v>
      </c>
      <c r="P162" s="25" t="s">
        <v>139</v>
      </c>
      <c r="Q162" s="25" t="s">
        <v>4190</v>
      </c>
      <c r="R162" s="25" t="s">
        <v>2742</v>
      </c>
      <c r="S162" s="25">
        <v>1000</v>
      </c>
      <c r="T162" s="25">
        <v>45</v>
      </c>
      <c r="U162" s="25">
        <v>0.94</v>
      </c>
      <c r="V162" s="25" t="s">
        <v>63</v>
      </c>
      <c r="W162" s="25" t="s">
        <v>40</v>
      </c>
      <c r="X162" s="25" t="s">
        <v>4193</v>
      </c>
      <c r="Y162" s="25" t="s">
        <v>2743</v>
      </c>
      <c r="Z162" s="25" t="s">
        <v>113</v>
      </c>
      <c r="AA162" s="25" t="s">
        <v>40</v>
      </c>
      <c r="AB162" s="25" t="s">
        <v>4193</v>
      </c>
      <c r="AC162" s="25" t="s">
        <v>2744</v>
      </c>
      <c r="AD162" s="2">
        <f t="shared" si="50"/>
        <v>1000</v>
      </c>
      <c r="AE162" s="53">
        <f t="shared" si="51"/>
        <v>86</v>
      </c>
      <c r="AF162" s="2">
        <f t="shared" si="52"/>
        <v>45</v>
      </c>
      <c r="AG162" s="2">
        <f t="shared" si="53"/>
        <v>0.94</v>
      </c>
      <c r="AH162" s="2" t="str">
        <f t="shared" si="54"/>
        <v>Sesuai</v>
      </c>
      <c r="AI162" s="2" t="s">
        <v>41</v>
      </c>
      <c r="AJ162" s="31">
        <f t="shared" si="66"/>
        <v>1</v>
      </c>
      <c r="AK162" s="31">
        <f t="shared" si="67"/>
        <v>1</v>
      </c>
      <c r="AL162" s="2" t="str">
        <f t="shared" si="55"/>
        <v>OK</v>
      </c>
      <c r="AM162" s="53" t="str">
        <f t="shared" si="56"/>
        <v>NOK</v>
      </c>
      <c r="AN162" s="2" t="str">
        <f t="shared" si="57"/>
        <v>OK</v>
      </c>
      <c r="AO162" s="2" t="str">
        <f t="shared" si="58"/>
        <v>OK</v>
      </c>
      <c r="AP162" s="2" t="str">
        <f t="shared" si="59"/>
        <v>OK</v>
      </c>
      <c r="AQ162" s="2" t="str">
        <f t="shared" si="60"/>
        <v>OK</v>
      </c>
      <c r="AR162" s="2" t="str">
        <f t="shared" si="68"/>
        <v>OK</v>
      </c>
      <c r="AS162" s="2" t="str">
        <f t="shared" si="69"/>
        <v>OK</v>
      </c>
      <c r="AT162" s="2" t="str">
        <f>VLOOKUP(G162,ACROV!$A$2:$D$732,4,)</f>
        <v>TAUFIQ HIDAYAT</v>
      </c>
      <c r="AU162" s="2">
        <f t="shared" si="61"/>
        <v>1</v>
      </c>
      <c r="AV162" s="2" t="str">
        <f>_xlfn.IFNA(VLOOKUP(G162,Dispen!$A$3:$A$36,1,)," ")</f>
        <v xml:space="preserve"> </v>
      </c>
    </row>
    <row r="163" spans="1:48" x14ac:dyDescent="0.25">
      <c r="A163" s="25">
        <v>200</v>
      </c>
      <c r="B163" s="25">
        <v>200</v>
      </c>
      <c r="C163" s="25" t="s">
        <v>26</v>
      </c>
      <c r="D163" s="25" t="s">
        <v>33</v>
      </c>
      <c r="E163" s="25" t="s">
        <v>2749</v>
      </c>
      <c r="F163" s="25" t="s">
        <v>27</v>
      </c>
      <c r="G163" s="25" t="s">
        <v>2754</v>
      </c>
      <c r="H163" s="25" t="s">
        <v>2755</v>
      </c>
      <c r="I163" s="25" t="s">
        <v>118</v>
      </c>
      <c r="J163" s="25" t="s">
        <v>2756</v>
      </c>
      <c r="K163" s="25" t="s">
        <v>37</v>
      </c>
      <c r="L163" s="25" t="s">
        <v>38</v>
      </c>
      <c r="M163" s="25" t="s">
        <v>332</v>
      </c>
      <c r="N163" s="32">
        <v>0</v>
      </c>
      <c r="O163" s="25">
        <v>2</v>
      </c>
      <c r="P163" s="25" t="s">
        <v>43</v>
      </c>
      <c r="Q163" s="25" t="s">
        <v>4190</v>
      </c>
      <c r="R163" s="25" t="s">
        <v>2757</v>
      </c>
      <c r="S163" s="25">
        <v>1000</v>
      </c>
      <c r="T163" s="25">
        <v>64</v>
      </c>
      <c r="U163" s="25">
        <v>0.52</v>
      </c>
      <c r="V163" s="25" t="s">
        <v>169</v>
      </c>
      <c r="W163" s="25" t="s">
        <v>45</v>
      </c>
      <c r="X163" s="25" t="s">
        <v>4193</v>
      </c>
      <c r="Y163" s="25" t="s">
        <v>2758</v>
      </c>
      <c r="Z163" s="25" t="s">
        <v>40</v>
      </c>
      <c r="AA163" s="25" t="s">
        <v>146</v>
      </c>
      <c r="AB163" s="25" t="s">
        <v>4194</v>
      </c>
      <c r="AC163" s="55" t="s">
        <v>2759</v>
      </c>
      <c r="AD163" s="2">
        <f t="shared" si="50"/>
        <v>1000</v>
      </c>
      <c r="AE163" s="2">
        <f t="shared" si="51"/>
        <v>0</v>
      </c>
      <c r="AF163" s="2">
        <f t="shared" si="52"/>
        <v>64</v>
      </c>
      <c r="AG163" s="2">
        <f t="shared" si="53"/>
        <v>0.52</v>
      </c>
      <c r="AH163" s="2" t="str">
        <f t="shared" si="54"/>
        <v>Sesuai</v>
      </c>
      <c r="AI163" s="2" t="s">
        <v>41</v>
      </c>
      <c r="AJ163" s="31">
        <f t="shared" si="66"/>
        <v>0.76923076923076927</v>
      </c>
      <c r="AK163" s="54">
        <f t="shared" si="67"/>
        <v>0</v>
      </c>
      <c r="AL163" s="2" t="str">
        <f t="shared" si="55"/>
        <v>OK</v>
      </c>
      <c r="AM163" s="2" t="str">
        <f t="shared" si="56"/>
        <v>OK</v>
      </c>
      <c r="AN163" s="2" t="str">
        <f t="shared" si="57"/>
        <v>OK</v>
      </c>
      <c r="AO163" s="2" t="str">
        <f t="shared" si="58"/>
        <v>OK</v>
      </c>
      <c r="AP163" s="2" t="str">
        <f t="shared" si="59"/>
        <v>OK</v>
      </c>
      <c r="AQ163" s="2" t="str">
        <f t="shared" si="60"/>
        <v>OK</v>
      </c>
      <c r="AR163" s="2" t="str">
        <f t="shared" si="68"/>
        <v>OK</v>
      </c>
      <c r="AS163" s="53" t="str">
        <f t="shared" si="69"/>
        <v>NOK</v>
      </c>
      <c r="AT163" s="2" t="str">
        <f>VLOOKUP(G163,ACROV!$A$2:$D$732,4,)</f>
        <v>YUDA SATRIA PERMANA</v>
      </c>
      <c r="AU163" s="2">
        <f t="shared" si="61"/>
        <v>1</v>
      </c>
      <c r="AV163" s="2" t="str">
        <f>_xlfn.IFNA(VLOOKUP(G163,Dispen!$A$3:$A$36,1,)," ")</f>
        <v xml:space="preserve"> </v>
      </c>
    </row>
    <row r="164" spans="1:48" x14ac:dyDescent="0.25">
      <c r="A164" s="25">
        <v>200</v>
      </c>
      <c r="B164" s="25">
        <v>200</v>
      </c>
      <c r="C164" s="25" t="s">
        <v>26</v>
      </c>
      <c r="D164" s="25" t="s">
        <v>33</v>
      </c>
      <c r="E164" s="25" t="s">
        <v>2749</v>
      </c>
      <c r="F164" s="25" t="s">
        <v>27</v>
      </c>
      <c r="G164" s="25" t="s">
        <v>2543</v>
      </c>
      <c r="H164" s="25" t="s">
        <v>2544</v>
      </c>
      <c r="I164" s="25" t="s">
        <v>118</v>
      </c>
      <c r="J164" s="25" t="s">
        <v>2773</v>
      </c>
      <c r="K164" s="25" t="s">
        <v>37</v>
      </c>
      <c r="L164" s="25" t="s">
        <v>38</v>
      </c>
      <c r="M164" s="25" t="s">
        <v>90</v>
      </c>
      <c r="N164" s="32">
        <v>0</v>
      </c>
      <c r="O164" s="25">
        <v>4</v>
      </c>
      <c r="P164" s="25" t="s">
        <v>43</v>
      </c>
      <c r="Q164" s="25" t="s">
        <v>4190</v>
      </c>
      <c r="R164" s="25" t="s">
        <v>2774</v>
      </c>
      <c r="S164" s="25">
        <v>1000</v>
      </c>
      <c r="T164" s="25">
        <v>40</v>
      </c>
      <c r="U164" s="55">
        <v>4.71</v>
      </c>
      <c r="V164" s="25" t="s">
        <v>146</v>
      </c>
      <c r="W164" s="25" t="s">
        <v>40</v>
      </c>
      <c r="X164" s="25" t="s">
        <v>4193</v>
      </c>
      <c r="Y164" s="25" t="s">
        <v>2775</v>
      </c>
      <c r="Z164" s="25" t="s">
        <v>64</v>
      </c>
      <c r="AA164" s="25" t="s">
        <v>40</v>
      </c>
      <c r="AB164" s="25" t="s">
        <v>4193</v>
      </c>
      <c r="AC164" s="25" t="s">
        <v>2776</v>
      </c>
      <c r="AD164" s="2">
        <f t="shared" si="50"/>
        <v>1000</v>
      </c>
      <c r="AE164" s="2">
        <f t="shared" si="51"/>
        <v>0</v>
      </c>
      <c r="AF164" s="2">
        <f t="shared" si="52"/>
        <v>40</v>
      </c>
      <c r="AG164" s="53">
        <f t="shared" si="53"/>
        <v>4.71</v>
      </c>
      <c r="AH164" s="2" t="str">
        <f t="shared" si="54"/>
        <v>Sesuai</v>
      </c>
      <c r="AI164" s="2" t="s">
        <v>41</v>
      </c>
      <c r="AJ164" s="31">
        <f t="shared" si="66"/>
        <v>1</v>
      </c>
      <c r="AK164" s="31">
        <f t="shared" si="67"/>
        <v>1</v>
      </c>
      <c r="AL164" s="2" t="str">
        <f t="shared" si="55"/>
        <v>OK</v>
      </c>
      <c r="AM164" s="2" t="str">
        <f t="shared" si="56"/>
        <v>OK</v>
      </c>
      <c r="AN164" s="2" t="str">
        <f t="shared" si="57"/>
        <v>OK</v>
      </c>
      <c r="AO164" s="53" t="str">
        <f t="shared" si="58"/>
        <v>NOK</v>
      </c>
      <c r="AP164" s="2" t="str">
        <f t="shared" si="59"/>
        <v>OK</v>
      </c>
      <c r="AQ164" s="2" t="str">
        <f t="shared" si="60"/>
        <v>OK</v>
      </c>
      <c r="AR164" s="2" t="str">
        <f t="shared" si="68"/>
        <v>OK</v>
      </c>
      <c r="AS164" s="2" t="str">
        <f t="shared" si="69"/>
        <v>OK</v>
      </c>
      <c r="AT164" s="2" t="str">
        <f>VLOOKUP(G164,ACROV!$A$2:$D$732,4,)</f>
        <v>LUCKY NURDIANSYAH</v>
      </c>
      <c r="AU164" s="2">
        <f t="shared" si="61"/>
        <v>1</v>
      </c>
      <c r="AV164" s="2" t="str">
        <f>_xlfn.IFNA(VLOOKUP(G164,Dispen!$A$3:$A$36,1,)," ")</f>
        <v xml:space="preserve"> </v>
      </c>
    </row>
    <row r="165" spans="1:48" x14ac:dyDescent="0.25">
      <c r="A165" s="25">
        <v>200</v>
      </c>
      <c r="B165" s="25">
        <v>200</v>
      </c>
      <c r="C165" s="25" t="s">
        <v>26</v>
      </c>
      <c r="D165" s="25" t="s">
        <v>33</v>
      </c>
      <c r="E165" s="25" t="s">
        <v>2749</v>
      </c>
      <c r="F165" s="25" t="s">
        <v>27</v>
      </c>
      <c r="G165" s="25" t="s">
        <v>2143</v>
      </c>
      <c r="H165" s="25" t="s">
        <v>2144</v>
      </c>
      <c r="I165" s="25" t="s">
        <v>30</v>
      </c>
      <c r="J165" s="25" t="s">
        <v>2777</v>
      </c>
      <c r="K165" s="25" t="s">
        <v>120</v>
      </c>
      <c r="L165" s="25" t="s">
        <v>121</v>
      </c>
      <c r="M165" s="25" t="s">
        <v>78</v>
      </c>
      <c r="N165" s="32">
        <v>45</v>
      </c>
      <c r="O165" s="25">
        <v>4</v>
      </c>
      <c r="P165" s="25" t="s">
        <v>139</v>
      </c>
      <c r="Q165" s="25" t="s">
        <v>4190</v>
      </c>
      <c r="R165" s="25" t="s">
        <v>2778</v>
      </c>
      <c r="S165" s="25">
        <v>1000</v>
      </c>
      <c r="T165" s="25">
        <v>47</v>
      </c>
      <c r="U165" s="25">
        <v>1.86</v>
      </c>
      <c r="V165" s="25" t="s">
        <v>40</v>
      </c>
      <c r="W165" s="25" t="s">
        <v>146</v>
      </c>
      <c r="X165" s="25" t="s">
        <v>4194</v>
      </c>
      <c r="Y165" s="55" t="s">
        <v>2779</v>
      </c>
      <c r="Z165" s="25" t="s">
        <v>98</v>
      </c>
      <c r="AA165" s="25" t="s">
        <v>40</v>
      </c>
      <c r="AB165" s="25" t="s">
        <v>4193</v>
      </c>
      <c r="AC165" s="25" t="s">
        <v>2729</v>
      </c>
      <c r="AD165" s="2">
        <f t="shared" si="50"/>
        <v>1000</v>
      </c>
      <c r="AE165" s="2">
        <f t="shared" si="51"/>
        <v>45</v>
      </c>
      <c r="AF165" s="2">
        <f t="shared" si="52"/>
        <v>47</v>
      </c>
      <c r="AG165" s="2">
        <f t="shared" si="53"/>
        <v>1.86</v>
      </c>
      <c r="AH165" s="2" t="str">
        <f t="shared" si="54"/>
        <v>Sesuai</v>
      </c>
      <c r="AI165" s="2" t="s">
        <v>41</v>
      </c>
      <c r="AJ165" s="54">
        <f t="shared" si="66"/>
        <v>0</v>
      </c>
      <c r="AK165" s="31">
        <f t="shared" si="67"/>
        <v>1</v>
      </c>
      <c r="AL165" s="2" t="str">
        <f t="shared" si="55"/>
        <v>OK</v>
      </c>
      <c r="AM165" s="2" t="str">
        <f t="shared" si="56"/>
        <v>OK</v>
      </c>
      <c r="AN165" s="2" t="str">
        <f t="shared" si="57"/>
        <v>OK</v>
      </c>
      <c r="AO165" s="2" t="str">
        <f t="shared" si="58"/>
        <v>OK</v>
      </c>
      <c r="AP165" s="2" t="str">
        <f t="shared" si="59"/>
        <v>OK</v>
      </c>
      <c r="AQ165" s="2" t="str">
        <f t="shared" si="60"/>
        <v>OK</v>
      </c>
      <c r="AR165" s="53" t="str">
        <f t="shared" si="68"/>
        <v>NOK</v>
      </c>
      <c r="AS165" s="2" t="str">
        <f t="shared" si="69"/>
        <v>OK</v>
      </c>
      <c r="AT165" s="2" t="str">
        <f>VLOOKUP(G165,ACROV!$A$2:$D$732,4,)</f>
        <v>YUDA SATRIA PERMANA</v>
      </c>
      <c r="AU165" s="2">
        <f t="shared" si="61"/>
        <v>1</v>
      </c>
      <c r="AV165" s="2" t="str">
        <f>_xlfn.IFNA(VLOOKUP(G165,Dispen!$A$3:$A$36,1,)," ")</f>
        <v xml:space="preserve"> </v>
      </c>
    </row>
    <row r="166" spans="1:48" x14ac:dyDescent="0.25">
      <c r="A166" s="25">
        <v>200</v>
      </c>
      <c r="B166" s="25">
        <v>200</v>
      </c>
      <c r="C166" s="25" t="s">
        <v>26</v>
      </c>
      <c r="D166" s="25" t="s">
        <v>33</v>
      </c>
      <c r="E166" s="25" t="s">
        <v>2749</v>
      </c>
      <c r="F166" s="25" t="s">
        <v>27</v>
      </c>
      <c r="G166" s="25" t="s">
        <v>2810</v>
      </c>
      <c r="H166" s="25" t="s">
        <v>2811</v>
      </c>
      <c r="I166" s="25" t="s">
        <v>30</v>
      </c>
      <c r="J166" s="25" t="s">
        <v>2812</v>
      </c>
      <c r="K166" s="25" t="s">
        <v>120</v>
      </c>
      <c r="L166" s="25" t="s">
        <v>121</v>
      </c>
      <c r="M166" s="25" t="s">
        <v>39</v>
      </c>
      <c r="N166" s="32">
        <v>0</v>
      </c>
      <c r="O166" s="25">
        <v>4</v>
      </c>
      <c r="P166" s="25" t="s">
        <v>139</v>
      </c>
      <c r="Q166" s="25" t="s">
        <v>4189</v>
      </c>
      <c r="R166" s="25" t="s">
        <v>2813</v>
      </c>
      <c r="S166" s="25">
        <v>1000</v>
      </c>
      <c r="T166" s="25">
        <v>32</v>
      </c>
      <c r="U166" s="25">
        <v>0</v>
      </c>
      <c r="V166" s="25" t="s">
        <v>99</v>
      </c>
      <c r="W166" s="25" t="s">
        <v>40</v>
      </c>
      <c r="X166" s="25" t="s">
        <v>4193</v>
      </c>
      <c r="Y166" s="25" t="s">
        <v>2814</v>
      </c>
      <c r="Z166" s="25" t="s">
        <v>63</v>
      </c>
      <c r="AA166" s="25" t="s">
        <v>40</v>
      </c>
      <c r="AB166" s="25" t="s">
        <v>4193</v>
      </c>
      <c r="AC166" s="25" t="s">
        <v>2815</v>
      </c>
      <c r="AD166" s="2">
        <f t="shared" si="50"/>
        <v>1000</v>
      </c>
      <c r="AE166" s="2">
        <f t="shared" si="51"/>
        <v>0</v>
      </c>
      <c r="AF166" s="2">
        <f t="shared" si="52"/>
        <v>32</v>
      </c>
      <c r="AG166" s="2">
        <f t="shared" si="53"/>
        <v>0</v>
      </c>
      <c r="AH166" s="53" t="str">
        <f t="shared" si="54"/>
        <v>Double</v>
      </c>
      <c r="AI166" s="2" t="s">
        <v>41</v>
      </c>
      <c r="AJ166" s="31">
        <f t="shared" si="66"/>
        <v>1</v>
      </c>
      <c r="AK166" s="31">
        <f t="shared" si="67"/>
        <v>1</v>
      </c>
      <c r="AL166" s="2" t="str">
        <f t="shared" si="55"/>
        <v>OK</v>
      </c>
      <c r="AM166" s="2" t="str">
        <f t="shared" si="56"/>
        <v>OK</v>
      </c>
      <c r="AN166" s="2" t="str">
        <f t="shared" si="57"/>
        <v>OK</v>
      </c>
      <c r="AO166" s="2" t="str">
        <f t="shared" si="58"/>
        <v>OK</v>
      </c>
      <c r="AP166" s="53" t="str">
        <f t="shared" si="59"/>
        <v>NOK</v>
      </c>
      <c r="AQ166" s="2" t="str">
        <f t="shared" si="60"/>
        <v>OK</v>
      </c>
      <c r="AR166" s="2" t="str">
        <f t="shared" si="68"/>
        <v>OK</v>
      </c>
      <c r="AS166" s="2" t="str">
        <f t="shared" si="69"/>
        <v>OK</v>
      </c>
      <c r="AT166" s="2" t="str">
        <f>VLOOKUP(G166,ACROV!$A$2:$D$732,4,)</f>
        <v>M. LAZUARDI NURHIDAYAH</v>
      </c>
      <c r="AU166" s="2">
        <f t="shared" si="61"/>
        <v>1</v>
      </c>
      <c r="AV166" s="2" t="str">
        <f>_xlfn.IFNA(VLOOKUP(G166,Dispen!$A$3:$A$36,1,)," ")</f>
        <v xml:space="preserve"> </v>
      </c>
    </row>
    <row r="167" spans="1:48" x14ac:dyDescent="0.25">
      <c r="A167" s="25">
        <v>200</v>
      </c>
      <c r="B167" s="25">
        <v>200</v>
      </c>
      <c r="C167" s="25" t="s">
        <v>26</v>
      </c>
      <c r="D167" s="25" t="s">
        <v>33</v>
      </c>
      <c r="E167" s="25" t="s">
        <v>2823</v>
      </c>
      <c r="F167" s="25" t="s">
        <v>27</v>
      </c>
      <c r="G167" s="25" t="s">
        <v>2533</v>
      </c>
      <c r="H167" s="25" t="s">
        <v>2534</v>
      </c>
      <c r="I167" s="25" t="s">
        <v>118</v>
      </c>
      <c r="J167" s="25" t="s">
        <v>2864</v>
      </c>
      <c r="K167" s="25" t="s">
        <v>37</v>
      </c>
      <c r="L167" s="25" t="s">
        <v>38</v>
      </c>
      <c r="M167" s="25" t="s">
        <v>62</v>
      </c>
      <c r="N167" s="32">
        <v>6</v>
      </c>
      <c r="O167" s="25">
        <v>4</v>
      </c>
      <c r="P167" s="25" t="s">
        <v>43</v>
      </c>
      <c r="Q167" s="25" t="s">
        <v>4190</v>
      </c>
      <c r="R167" s="25" t="s">
        <v>2865</v>
      </c>
      <c r="S167" s="25">
        <v>1000</v>
      </c>
      <c r="T167" s="25">
        <v>59</v>
      </c>
      <c r="U167" s="55">
        <v>4.37</v>
      </c>
      <c r="V167" s="25" t="s">
        <v>63</v>
      </c>
      <c r="W167" s="25" t="s">
        <v>45</v>
      </c>
      <c r="X167" s="25" t="s">
        <v>4193</v>
      </c>
      <c r="Y167" s="25" t="s">
        <v>2866</v>
      </c>
      <c r="Z167" s="25" t="s">
        <v>279</v>
      </c>
      <c r="AA167" s="25" t="s">
        <v>40</v>
      </c>
      <c r="AB167" s="25" t="s">
        <v>4193</v>
      </c>
      <c r="AC167" s="25" t="s">
        <v>2867</v>
      </c>
      <c r="AD167" s="2">
        <f t="shared" si="50"/>
        <v>1000</v>
      </c>
      <c r="AE167" s="2">
        <f t="shared" si="51"/>
        <v>6</v>
      </c>
      <c r="AF167" s="2">
        <f t="shared" si="52"/>
        <v>59</v>
      </c>
      <c r="AG167" s="53">
        <f t="shared" si="53"/>
        <v>4.37</v>
      </c>
      <c r="AH167" s="2" t="str">
        <f t="shared" si="54"/>
        <v>Sesuai</v>
      </c>
      <c r="AI167" s="2" t="s">
        <v>41</v>
      </c>
      <c r="AJ167" s="31">
        <f t="shared" si="66"/>
        <v>0.72727272727272729</v>
      </c>
      <c r="AK167" s="31">
        <f t="shared" si="67"/>
        <v>1</v>
      </c>
      <c r="AL167" s="2" t="str">
        <f t="shared" si="55"/>
        <v>OK</v>
      </c>
      <c r="AM167" s="2" t="str">
        <f t="shared" si="56"/>
        <v>OK</v>
      </c>
      <c r="AN167" s="2" t="str">
        <f t="shared" si="57"/>
        <v>OK</v>
      </c>
      <c r="AO167" s="53" t="str">
        <f t="shared" si="58"/>
        <v>NOK</v>
      </c>
      <c r="AP167" s="2" t="str">
        <f t="shared" si="59"/>
        <v>OK</v>
      </c>
      <c r="AQ167" s="2" t="str">
        <f t="shared" si="60"/>
        <v>OK</v>
      </c>
      <c r="AR167" s="2" t="str">
        <f t="shared" si="68"/>
        <v>OK</v>
      </c>
      <c r="AS167" s="2" t="str">
        <f t="shared" si="69"/>
        <v>OK</v>
      </c>
      <c r="AT167" s="2" t="str">
        <f>VLOOKUP(G167,ACROV!$A$2:$D$732,4,)</f>
        <v>M. RUSLI FAUZI</v>
      </c>
      <c r="AU167" s="2">
        <f t="shared" si="61"/>
        <v>1</v>
      </c>
      <c r="AV167" s="2" t="str">
        <f>_xlfn.IFNA(VLOOKUP(G167,Dispen!$A$3:$A$36,1,)," ")</f>
        <v xml:space="preserve"> </v>
      </c>
    </row>
    <row r="168" spans="1:48" x14ac:dyDescent="0.25">
      <c r="A168" s="25">
        <v>200</v>
      </c>
      <c r="B168" s="25">
        <v>200</v>
      </c>
      <c r="C168" s="25" t="s">
        <v>26</v>
      </c>
      <c r="D168" s="25" t="s">
        <v>33</v>
      </c>
      <c r="E168" s="25" t="s">
        <v>2823</v>
      </c>
      <c r="F168" s="25" t="s">
        <v>27</v>
      </c>
      <c r="G168" s="25" t="s">
        <v>845</v>
      </c>
      <c r="H168" s="25" t="s">
        <v>846</v>
      </c>
      <c r="I168" s="25" t="s">
        <v>118</v>
      </c>
      <c r="J168" s="25" t="s">
        <v>2868</v>
      </c>
      <c r="K168" s="25" t="s">
        <v>120</v>
      </c>
      <c r="L168" s="25" t="s">
        <v>121</v>
      </c>
      <c r="M168" s="25" t="s">
        <v>39</v>
      </c>
      <c r="N168" s="56">
        <v>84</v>
      </c>
      <c r="O168" s="25">
        <v>4</v>
      </c>
      <c r="P168" s="25" t="s">
        <v>139</v>
      </c>
      <c r="Q168" s="25" t="s">
        <v>4190</v>
      </c>
      <c r="R168" s="25" t="s">
        <v>2869</v>
      </c>
      <c r="S168" s="25">
        <v>1000</v>
      </c>
      <c r="T168" s="55">
        <v>100</v>
      </c>
      <c r="U168" s="25">
        <v>0.75</v>
      </c>
      <c r="V168" s="25" t="s">
        <v>91</v>
      </c>
      <c r="W168" s="25" t="s">
        <v>57</v>
      </c>
      <c r="X168" s="25" t="s">
        <v>4193</v>
      </c>
      <c r="Y168" s="25" t="s">
        <v>2870</v>
      </c>
      <c r="Z168" s="25" t="s">
        <v>40</v>
      </c>
      <c r="AA168" s="25" t="s">
        <v>40</v>
      </c>
      <c r="AB168" s="25" t="s">
        <v>4195</v>
      </c>
      <c r="AC168" s="25" t="s">
        <v>52</v>
      </c>
      <c r="AD168" s="2">
        <f t="shared" si="50"/>
        <v>1000</v>
      </c>
      <c r="AE168" s="53">
        <f t="shared" si="51"/>
        <v>84</v>
      </c>
      <c r="AF168" s="53">
        <f t="shared" si="52"/>
        <v>100</v>
      </c>
      <c r="AG168" s="2">
        <f t="shared" si="53"/>
        <v>0.75</v>
      </c>
      <c r="AH168" s="2" t="str">
        <f t="shared" si="54"/>
        <v>Sesuai</v>
      </c>
      <c r="AI168" s="2" t="s">
        <v>41</v>
      </c>
      <c r="AJ168" s="31">
        <f t="shared" si="66"/>
        <v>0.75</v>
      </c>
      <c r="AK168" s="31">
        <v>0</v>
      </c>
      <c r="AL168" s="2" t="str">
        <f t="shared" si="55"/>
        <v>OK</v>
      </c>
      <c r="AM168" s="53" t="str">
        <f t="shared" si="56"/>
        <v>NOK</v>
      </c>
      <c r="AN168" s="53" t="str">
        <f t="shared" si="57"/>
        <v>NOK</v>
      </c>
      <c r="AO168" s="2" t="str">
        <f t="shared" si="58"/>
        <v>OK</v>
      </c>
      <c r="AP168" s="2" t="str">
        <f t="shared" si="59"/>
        <v>OK</v>
      </c>
      <c r="AQ168" s="2" t="str">
        <f t="shared" si="60"/>
        <v>OK</v>
      </c>
      <c r="AR168" s="2" t="str">
        <f t="shared" si="68"/>
        <v>OK</v>
      </c>
      <c r="AS168" s="2" t="s">
        <v>4195</v>
      </c>
      <c r="AT168" s="2" t="str">
        <f>VLOOKUP(G168,ACROV!$A$2:$D$732,4,)</f>
        <v>M RIKI ANDIKA</v>
      </c>
      <c r="AU168" s="2">
        <f t="shared" si="61"/>
        <v>2</v>
      </c>
      <c r="AV168" s="2" t="str">
        <f>_xlfn.IFNA(VLOOKUP(G168,Dispen!$A$3:$A$36,1,)," ")</f>
        <v xml:space="preserve"> </v>
      </c>
    </row>
    <row r="169" spans="1:48" x14ac:dyDescent="0.25">
      <c r="A169" s="25">
        <v>200</v>
      </c>
      <c r="B169" s="25">
        <v>200</v>
      </c>
      <c r="C169" s="25" t="s">
        <v>26</v>
      </c>
      <c r="D169" s="25" t="s">
        <v>33</v>
      </c>
      <c r="E169" s="25" t="s">
        <v>2872</v>
      </c>
      <c r="F169" s="25" t="s">
        <v>27</v>
      </c>
      <c r="G169" s="25" t="s">
        <v>2890</v>
      </c>
      <c r="H169" s="25" t="s">
        <v>2891</v>
      </c>
      <c r="I169" s="25" t="s">
        <v>118</v>
      </c>
      <c r="J169" s="25" t="s">
        <v>2892</v>
      </c>
      <c r="K169" s="25" t="s">
        <v>120</v>
      </c>
      <c r="L169" s="25" t="s">
        <v>121</v>
      </c>
      <c r="M169" s="25" t="s">
        <v>2350</v>
      </c>
      <c r="N169" s="32">
        <v>32</v>
      </c>
      <c r="O169" s="25">
        <v>2</v>
      </c>
      <c r="P169" s="25" t="s">
        <v>139</v>
      </c>
      <c r="Q169" s="25" t="s">
        <v>4189</v>
      </c>
      <c r="R169" s="25" t="s">
        <v>619</v>
      </c>
      <c r="S169" s="25">
        <v>1000</v>
      </c>
      <c r="T169" s="25">
        <v>0</v>
      </c>
      <c r="U169" s="25">
        <v>0.64</v>
      </c>
      <c r="V169" s="25" t="s">
        <v>82</v>
      </c>
      <c r="W169" s="25" t="s">
        <v>40</v>
      </c>
      <c r="X169" s="25" t="s">
        <v>4193</v>
      </c>
      <c r="Y169" s="25" t="s">
        <v>2893</v>
      </c>
      <c r="Z169" s="25" t="s">
        <v>40</v>
      </c>
      <c r="AA169" s="25" t="s">
        <v>64</v>
      </c>
      <c r="AB169" s="25" t="s">
        <v>4194</v>
      </c>
      <c r="AC169" s="55" t="s">
        <v>2894</v>
      </c>
      <c r="AD169" s="2">
        <f t="shared" si="50"/>
        <v>1000</v>
      </c>
      <c r="AE169" s="2">
        <f t="shared" si="51"/>
        <v>32</v>
      </c>
      <c r="AF169" s="2">
        <f t="shared" si="52"/>
        <v>0</v>
      </c>
      <c r="AG169" s="2">
        <f t="shared" si="53"/>
        <v>0.64</v>
      </c>
      <c r="AH169" s="53" t="str">
        <f t="shared" si="54"/>
        <v>Double</v>
      </c>
      <c r="AI169" s="2" t="s">
        <v>41</v>
      </c>
      <c r="AJ169" s="31">
        <f t="shared" si="66"/>
        <v>1</v>
      </c>
      <c r="AK169" s="54">
        <f>Z169/(Z169+AA169)</f>
        <v>0</v>
      </c>
      <c r="AL169" s="2" t="str">
        <f t="shared" si="55"/>
        <v>OK</v>
      </c>
      <c r="AM169" s="2" t="str">
        <f t="shared" si="56"/>
        <v>OK</v>
      </c>
      <c r="AN169" s="2" t="str">
        <f t="shared" si="57"/>
        <v>OK</v>
      </c>
      <c r="AO169" s="2" t="str">
        <f t="shared" si="58"/>
        <v>OK</v>
      </c>
      <c r="AP169" s="53" t="str">
        <f t="shared" si="59"/>
        <v>NOK</v>
      </c>
      <c r="AQ169" s="2" t="str">
        <f t="shared" si="60"/>
        <v>OK</v>
      </c>
      <c r="AR169" s="2" t="str">
        <f t="shared" si="68"/>
        <v>OK</v>
      </c>
      <c r="AS169" s="53" t="str">
        <f>IF(AB169="ONLINE","OK","NOK")</f>
        <v>NOK</v>
      </c>
      <c r="AT169" s="2" t="str">
        <f>VLOOKUP(G169,ACROV!$A$2:$D$732,4,)</f>
        <v>M RIKI ANDIKA</v>
      </c>
      <c r="AU169" s="2">
        <f t="shared" si="61"/>
        <v>2</v>
      </c>
      <c r="AV169" s="2" t="str">
        <f>_xlfn.IFNA(VLOOKUP(G169,Dispen!$A$3:$A$36,1,)," ")</f>
        <v xml:space="preserve"> </v>
      </c>
    </row>
    <row r="170" spans="1:48" x14ac:dyDescent="0.25">
      <c r="A170" s="25">
        <v>200</v>
      </c>
      <c r="B170" s="25">
        <v>200</v>
      </c>
      <c r="C170" s="25" t="s">
        <v>26</v>
      </c>
      <c r="D170" s="25" t="s">
        <v>33</v>
      </c>
      <c r="E170" s="25" t="s">
        <v>2872</v>
      </c>
      <c r="F170" s="25" t="s">
        <v>27</v>
      </c>
      <c r="G170" s="25" t="s">
        <v>2902</v>
      </c>
      <c r="H170" s="25" t="s">
        <v>2903</v>
      </c>
      <c r="I170" s="25" t="s">
        <v>30</v>
      </c>
      <c r="J170" s="25" t="s">
        <v>2904</v>
      </c>
      <c r="K170" s="25" t="s">
        <v>37</v>
      </c>
      <c r="L170" s="25" t="s">
        <v>38</v>
      </c>
      <c r="M170" s="25" t="s">
        <v>332</v>
      </c>
      <c r="N170" s="32">
        <v>3</v>
      </c>
      <c r="O170" s="25">
        <v>2</v>
      </c>
      <c r="P170" s="25" t="s">
        <v>43</v>
      </c>
      <c r="Q170" s="25" t="s">
        <v>4190</v>
      </c>
      <c r="R170" s="25" t="s">
        <v>2905</v>
      </c>
      <c r="S170" s="25">
        <v>1000</v>
      </c>
      <c r="T170" s="25">
        <v>61</v>
      </c>
      <c r="U170" s="25">
        <v>1.22</v>
      </c>
      <c r="V170" s="25" t="s">
        <v>64</v>
      </c>
      <c r="W170" s="25" t="s">
        <v>113</v>
      </c>
      <c r="X170" s="25" t="s">
        <v>4194</v>
      </c>
      <c r="Y170" s="55" t="s">
        <v>2906</v>
      </c>
      <c r="Z170" s="25" t="s">
        <v>40</v>
      </c>
      <c r="AA170" s="25" t="s">
        <v>40</v>
      </c>
      <c r="AB170" s="25" t="s">
        <v>4195</v>
      </c>
      <c r="AC170" s="25" t="s">
        <v>52</v>
      </c>
      <c r="AD170" s="2">
        <f t="shared" si="50"/>
        <v>1000</v>
      </c>
      <c r="AE170" s="2">
        <f t="shared" si="51"/>
        <v>3</v>
      </c>
      <c r="AF170" s="2">
        <f t="shared" si="52"/>
        <v>61</v>
      </c>
      <c r="AG170" s="2">
        <f t="shared" si="53"/>
        <v>1.22</v>
      </c>
      <c r="AH170" s="2" t="str">
        <f t="shared" si="54"/>
        <v>Sesuai</v>
      </c>
      <c r="AI170" s="2" t="s">
        <v>41</v>
      </c>
      <c r="AJ170" s="54">
        <f t="shared" si="66"/>
        <v>0.125</v>
      </c>
      <c r="AK170" s="31">
        <v>0</v>
      </c>
      <c r="AL170" s="2" t="str">
        <f t="shared" si="55"/>
        <v>OK</v>
      </c>
      <c r="AM170" s="2" t="str">
        <f t="shared" si="56"/>
        <v>OK</v>
      </c>
      <c r="AN170" s="2" t="str">
        <f t="shared" si="57"/>
        <v>OK</v>
      </c>
      <c r="AO170" s="2" t="str">
        <f t="shared" si="58"/>
        <v>OK</v>
      </c>
      <c r="AP170" s="2" t="str">
        <f t="shared" si="59"/>
        <v>OK</v>
      </c>
      <c r="AQ170" s="2" t="str">
        <f t="shared" si="60"/>
        <v>OK</v>
      </c>
      <c r="AR170" s="53" t="str">
        <f t="shared" si="68"/>
        <v>NOK</v>
      </c>
      <c r="AS170" s="2" t="s">
        <v>4195</v>
      </c>
      <c r="AT170" s="2" t="str">
        <f>VLOOKUP(G170,ACROV!$A$2:$D$732,4,)</f>
        <v>HERDIAN</v>
      </c>
      <c r="AU170" s="2">
        <f t="shared" si="61"/>
        <v>1</v>
      </c>
      <c r="AV170" s="2" t="str">
        <f>_xlfn.IFNA(VLOOKUP(G170,Dispen!$A$3:$A$36,1,)," ")</f>
        <v xml:space="preserve"> </v>
      </c>
    </row>
    <row r="171" spans="1:48" x14ac:dyDescent="0.25">
      <c r="A171" s="25">
        <v>200</v>
      </c>
      <c r="B171" s="25">
        <v>200</v>
      </c>
      <c r="C171" s="25" t="s">
        <v>26</v>
      </c>
      <c r="D171" s="25" t="s">
        <v>33</v>
      </c>
      <c r="E171" s="25" t="s">
        <v>2872</v>
      </c>
      <c r="F171" s="25" t="s">
        <v>27</v>
      </c>
      <c r="G171" s="25" t="s">
        <v>2709</v>
      </c>
      <c r="H171" s="25" t="s">
        <v>2710</v>
      </c>
      <c r="I171" s="25" t="s">
        <v>30</v>
      </c>
      <c r="J171" s="25" t="s">
        <v>2907</v>
      </c>
      <c r="K171" s="25" t="s">
        <v>37</v>
      </c>
      <c r="L171" s="25" t="s">
        <v>38</v>
      </c>
      <c r="M171" s="25" t="s">
        <v>90</v>
      </c>
      <c r="N171" s="32">
        <v>6</v>
      </c>
      <c r="O171" s="25">
        <v>4</v>
      </c>
      <c r="P171" s="25" t="s">
        <v>43</v>
      </c>
      <c r="Q171" s="25" t="s">
        <v>4190</v>
      </c>
      <c r="R171" s="25" t="s">
        <v>2908</v>
      </c>
      <c r="S171" s="25">
        <v>1000</v>
      </c>
      <c r="T171" s="25">
        <v>51</v>
      </c>
      <c r="U171" s="25">
        <v>1.73</v>
      </c>
      <c r="V171" s="25" t="s">
        <v>56</v>
      </c>
      <c r="W171" s="25" t="s">
        <v>57</v>
      </c>
      <c r="X171" s="25" t="s">
        <v>4193</v>
      </c>
      <c r="Y171" s="25" t="s">
        <v>2909</v>
      </c>
      <c r="Z171" s="25" t="s">
        <v>40</v>
      </c>
      <c r="AA171" s="25" t="s">
        <v>64</v>
      </c>
      <c r="AB171" s="25" t="s">
        <v>4194</v>
      </c>
      <c r="AC171" s="55" t="s">
        <v>2910</v>
      </c>
      <c r="AD171" s="2">
        <f t="shared" si="50"/>
        <v>1000</v>
      </c>
      <c r="AE171" s="2">
        <f t="shared" si="51"/>
        <v>6</v>
      </c>
      <c r="AF171" s="2">
        <f t="shared" si="52"/>
        <v>51</v>
      </c>
      <c r="AG171" s="2">
        <f t="shared" si="53"/>
        <v>1.73</v>
      </c>
      <c r="AH171" s="2" t="str">
        <f t="shared" si="54"/>
        <v>Sesuai</v>
      </c>
      <c r="AI171" s="2" t="s">
        <v>41</v>
      </c>
      <c r="AJ171" s="31">
        <f t="shared" si="66"/>
        <v>0.70588235294117652</v>
      </c>
      <c r="AK171" s="54">
        <f t="shared" ref="AK171:AK203" si="70">Z171/(Z171+AA171)</f>
        <v>0</v>
      </c>
      <c r="AL171" s="2" t="str">
        <f t="shared" si="55"/>
        <v>OK</v>
      </c>
      <c r="AM171" s="2" t="str">
        <f t="shared" si="56"/>
        <v>OK</v>
      </c>
      <c r="AN171" s="2" t="str">
        <f t="shared" si="57"/>
        <v>OK</v>
      </c>
      <c r="AO171" s="2" t="str">
        <f t="shared" si="58"/>
        <v>OK</v>
      </c>
      <c r="AP171" s="2" t="str">
        <f t="shared" si="59"/>
        <v>OK</v>
      </c>
      <c r="AQ171" s="2" t="str">
        <f t="shared" si="60"/>
        <v>OK</v>
      </c>
      <c r="AR171" s="2" t="str">
        <f t="shared" si="68"/>
        <v>OK</v>
      </c>
      <c r="AS171" s="53" t="str">
        <f>IF(AB171="ONLINE","OK","NOK")</f>
        <v>NOK</v>
      </c>
      <c r="AT171" s="2" t="str">
        <f>VLOOKUP(G171,ACROV!$A$2:$D$732,4,)</f>
        <v>MUHAMMAD RAFI MAULUDI</v>
      </c>
      <c r="AU171" s="2">
        <f t="shared" si="61"/>
        <v>1</v>
      </c>
      <c r="AV171" s="2" t="str">
        <f>_xlfn.IFNA(VLOOKUP(G171,Dispen!$A$3:$A$36,1,)," ")</f>
        <v xml:space="preserve"> </v>
      </c>
    </row>
    <row r="172" spans="1:48" x14ac:dyDescent="0.25">
      <c r="A172" s="25">
        <v>200</v>
      </c>
      <c r="B172" s="25">
        <v>200</v>
      </c>
      <c r="C172" s="25" t="s">
        <v>26</v>
      </c>
      <c r="D172" s="25" t="s">
        <v>33</v>
      </c>
      <c r="E172" s="25" t="s">
        <v>2872</v>
      </c>
      <c r="F172" s="25" t="s">
        <v>27</v>
      </c>
      <c r="G172" s="25" t="s">
        <v>100</v>
      </c>
      <c r="H172" s="25" t="s">
        <v>101</v>
      </c>
      <c r="I172" s="25" t="s">
        <v>118</v>
      </c>
      <c r="J172" s="25" t="s">
        <v>2911</v>
      </c>
      <c r="K172" s="25" t="s">
        <v>37</v>
      </c>
      <c r="L172" s="25" t="s">
        <v>38</v>
      </c>
      <c r="M172" s="25" t="s">
        <v>78</v>
      </c>
      <c r="N172" s="32">
        <v>26</v>
      </c>
      <c r="O172" s="25">
        <v>4</v>
      </c>
      <c r="P172" s="25" t="s">
        <v>43</v>
      </c>
      <c r="Q172" s="25" t="s">
        <v>4190</v>
      </c>
      <c r="R172" s="25" t="s">
        <v>2912</v>
      </c>
      <c r="S172" s="25">
        <v>1000</v>
      </c>
      <c r="T172" s="25">
        <v>59</v>
      </c>
      <c r="U172" s="55">
        <v>5.01</v>
      </c>
      <c r="V172" s="25" t="s">
        <v>44</v>
      </c>
      <c r="W172" s="25" t="s">
        <v>40</v>
      </c>
      <c r="X172" s="25" t="s">
        <v>4193</v>
      </c>
      <c r="Y172" s="25" t="s">
        <v>2913</v>
      </c>
      <c r="Z172" s="25" t="s">
        <v>126</v>
      </c>
      <c r="AA172" s="25" t="s">
        <v>40</v>
      </c>
      <c r="AB172" s="25" t="s">
        <v>4193</v>
      </c>
      <c r="AC172" s="25" t="s">
        <v>2914</v>
      </c>
      <c r="AD172" s="2">
        <f t="shared" si="50"/>
        <v>1000</v>
      </c>
      <c r="AE172" s="2">
        <f t="shared" si="51"/>
        <v>26</v>
      </c>
      <c r="AF172" s="2">
        <f t="shared" si="52"/>
        <v>59</v>
      </c>
      <c r="AG172" s="53">
        <f t="shared" si="53"/>
        <v>5.01</v>
      </c>
      <c r="AH172" s="2" t="str">
        <f t="shared" si="54"/>
        <v>Sesuai</v>
      </c>
      <c r="AI172" s="2" t="s">
        <v>41</v>
      </c>
      <c r="AJ172" s="31">
        <f t="shared" si="66"/>
        <v>1</v>
      </c>
      <c r="AK172" s="31">
        <f t="shared" si="70"/>
        <v>1</v>
      </c>
      <c r="AL172" s="2" t="str">
        <f t="shared" si="55"/>
        <v>OK</v>
      </c>
      <c r="AM172" s="2" t="str">
        <f t="shared" si="56"/>
        <v>OK</v>
      </c>
      <c r="AN172" s="2" t="str">
        <f t="shared" si="57"/>
        <v>OK</v>
      </c>
      <c r="AO172" s="53" t="str">
        <f t="shared" si="58"/>
        <v>NOK</v>
      </c>
      <c r="AP172" s="2" t="str">
        <f t="shared" si="59"/>
        <v>OK</v>
      </c>
      <c r="AQ172" s="2" t="str">
        <f t="shared" si="60"/>
        <v>OK</v>
      </c>
      <c r="AR172" s="2" t="str">
        <f t="shared" si="68"/>
        <v>OK</v>
      </c>
      <c r="AS172" s="2" t="str">
        <f>IF(AB172="ONLINE","OK","NOK")</f>
        <v>OK</v>
      </c>
      <c r="AT172" s="2" t="str">
        <f>VLOOKUP(G172,ACROV!$A$2:$D$732,4,)</f>
        <v>M FARHAN HILMAWAN</v>
      </c>
      <c r="AU172" s="2">
        <f t="shared" si="61"/>
        <v>1</v>
      </c>
      <c r="AV172" s="2" t="str">
        <f>_xlfn.IFNA(VLOOKUP(G172,Dispen!$A$3:$A$36,1,)," ")</f>
        <v xml:space="preserve"> </v>
      </c>
    </row>
    <row r="173" spans="1:48" x14ac:dyDescent="0.25">
      <c r="A173" s="25">
        <v>200</v>
      </c>
      <c r="B173" s="25">
        <v>200</v>
      </c>
      <c r="C173" s="25" t="s">
        <v>26</v>
      </c>
      <c r="D173" s="25" t="s">
        <v>33</v>
      </c>
      <c r="E173" s="25" t="s">
        <v>2930</v>
      </c>
      <c r="F173" s="25" t="s">
        <v>27</v>
      </c>
      <c r="G173" s="25" t="s">
        <v>1836</v>
      </c>
      <c r="H173" s="25" t="s">
        <v>1837</v>
      </c>
      <c r="I173" s="25" t="s">
        <v>118</v>
      </c>
      <c r="J173" s="25" t="s">
        <v>2931</v>
      </c>
      <c r="K173" s="25" t="s">
        <v>120</v>
      </c>
      <c r="L173" s="25" t="s">
        <v>121</v>
      </c>
      <c r="M173" s="25" t="s">
        <v>39</v>
      </c>
      <c r="N173" s="32">
        <v>71</v>
      </c>
      <c r="O173" s="25">
        <v>4</v>
      </c>
      <c r="P173" s="25" t="s">
        <v>139</v>
      </c>
      <c r="Q173" s="25" t="s">
        <v>4190</v>
      </c>
      <c r="R173" s="25" t="s">
        <v>2932</v>
      </c>
      <c r="S173" s="25">
        <v>1000</v>
      </c>
      <c r="T173" s="25">
        <v>63</v>
      </c>
      <c r="U173" s="25">
        <v>0.77</v>
      </c>
      <c r="V173" s="25" t="s">
        <v>99</v>
      </c>
      <c r="W173" s="25" t="s">
        <v>40</v>
      </c>
      <c r="X173" s="25" t="s">
        <v>4193</v>
      </c>
      <c r="Y173" s="25" t="s">
        <v>2933</v>
      </c>
      <c r="Z173" s="25" t="s">
        <v>40</v>
      </c>
      <c r="AA173" s="25" t="s">
        <v>64</v>
      </c>
      <c r="AB173" s="25" t="s">
        <v>4194</v>
      </c>
      <c r="AC173" s="55" t="s">
        <v>2934</v>
      </c>
      <c r="AD173" s="2">
        <f t="shared" si="50"/>
        <v>1000</v>
      </c>
      <c r="AE173" s="2">
        <f t="shared" si="51"/>
        <v>71</v>
      </c>
      <c r="AF173" s="2">
        <f t="shared" si="52"/>
        <v>63</v>
      </c>
      <c r="AG173" s="2">
        <f t="shared" si="53"/>
        <v>0.77</v>
      </c>
      <c r="AH173" s="2" t="str">
        <f t="shared" si="54"/>
        <v>Sesuai</v>
      </c>
      <c r="AI173" s="2" t="s">
        <v>41</v>
      </c>
      <c r="AJ173" s="31">
        <f t="shared" si="66"/>
        <v>1</v>
      </c>
      <c r="AK173" s="54">
        <f t="shared" si="70"/>
        <v>0</v>
      </c>
      <c r="AL173" s="2" t="str">
        <f t="shared" si="55"/>
        <v>OK</v>
      </c>
      <c r="AM173" s="2" t="str">
        <f t="shared" si="56"/>
        <v>OK</v>
      </c>
      <c r="AN173" s="2" t="str">
        <f t="shared" si="57"/>
        <v>OK</v>
      </c>
      <c r="AO173" s="2" t="str">
        <f t="shared" si="58"/>
        <v>OK</v>
      </c>
      <c r="AP173" s="2" t="str">
        <f t="shared" si="59"/>
        <v>OK</v>
      </c>
      <c r="AQ173" s="2" t="str">
        <f t="shared" si="60"/>
        <v>OK</v>
      </c>
      <c r="AR173" s="2" t="str">
        <f t="shared" si="68"/>
        <v>OK</v>
      </c>
      <c r="AS173" s="53" t="str">
        <f>IF(AB173="ONLINE","OK","NOK")</f>
        <v>NOK</v>
      </c>
      <c r="AT173" s="2" t="str">
        <f>VLOOKUP(G173,ACROV!$A$2:$D$732,4,)</f>
        <v>YANA SURYANA</v>
      </c>
      <c r="AU173" s="2">
        <f t="shared" si="61"/>
        <v>1</v>
      </c>
      <c r="AV173" s="2" t="str">
        <f>_xlfn.IFNA(VLOOKUP(G173,Dispen!$A$3:$A$36,1,)," ")</f>
        <v xml:space="preserve"> </v>
      </c>
    </row>
    <row r="174" spans="1:48" x14ac:dyDescent="0.25">
      <c r="A174" s="25">
        <v>200</v>
      </c>
      <c r="B174" s="25">
        <v>200</v>
      </c>
      <c r="C174" s="25" t="s">
        <v>26</v>
      </c>
      <c r="D174" s="25" t="s">
        <v>33</v>
      </c>
      <c r="E174" s="25" t="s">
        <v>2951</v>
      </c>
      <c r="F174" s="25" t="s">
        <v>27</v>
      </c>
      <c r="G174" s="25" t="s">
        <v>2559</v>
      </c>
      <c r="H174" s="25" t="s">
        <v>2560</v>
      </c>
      <c r="I174" s="25" t="s">
        <v>118</v>
      </c>
      <c r="J174" s="25" t="s">
        <v>2953</v>
      </c>
      <c r="K174" s="25" t="s">
        <v>120</v>
      </c>
      <c r="L174" s="25" t="s">
        <v>121</v>
      </c>
      <c r="M174" s="25" t="s">
        <v>39</v>
      </c>
      <c r="N174" s="32">
        <v>78</v>
      </c>
      <c r="O174" s="25">
        <v>8</v>
      </c>
      <c r="P174" s="25" t="s">
        <v>139</v>
      </c>
      <c r="Q174" s="25" t="s">
        <v>4190</v>
      </c>
      <c r="R174" s="25" t="s">
        <v>2954</v>
      </c>
      <c r="S174" s="25">
        <v>1000</v>
      </c>
      <c r="T174" s="55">
        <v>100</v>
      </c>
      <c r="U174" s="25">
        <v>1.1200000000000001</v>
      </c>
      <c r="V174" s="25" t="s">
        <v>98</v>
      </c>
      <c r="W174" s="25" t="s">
        <v>40</v>
      </c>
      <c r="X174" s="25" t="s">
        <v>4193</v>
      </c>
      <c r="Y174" s="25" t="s">
        <v>2955</v>
      </c>
      <c r="Z174" s="25" t="s">
        <v>99</v>
      </c>
      <c r="AA174" s="25" t="s">
        <v>99</v>
      </c>
      <c r="AB174" s="25" t="s">
        <v>4194</v>
      </c>
      <c r="AC174" s="25" t="s">
        <v>2956</v>
      </c>
      <c r="AD174" s="2">
        <f t="shared" si="50"/>
        <v>1000</v>
      </c>
      <c r="AE174" s="2">
        <f t="shared" si="51"/>
        <v>78</v>
      </c>
      <c r="AF174" s="53">
        <f t="shared" si="52"/>
        <v>100</v>
      </c>
      <c r="AG174" s="2">
        <f t="shared" si="53"/>
        <v>1.1200000000000001</v>
      </c>
      <c r="AH174" s="2" t="str">
        <f t="shared" si="54"/>
        <v>Sesuai</v>
      </c>
      <c r="AI174" s="2" t="s">
        <v>41</v>
      </c>
      <c r="AJ174" s="31">
        <f t="shared" si="66"/>
        <v>1</v>
      </c>
      <c r="AK174" s="31">
        <f t="shared" si="70"/>
        <v>0.5</v>
      </c>
      <c r="AL174" s="2" t="str">
        <f t="shared" si="55"/>
        <v>OK</v>
      </c>
      <c r="AM174" s="2" t="str">
        <f t="shared" si="56"/>
        <v>OK</v>
      </c>
      <c r="AN174" s="53" t="str">
        <f t="shared" si="57"/>
        <v>NOK</v>
      </c>
      <c r="AO174" s="2" t="str">
        <f t="shared" si="58"/>
        <v>OK</v>
      </c>
      <c r="AP174" s="2" t="str">
        <f t="shared" si="59"/>
        <v>OK</v>
      </c>
      <c r="AQ174" s="2" t="str">
        <f t="shared" si="60"/>
        <v>OK</v>
      </c>
      <c r="AR174" s="2" t="str">
        <f t="shared" si="68"/>
        <v>OK</v>
      </c>
      <c r="AS174" s="2" t="s">
        <v>41</v>
      </c>
      <c r="AT174" s="2" t="str">
        <f>VLOOKUP(G174,ACROV!$A$2:$D$732,4,)</f>
        <v>LUCKY NURDIANSYAH</v>
      </c>
      <c r="AU174" s="2">
        <f t="shared" si="61"/>
        <v>1</v>
      </c>
      <c r="AV174" s="2" t="str">
        <f>_xlfn.IFNA(VLOOKUP(G174,Dispen!$A$3:$A$36,1,)," ")</f>
        <v xml:space="preserve"> </v>
      </c>
    </row>
    <row r="175" spans="1:48" x14ac:dyDescent="0.25">
      <c r="A175" s="25">
        <v>200</v>
      </c>
      <c r="B175" s="25">
        <v>200</v>
      </c>
      <c r="C175" s="25" t="s">
        <v>26</v>
      </c>
      <c r="D175" s="25" t="s">
        <v>33</v>
      </c>
      <c r="E175" s="25" t="s">
        <v>2951</v>
      </c>
      <c r="F175" s="25" t="s">
        <v>27</v>
      </c>
      <c r="G175" s="25" t="s">
        <v>2854</v>
      </c>
      <c r="H175" s="25" t="s">
        <v>2855</v>
      </c>
      <c r="I175" s="25" t="s">
        <v>118</v>
      </c>
      <c r="J175" s="25" t="s">
        <v>2958</v>
      </c>
      <c r="K175" s="25" t="s">
        <v>37</v>
      </c>
      <c r="L175" s="25" t="s">
        <v>38</v>
      </c>
      <c r="M175" s="25" t="s">
        <v>332</v>
      </c>
      <c r="N175" s="56">
        <v>85</v>
      </c>
      <c r="O175" s="25">
        <v>2</v>
      </c>
      <c r="P175" s="25" t="s">
        <v>43</v>
      </c>
      <c r="Q175" s="25" t="s">
        <v>4190</v>
      </c>
      <c r="R175" s="25" t="s">
        <v>2959</v>
      </c>
      <c r="S175" s="25">
        <v>1000</v>
      </c>
      <c r="T175" s="25">
        <v>65</v>
      </c>
      <c r="U175" s="25">
        <v>0.39</v>
      </c>
      <c r="V175" s="25" t="s">
        <v>146</v>
      </c>
      <c r="W175" s="25" t="s">
        <v>40</v>
      </c>
      <c r="X175" s="25" t="s">
        <v>4193</v>
      </c>
      <c r="Y175" s="25" t="s">
        <v>2960</v>
      </c>
      <c r="Z175" s="25" t="s">
        <v>279</v>
      </c>
      <c r="AA175" s="25" t="s">
        <v>40</v>
      </c>
      <c r="AB175" s="25" t="s">
        <v>4193</v>
      </c>
      <c r="AC175" s="25" t="s">
        <v>2961</v>
      </c>
      <c r="AD175" s="2">
        <f t="shared" si="50"/>
        <v>1000</v>
      </c>
      <c r="AE175" s="53">
        <f t="shared" si="51"/>
        <v>85</v>
      </c>
      <c r="AF175" s="2">
        <f t="shared" si="52"/>
        <v>65</v>
      </c>
      <c r="AG175" s="2">
        <f t="shared" si="53"/>
        <v>0.39</v>
      </c>
      <c r="AH175" s="2" t="str">
        <f t="shared" si="54"/>
        <v>Sesuai</v>
      </c>
      <c r="AI175" s="2" t="s">
        <v>41</v>
      </c>
      <c r="AJ175" s="31">
        <f t="shared" si="66"/>
        <v>1</v>
      </c>
      <c r="AK175" s="31">
        <f t="shared" si="70"/>
        <v>1</v>
      </c>
      <c r="AL175" s="2" t="str">
        <f t="shared" si="55"/>
        <v>OK</v>
      </c>
      <c r="AM175" s="53" t="str">
        <f t="shared" si="56"/>
        <v>NOK</v>
      </c>
      <c r="AN175" s="2" t="str">
        <f t="shared" si="57"/>
        <v>OK</v>
      </c>
      <c r="AO175" s="2" t="str">
        <f t="shared" si="58"/>
        <v>OK</v>
      </c>
      <c r="AP175" s="2" t="str">
        <f t="shared" si="59"/>
        <v>OK</v>
      </c>
      <c r="AQ175" s="2" t="str">
        <f t="shared" si="60"/>
        <v>OK</v>
      </c>
      <c r="AR175" s="2" t="str">
        <f t="shared" si="68"/>
        <v>OK</v>
      </c>
      <c r="AS175" s="2" t="str">
        <f t="shared" ref="AS175:AS181" si="71">IF(AB175="ONLINE","OK","NOK")</f>
        <v>OK</v>
      </c>
      <c r="AT175" s="2" t="str">
        <f>VLOOKUP(G175,ACROV!$A$2:$D$732,4,)</f>
        <v>YUDA SATRIA PERMANA</v>
      </c>
      <c r="AU175" s="2">
        <f t="shared" si="61"/>
        <v>1</v>
      </c>
      <c r="AV175" s="2" t="str">
        <f>_xlfn.IFNA(VLOOKUP(G175,Dispen!$A$3:$A$36,1,)," ")</f>
        <v xml:space="preserve"> </v>
      </c>
    </row>
    <row r="176" spans="1:48" x14ac:dyDescent="0.25">
      <c r="A176" s="25">
        <v>200</v>
      </c>
      <c r="B176" s="25">
        <v>200</v>
      </c>
      <c r="C176" s="25" t="s">
        <v>26</v>
      </c>
      <c r="D176" s="25" t="s">
        <v>33</v>
      </c>
      <c r="E176" s="25" t="s">
        <v>2951</v>
      </c>
      <c r="F176" s="25" t="s">
        <v>27</v>
      </c>
      <c r="G176" s="25" t="s">
        <v>2810</v>
      </c>
      <c r="H176" s="25" t="s">
        <v>2811</v>
      </c>
      <c r="I176" s="25" t="s">
        <v>118</v>
      </c>
      <c r="J176" s="25" t="s">
        <v>2962</v>
      </c>
      <c r="K176" s="25" t="s">
        <v>120</v>
      </c>
      <c r="L176" s="25" t="s">
        <v>121</v>
      </c>
      <c r="M176" s="25" t="s">
        <v>39</v>
      </c>
      <c r="N176" s="56">
        <v>100</v>
      </c>
      <c r="O176" s="25">
        <v>4</v>
      </c>
      <c r="P176" s="25" t="s">
        <v>139</v>
      </c>
      <c r="Q176" s="25" t="s">
        <v>4190</v>
      </c>
      <c r="R176" s="25" t="s">
        <v>2963</v>
      </c>
      <c r="S176" s="25">
        <v>1000</v>
      </c>
      <c r="T176" s="25">
        <v>56</v>
      </c>
      <c r="U176" s="25">
        <v>1.2</v>
      </c>
      <c r="V176" s="25" t="s">
        <v>99</v>
      </c>
      <c r="W176" s="25" t="s">
        <v>40</v>
      </c>
      <c r="X176" s="25" t="s">
        <v>4193</v>
      </c>
      <c r="Y176" s="25" t="s">
        <v>2964</v>
      </c>
      <c r="Z176" s="25" t="s">
        <v>98</v>
      </c>
      <c r="AA176" s="25" t="s">
        <v>40</v>
      </c>
      <c r="AB176" s="25" t="s">
        <v>4193</v>
      </c>
      <c r="AC176" s="25" t="s">
        <v>2965</v>
      </c>
      <c r="AD176" s="2">
        <f t="shared" si="50"/>
        <v>1000</v>
      </c>
      <c r="AE176" s="53">
        <f t="shared" si="51"/>
        <v>100</v>
      </c>
      <c r="AF176" s="2">
        <f t="shared" si="52"/>
        <v>56</v>
      </c>
      <c r="AG176" s="2">
        <f t="shared" si="53"/>
        <v>1.2</v>
      </c>
      <c r="AH176" s="2" t="str">
        <f t="shared" si="54"/>
        <v>Sesuai</v>
      </c>
      <c r="AI176" s="2" t="s">
        <v>41</v>
      </c>
      <c r="AJ176" s="31">
        <f t="shared" si="66"/>
        <v>1</v>
      </c>
      <c r="AK176" s="31">
        <f t="shared" si="70"/>
        <v>1</v>
      </c>
      <c r="AL176" s="2" t="str">
        <f t="shared" si="55"/>
        <v>OK</v>
      </c>
      <c r="AM176" s="53" t="str">
        <f t="shared" si="56"/>
        <v>NOK</v>
      </c>
      <c r="AN176" s="2" t="str">
        <f t="shared" si="57"/>
        <v>OK</v>
      </c>
      <c r="AO176" s="2" t="str">
        <f t="shared" si="58"/>
        <v>OK</v>
      </c>
      <c r="AP176" s="2" t="str">
        <f t="shared" si="59"/>
        <v>OK</v>
      </c>
      <c r="AQ176" s="2" t="str">
        <f t="shared" si="60"/>
        <v>OK</v>
      </c>
      <c r="AR176" s="2" t="str">
        <f t="shared" si="68"/>
        <v>OK</v>
      </c>
      <c r="AS176" s="2" t="str">
        <f t="shared" si="71"/>
        <v>OK</v>
      </c>
      <c r="AT176" s="2" t="str">
        <f>VLOOKUP(G176,ACROV!$A$2:$D$732,4,)</f>
        <v>M. LAZUARDI NURHIDAYAH</v>
      </c>
      <c r="AU176" s="2">
        <f t="shared" si="61"/>
        <v>1</v>
      </c>
      <c r="AV176" s="2" t="str">
        <f>_xlfn.IFNA(VLOOKUP(G176,Dispen!$A$3:$A$36,1,)," ")</f>
        <v xml:space="preserve"> </v>
      </c>
    </row>
    <row r="177" spans="1:48" x14ac:dyDescent="0.25">
      <c r="A177" s="25">
        <v>200</v>
      </c>
      <c r="B177" s="25">
        <v>200</v>
      </c>
      <c r="C177" s="25" t="s">
        <v>26</v>
      </c>
      <c r="D177" s="25" t="s">
        <v>33</v>
      </c>
      <c r="E177" s="25" t="s">
        <v>2973</v>
      </c>
      <c r="F177" s="25" t="s">
        <v>27</v>
      </c>
      <c r="G177" s="25" t="s">
        <v>2835</v>
      </c>
      <c r="H177" s="25" t="s">
        <v>2836</v>
      </c>
      <c r="I177" s="25" t="s">
        <v>30</v>
      </c>
      <c r="J177" s="25" t="s">
        <v>2978</v>
      </c>
      <c r="K177" s="25" t="s">
        <v>37</v>
      </c>
      <c r="L177" s="25" t="s">
        <v>38</v>
      </c>
      <c r="M177" s="25" t="s">
        <v>2339</v>
      </c>
      <c r="N177" s="32">
        <v>57</v>
      </c>
      <c r="O177" s="25">
        <v>4</v>
      </c>
      <c r="P177" s="25" t="s">
        <v>43</v>
      </c>
      <c r="Q177" s="25" t="s">
        <v>4190</v>
      </c>
      <c r="R177" s="25" t="s">
        <v>2979</v>
      </c>
      <c r="S177" s="25">
        <v>1000</v>
      </c>
      <c r="T177" s="55">
        <v>99</v>
      </c>
      <c r="U177" s="25">
        <v>0.67</v>
      </c>
      <c r="V177" s="25" t="s">
        <v>205</v>
      </c>
      <c r="W177" s="25" t="s">
        <v>64</v>
      </c>
      <c r="X177" s="25" t="s">
        <v>4193</v>
      </c>
      <c r="Y177" s="25" t="s">
        <v>2980</v>
      </c>
      <c r="Z177" s="25" t="s">
        <v>98</v>
      </c>
      <c r="AA177" s="25" t="s">
        <v>40</v>
      </c>
      <c r="AB177" s="25" t="s">
        <v>4193</v>
      </c>
      <c r="AC177" s="25" t="s">
        <v>2981</v>
      </c>
      <c r="AD177" s="2">
        <f t="shared" si="50"/>
        <v>1000</v>
      </c>
      <c r="AE177" s="2">
        <f t="shared" si="51"/>
        <v>57</v>
      </c>
      <c r="AF177" s="53">
        <f t="shared" si="52"/>
        <v>99</v>
      </c>
      <c r="AG177" s="2">
        <f t="shared" si="53"/>
        <v>0.67</v>
      </c>
      <c r="AH177" s="2" t="str">
        <f t="shared" si="54"/>
        <v>Sesuai</v>
      </c>
      <c r="AI177" s="2" t="s">
        <v>41</v>
      </c>
      <c r="AJ177" s="31">
        <f t="shared" si="66"/>
        <v>0.93333333333333335</v>
      </c>
      <c r="AK177" s="31">
        <f t="shared" si="70"/>
        <v>1</v>
      </c>
      <c r="AL177" s="2" t="str">
        <f t="shared" si="55"/>
        <v>OK</v>
      </c>
      <c r="AM177" s="2" t="str">
        <f t="shared" si="56"/>
        <v>OK</v>
      </c>
      <c r="AN177" s="53" t="str">
        <f t="shared" si="57"/>
        <v>NOK</v>
      </c>
      <c r="AO177" s="2" t="str">
        <f t="shared" si="58"/>
        <v>OK</v>
      </c>
      <c r="AP177" s="2" t="str">
        <f t="shared" si="59"/>
        <v>OK</v>
      </c>
      <c r="AQ177" s="2" t="str">
        <f t="shared" si="60"/>
        <v>OK</v>
      </c>
      <c r="AR177" s="2" t="str">
        <f t="shared" si="68"/>
        <v>OK</v>
      </c>
      <c r="AS177" s="2" t="str">
        <f t="shared" si="71"/>
        <v>OK</v>
      </c>
      <c r="AT177" s="2" t="str">
        <f>VLOOKUP(G177,ACROV!$A$2:$D$732,4,)</f>
        <v>LUCKY NURDIANSYAH</v>
      </c>
      <c r="AU177" s="2">
        <f t="shared" si="61"/>
        <v>1</v>
      </c>
      <c r="AV177" s="2" t="str">
        <f>_xlfn.IFNA(VLOOKUP(G177,Dispen!$A$3:$A$36,1,)," ")</f>
        <v xml:space="preserve"> </v>
      </c>
    </row>
    <row r="178" spans="1:48" x14ac:dyDescent="0.25">
      <c r="A178" s="25">
        <v>200</v>
      </c>
      <c r="B178" s="25">
        <v>200</v>
      </c>
      <c r="C178" s="25" t="s">
        <v>26</v>
      </c>
      <c r="D178" s="25" t="s">
        <v>33</v>
      </c>
      <c r="E178" s="25" t="s">
        <v>2973</v>
      </c>
      <c r="F178" s="25" t="s">
        <v>27</v>
      </c>
      <c r="G178" s="25" t="s">
        <v>2032</v>
      </c>
      <c r="H178" s="25" t="s">
        <v>2033</v>
      </c>
      <c r="I178" s="25" t="s">
        <v>118</v>
      </c>
      <c r="J178" s="25" t="s">
        <v>2986</v>
      </c>
      <c r="K178" s="25" t="s">
        <v>120</v>
      </c>
      <c r="L178" s="25" t="s">
        <v>121</v>
      </c>
      <c r="M178" s="25" t="s">
        <v>78</v>
      </c>
      <c r="N178" s="32">
        <v>79</v>
      </c>
      <c r="O178" s="25">
        <v>4</v>
      </c>
      <c r="P178" s="25" t="s">
        <v>139</v>
      </c>
      <c r="Q178" s="25" t="s">
        <v>4190</v>
      </c>
      <c r="R178" s="25" t="s">
        <v>2987</v>
      </c>
      <c r="S178" s="25">
        <v>1000</v>
      </c>
      <c r="T178" s="25">
        <v>51</v>
      </c>
      <c r="U178" s="25">
        <v>1.88</v>
      </c>
      <c r="V178" s="25" t="s">
        <v>40</v>
      </c>
      <c r="W178" s="25" t="s">
        <v>146</v>
      </c>
      <c r="X178" s="25" t="s">
        <v>4194</v>
      </c>
      <c r="Y178" s="55" t="s">
        <v>2988</v>
      </c>
      <c r="Z178" s="25" t="s">
        <v>99</v>
      </c>
      <c r="AA178" s="25" t="s">
        <v>40</v>
      </c>
      <c r="AB178" s="25" t="s">
        <v>4193</v>
      </c>
      <c r="AC178" s="25" t="s">
        <v>2989</v>
      </c>
      <c r="AD178" s="2">
        <f t="shared" si="50"/>
        <v>1000</v>
      </c>
      <c r="AE178" s="2">
        <f t="shared" si="51"/>
        <v>79</v>
      </c>
      <c r="AF178" s="2">
        <f t="shared" si="52"/>
        <v>51</v>
      </c>
      <c r="AG178" s="2">
        <f t="shared" si="53"/>
        <v>1.88</v>
      </c>
      <c r="AH178" s="2" t="str">
        <f t="shared" si="54"/>
        <v>Sesuai</v>
      </c>
      <c r="AI178" s="2" t="s">
        <v>41</v>
      </c>
      <c r="AJ178" s="54">
        <f t="shared" si="66"/>
        <v>0</v>
      </c>
      <c r="AK178" s="31">
        <f t="shared" si="70"/>
        <v>1</v>
      </c>
      <c r="AL178" s="2" t="str">
        <f t="shared" si="55"/>
        <v>OK</v>
      </c>
      <c r="AM178" s="2" t="str">
        <f t="shared" si="56"/>
        <v>OK</v>
      </c>
      <c r="AN178" s="2" t="str">
        <f t="shared" si="57"/>
        <v>OK</v>
      </c>
      <c r="AO178" s="2" t="str">
        <f t="shared" si="58"/>
        <v>OK</v>
      </c>
      <c r="AP178" s="2" t="str">
        <f t="shared" si="59"/>
        <v>OK</v>
      </c>
      <c r="AQ178" s="2" t="str">
        <f t="shared" si="60"/>
        <v>OK</v>
      </c>
      <c r="AR178" s="53" t="str">
        <f t="shared" si="68"/>
        <v>NOK</v>
      </c>
      <c r="AS178" s="2" t="str">
        <f t="shared" si="71"/>
        <v>OK</v>
      </c>
      <c r="AT178" s="2" t="str">
        <f>VLOOKUP(G178,ACROV!$A$2:$D$732,4,)</f>
        <v>ARIF RAHMAN HAKIM</v>
      </c>
      <c r="AU178" s="2">
        <f t="shared" si="61"/>
        <v>1</v>
      </c>
      <c r="AV178" s="2" t="str">
        <f>_xlfn.IFNA(VLOOKUP(G178,Dispen!$A$3:$A$36,1,)," ")</f>
        <v xml:space="preserve"> </v>
      </c>
    </row>
    <row r="179" spans="1:48" x14ac:dyDescent="0.25">
      <c r="A179" s="25">
        <v>200</v>
      </c>
      <c r="B179" s="25">
        <v>200</v>
      </c>
      <c r="C179" s="25" t="s">
        <v>26</v>
      </c>
      <c r="D179" s="25" t="s">
        <v>33</v>
      </c>
      <c r="E179" s="25" t="s">
        <v>2973</v>
      </c>
      <c r="F179" s="25" t="s">
        <v>27</v>
      </c>
      <c r="G179" s="25" t="s">
        <v>2990</v>
      </c>
      <c r="H179" s="25" t="s">
        <v>2991</v>
      </c>
      <c r="I179" s="25" t="s">
        <v>30</v>
      </c>
      <c r="J179" s="25" t="s">
        <v>2992</v>
      </c>
      <c r="K179" s="25" t="s">
        <v>37</v>
      </c>
      <c r="L179" s="25" t="s">
        <v>38</v>
      </c>
      <c r="M179" s="25" t="s">
        <v>71</v>
      </c>
      <c r="N179" s="32">
        <v>6</v>
      </c>
      <c r="O179" s="25">
        <v>2</v>
      </c>
      <c r="P179" s="25" t="s">
        <v>43</v>
      </c>
      <c r="Q179" s="25" t="s">
        <v>4190</v>
      </c>
      <c r="R179" s="25" t="s">
        <v>2993</v>
      </c>
      <c r="S179" s="25">
        <v>1000</v>
      </c>
      <c r="T179" s="25">
        <v>47</v>
      </c>
      <c r="U179" s="25">
        <v>0.65</v>
      </c>
      <c r="V179" s="25" t="s">
        <v>40</v>
      </c>
      <c r="W179" s="25" t="s">
        <v>45</v>
      </c>
      <c r="X179" s="25" t="s">
        <v>4194</v>
      </c>
      <c r="Y179" s="55" t="s">
        <v>2994</v>
      </c>
      <c r="Z179" s="25" t="s">
        <v>57</v>
      </c>
      <c r="AA179" s="25" t="s">
        <v>40</v>
      </c>
      <c r="AB179" s="25" t="s">
        <v>4193</v>
      </c>
      <c r="AC179" s="25" t="s">
        <v>2995</v>
      </c>
      <c r="AD179" s="2">
        <f t="shared" si="50"/>
        <v>1000</v>
      </c>
      <c r="AE179" s="2">
        <f t="shared" si="51"/>
        <v>6</v>
      </c>
      <c r="AF179" s="2">
        <f t="shared" si="52"/>
        <v>47</v>
      </c>
      <c r="AG179" s="2">
        <f t="shared" si="53"/>
        <v>0.65</v>
      </c>
      <c r="AH179" s="2" t="str">
        <f t="shared" si="54"/>
        <v>Sesuai</v>
      </c>
      <c r="AI179" s="2" t="s">
        <v>41</v>
      </c>
      <c r="AJ179" s="54">
        <f t="shared" si="66"/>
        <v>0</v>
      </c>
      <c r="AK179" s="31">
        <f t="shared" si="70"/>
        <v>1</v>
      </c>
      <c r="AL179" s="2" t="str">
        <f t="shared" si="55"/>
        <v>OK</v>
      </c>
      <c r="AM179" s="2" t="str">
        <f t="shared" si="56"/>
        <v>OK</v>
      </c>
      <c r="AN179" s="2" t="str">
        <f t="shared" si="57"/>
        <v>OK</v>
      </c>
      <c r="AO179" s="2" t="str">
        <f t="shared" si="58"/>
        <v>OK</v>
      </c>
      <c r="AP179" s="2" t="str">
        <f t="shared" si="59"/>
        <v>OK</v>
      </c>
      <c r="AQ179" s="2" t="str">
        <f t="shared" si="60"/>
        <v>OK</v>
      </c>
      <c r="AR179" s="53" t="str">
        <f t="shared" si="68"/>
        <v>NOK</v>
      </c>
      <c r="AS179" s="2" t="str">
        <f t="shared" si="71"/>
        <v>OK</v>
      </c>
      <c r="AT179" s="2" t="str">
        <f>VLOOKUP(G179,ACROV!$A$2:$D$732,4,)</f>
        <v>ARIF RAHMAN HAKIM</v>
      </c>
      <c r="AU179" s="2">
        <f t="shared" si="61"/>
        <v>1</v>
      </c>
      <c r="AV179" s="2" t="str">
        <f>_xlfn.IFNA(VLOOKUP(G179,Dispen!$A$3:$A$36,1,)," ")</f>
        <v xml:space="preserve"> </v>
      </c>
    </row>
    <row r="180" spans="1:48" x14ac:dyDescent="0.25">
      <c r="A180" s="25">
        <v>200</v>
      </c>
      <c r="B180" s="25">
        <v>200</v>
      </c>
      <c r="C180" s="25" t="s">
        <v>26</v>
      </c>
      <c r="D180" s="25" t="s">
        <v>33</v>
      </c>
      <c r="E180" s="25" t="s">
        <v>2973</v>
      </c>
      <c r="F180" s="25" t="s">
        <v>27</v>
      </c>
      <c r="G180" s="25" t="s">
        <v>2997</v>
      </c>
      <c r="H180" s="25" t="s">
        <v>2998</v>
      </c>
      <c r="I180" s="25" t="s">
        <v>30</v>
      </c>
      <c r="J180" s="25" t="s">
        <v>2999</v>
      </c>
      <c r="K180" s="25" t="s">
        <v>37</v>
      </c>
      <c r="L180" s="25" t="s">
        <v>38</v>
      </c>
      <c r="M180" s="25" t="s">
        <v>78</v>
      </c>
      <c r="N180" s="32">
        <v>70</v>
      </c>
      <c r="O180" s="25">
        <v>2</v>
      </c>
      <c r="P180" s="25" t="s">
        <v>43</v>
      </c>
      <c r="Q180" s="25" t="s">
        <v>4190</v>
      </c>
      <c r="R180" s="25" t="s">
        <v>3000</v>
      </c>
      <c r="S180" s="25">
        <v>1000</v>
      </c>
      <c r="T180" s="25">
        <v>40</v>
      </c>
      <c r="U180" s="25">
        <v>2.34</v>
      </c>
      <c r="V180" s="25" t="s">
        <v>40</v>
      </c>
      <c r="W180" s="25" t="s">
        <v>146</v>
      </c>
      <c r="X180" s="25" t="s">
        <v>4194</v>
      </c>
      <c r="Y180" s="55" t="s">
        <v>3001</v>
      </c>
      <c r="Z180" s="25" t="s">
        <v>98</v>
      </c>
      <c r="AA180" s="25" t="s">
        <v>40</v>
      </c>
      <c r="AB180" s="25" t="s">
        <v>4193</v>
      </c>
      <c r="AC180" s="25" t="s">
        <v>3002</v>
      </c>
      <c r="AD180" s="2">
        <f t="shared" si="50"/>
        <v>1000</v>
      </c>
      <c r="AE180" s="2">
        <f t="shared" si="51"/>
        <v>70</v>
      </c>
      <c r="AF180" s="2">
        <f t="shared" si="52"/>
        <v>40</v>
      </c>
      <c r="AG180" s="2">
        <f t="shared" si="53"/>
        <v>2.34</v>
      </c>
      <c r="AH180" s="2" t="str">
        <f t="shared" si="54"/>
        <v>Sesuai</v>
      </c>
      <c r="AI180" s="2" t="s">
        <v>41</v>
      </c>
      <c r="AJ180" s="54">
        <f t="shared" si="66"/>
        <v>0</v>
      </c>
      <c r="AK180" s="31">
        <f t="shared" si="70"/>
        <v>1</v>
      </c>
      <c r="AL180" s="2" t="str">
        <f t="shared" si="55"/>
        <v>OK</v>
      </c>
      <c r="AM180" s="2" t="str">
        <f t="shared" si="56"/>
        <v>OK</v>
      </c>
      <c r="AN180" s="2" t="str">
        <f t="shared" si="57"/>
        <v>OK</v>
      </c>
      <c r="AO180" s="2" t="str">
        <f t="shared" si="58"/>
        <v>OK</v>
      </c>
      <c r="AP180" s="2" t="str">
        <f t="shared" si="59"/>
        <v>OK</v>
      </c>
      <c r="AQ180" s="2" t="str">
        <f t="shared" si="60"/>
        <v>OK</v>
      </c>
      <c r="AR180" s="53" t="str">
        <f t="shared" si="68"/>
        <v>NOK</v>
      </c>
      <c r="AS180" s="2" t="str">
        <f t="shared" si="71"/>
        <v>OK</v>
      </c>
      <c r="AT180" s="2" t="str">
        <f>VLOOKUP(G180,ACROV!$A$2:$D$732,4,)</f>
        <v>WILLY KUSMANA</v>
      </c>
      <c r="AU180" s="2">
        <f t="shared" si="61"/>
        <v>1</v>
      </c>
      <c r="AV180" s="2" t="str">
        <f>_xlfn.IFNA(VLOOKUP(G180,Dispen!$A$3:$A$36,1,)," ")</f>
        <v xml:space="preserve"> </v>
      </c>
    </row>
    <row r="181" spans="1:48" x14ac:dyDescent="0.25">
      <c r="A181" s="25">
        <v>200</v>
      </c>
      <c r="B181" s="25">
        <v>200</v>
      </c>
      <c r="C181" s="25" t="s">
        <v>26</v>
      </c>
      <c r="D181" s="25" t="s">
        <v>33</v>
      </c>
      <c r="E181" s="25" t="s">
        <v>2973</v>
      </c>
      <c r="F181" s="25" t="s">
        <v>27</v>
      </c>
      <c r="G181" s="25" t="s">
        <v>2890</v>
      </c>
      <c r="H181" s="25" t="s">
        <v>2891</v>
      </c>
      <c r="I181" s="25" t="s">
        <v>30</v>
      </c>
      <c r="J181" s="25" t="s">
        <v>3003</v>
      </c>
      <c r="K181" s="25" t="s">
        <v>37</v>
      </c>
      <c r="L181" s="25" t="s">
        <v>38</v>
      </c>
      <c r="M181" s="25" t="s">
        <v>332</v>
      </c>
      <c r="N181" s="32">
        <v>3</v>
      </c>
      <c r="O181" s="25">
        <v>2</v>
      </c>
      <c r="P181" s="25" t="s">
        <v>43</v>
      </c>
      <c r="Q181" s="25" t="s">
        <v>4190</v>
      </c>
      <c r="R181" s="25" t="s">
        <v>3004</v>
      </c>
      <c r="S181" s="25">
        <v>1000</v>
      </c>
      <c r="T181" s="25">
        <v>62</v>
      </c>
      <c r="U181" s="25">
        <v>0.43</v>
      </c>
      <c r="V181" s="25" t="s">
        <v>98</v>
      </c>
      <c r="W181" s="25" t="s">
        <v>40</v>
      </c>
      <c r="X181" s="25" t="s">
        <v>4193</v>
      </c>
      <c r="Y181" s="25" t="s">
        <v>3005</v>
      </c>
      <c r="Z181" s="25" t="s">
        <v>40</v>
      </c>
      <c r="AA181" s="25" t="s">
        <v>64</v>
      </c>
      <c r="AB181" s="25" t="s">
        <v>4194</v>
      </c>
      <c r="AC181" s="55" t="s">
        <v>3006</v>
      </c>
      <c r="AD181" s="2">
        <f t="shared" si="50"/>
        <v>1000</v>
      </c>
      <c r="AE181" s="2">
        <f t="shared" si="51"/>
        <v>3</v>
      </c>
      <c r="AF181" s="2">
        <f t="shared" si="52"/>
        <v>62</v>
      </c>
      <c r="AG181" s="2">
        <f t="shared" si="53"/>
        <v>0.43</v>
      </c>
      <c r="AH181" s="2" t="str">
        <f t="shared" si="54"/>
        <v>Sesuai</v>
      </c>
      <c r="AI181" s="2" t="s">
        <v>41</v>
      </c>
      <c r="AJ181" s="31">
        <f t="shared" si="66"/>
        <v>1</v>
      </c>
      <c r="AK181" s="54">
        <f t="shared" si="70"/>
        <v>0</v>
      </c>
      <c r="AL181" s="2" t="str">
        <f t="shared" si="55"/>
        <v>OK</v>
      </c>
      <c r="AM181" s="2" t="str">
        <f t="shared" si="56"/>
        <v>OK</v>
      </c>
      <c r="AN181" s="2" t="str">
        <f t="shared" si="57"/>
        <v>OK</v>
      </c>
      <c r="AO181" s="2" t="str">
        <f t="shared" si="58"/>
        <v>OK</v>
      </c>
      <c r="AP181" s="2" t="str">
        <f t="shared" si="59"/>
        <v>OK</v>
      </c>
      <c r="AQ181" s="2" t="str">
        <f t="shared" si="60"/>
        <v>OK</v>
      </c>
      <c r="AR181" s="2" t="str">
        <f t="shared" si="68"/>
        <v>OK</v>
      </c>
      <c r="AS181" s="53" t="str">
        <f t="shared" si="71"/>
        <v>NOK</v>
      </c>
      <c r="AT181" s="2" t="str">
        <f>VLOOKUP(G181,ACROV!$A$2:$D$732,4,)</f>
        <v>M RIKI ANDIKA</v>
      </c>
      <c r="AU181" s="2">
        <f t="shared" si="61"/>
        <v>1</v>
      </c>
      <c r="AV181" s="2" t="str">
        <f>_xlfn.IFNA(VLOOKUP(G181,Dispen!$A$3:$A$36,1,)," ")</f>
        <v xml:space="preserve"> </v>
      </c>
    </row>
    <row r="182" spans="1:48" x14ac:dyDescent="0.25">
      <c r="A182" s="25">
        <v>200</v>
      </c>
      <c r="B182" s="25">
        <v>200</v>
      </c>
      <c r="C182" s="25" t="s">
        <v>26</v>
      </c>
      <c r="D182" s="25" t="s">
        <v>33</v>
      </c>
      <c r="E182" s="25" t="s">
        <v>3010</v>
      </c>
      <c r="F182" s="25" t="s">
        <v>27</v>
      </c>
      <c r="G182" s="25" t="s">
        <v>2067</v>
      </c>
      <c r="H182" s="25" t="s">
        <v>2068</v>
      </c>
      <c r="I182" s="25" t="s">
        <v>118</v>
      </c>
      <c r="J182" s="25" t="s">
        <v>3014</v>
      </c>
      <c r="K182" s="25" t="s">
        <v>120</v>
      </c>
      <c r="L182" s="25" t="s">
        <v>121</v>
      </c>
      <c r="M182" s="25" t="s">
        <v>39</v>
      </c>
      <c r="N182" s="56">
        <v>100</v>
      </c>
      <c r="O182" s="25">
        <v>4</v>
      </c>
      <c r="P182" s="25" t="s">
        <v>139</v>
      </c>
      <c r="Q182" s="25" t="s">
        <v>4190</v>
      </c>
      <c r="R182" s="25" t="s">
        <v>3015</v>
      </c>
      <c r="S182" s="25">
        <v>1000</v>
      </c>
      <c r="T182" s="25">
        <v>41</v>
      </c>
      <c r="U182" s="25">
        <v>1.8</v>
      </c>
      <c r="V182" s="25" t="s">
        <v>169</v>
      </c>
      <c r="W182" s="25" t="s">
        <v>45</v>
      </c>
      <c r="X182" s="25" t="s">
        <v>4194</v>
      </c>
      <c r="Y182" s="25" t="s">
        <v>3016</v>
      </c>
      <c r="Z182" s="25" t="s">
        <v>98</v>
      </c>
      <c r="AA182" s="25" t="s">
        <v>64</v>
      </c>
      <c r="AB182" s="25" t="s">
        <v>4194</v>
      </c>
      <c r="AC182" s="25" t="s">
        <v>3017</v>
      </c>
      <c r="AD182" s="2">
        <f t="shared" si="50"/>
        <v>1000</v>
      </c>
      <c r="AE182" s="53">
        <f t="shared" si="51"/>
        <v>100</v>
      </c>
      <c r="AF182" s="2">
        <f t="shared" si="52"/>
        <v>41</v>
      </c>
      <c r="AG182" s="2">
        <f t="shared" si="53"/>
        <v>1.8</v>
      </c>
      <c r="AH182" s="2" t="str">
        <f t="shared" si="54"/>
        <v>Sesuai</v>
      </c>
      <c r="AI182" s="2" t="s">
        <v>41</v>
      </c>
      <c r="AJ182" s="31">
        <f t="shared" si="66"/>
        <v>0.76923076923076927</v>
      </c>
      <c r="AK182" s="31">
        <f t="shared" si="70"/>
        <v>0.8</v>
      </c>
      <c r="AL182" s="2" t="str">
        <f t="shared" si="55"/>
        <v>OK</v>
      </c>
      <c r="AM182" s="53" t="str">
        <f t="shared" si="56"/>
        <v>NOK</v>
      </c>
      <c r="AN182" s="2" t="str">
        <f t="shared" si="57"/>
        <v>OK</v>
      </c>
      <c r="AO182" s="2" t="str">
        <f t="shared" si="58"/>
        <v>OK</v>
      </c>
      <c r="AP182" s="2" t="str">
        <f t="shared" si="59"/>
        <v>OK</v>
      </c>
      <c r="AQ182" s="2" t="str">
        <f t="shared" si="60"/>
        <v>OK</v>
      </c>
      <c r="AR182" s="2" t="str">
        <f t="shared" ref="AR182" si="72">IF(AH182&lt;50%,"NOK","OK")</f>
        <v>OK</v>
      </c>
      <c r="AS182" s="2" t="s">
        <v>41</v>
      </c>
      <c r="AT182" s="2" t="str">
        <f>VLOOKUP(G182,ACROV!$A$2:$D$732,4,)</f>
        <v>M FARHAN HILMAWAN</v>
      </c>
      <c r="AU182" s="2">
        <f t="shared" si="61"/>
        <v>1</v>
      </c>
      <c r="AV182" s="2" t="str">
        <f>_xlfn.IFNA(VLOOKUP(G182,Dispen!$A$3:$A$36,1,)," ")</f>
        <v xml:space="preserve"> </v>
      </c>
    </row>
    <row r="183" spans="1:48" x14ac:dyDescent="0.25">
      <c r="A183" s="25">
        <v>200</v>
      </c>
      <c r="B183" s="25">
        <v>200</v>
      </c>
      <c r="C183" s="25" t="s">
        <v>26</v>
      </c>
      <c r="D183" s="25" t="s">
        <v>33</v>
      </c>
      <c r="E183" s="25" t="s">
        <v>3010</v>
      </c>
      <c r="F183" s="25" t="s">
        <v>27</v>
      </c>
      <c r="G183" s="25" t="s">
        <v>2169</v>
      </c>
      <c r="H183" s="25" t="s">
        <v>2170</v>
      </c>
      <c r="I183" s="25" t="s">
        <v>30</v>
      </c>
      <c r="J183" s="25" t="s">
        <v>3020</v>
      </c>
      <c r="K183" s="25" t="s">
        <v>37</v>
      </c>
      <c r="L183" s="25" t="s">
        <v>38</v>
      </c>
      <c r="M183" s="25" t="s">
        <v>2339</v>
      </c>
      <c r="N183" s="32">
        <v>50</v>
      </c>
      <c r="O183" s="25">
        <v>2</v>
      </c>
      <c r="P183" s="25" t="s">
        <v>32</v>
      </c>
      <c r="Q183" s="25" t="s">
        <v>4190</v>
      </c>
      <c r="R183" s="25" t="s">
        <v>3021</v>
      </c>
      <c r="S183" s="25">
        <v>1000</v>
      </c>
      <c r="T183" s="25">
        <v>58</v>
      </c>
      <c r="U183" s="25">
        <v>1.42</v>
      </c>
      <c r="V183" s="25" t="s">
        <v>99</v>
      </c>
      <c r="W183" s="25" t="s">
        <v>40</v>
      </c>
      <c r="X183" s="25" t="s">
        <v>4193</v>
      </c>
      <c r="Y183" s="25" t="s">
        <v>3022</v>
      </c>
      <c r="Z183" s="25" t="s">
        <v>40</v>
      </c>
      <c r="AA183" s="25" t="s">
        <v>99</v>
      </c>
      <c r="AB183" s="25" t="s">
        <v>4194</v>
      </c>
      <c r="AC183" s="55" t="s">
        <v>3023</v>
      </c>
      <c r="AD183" s="2">
        <f t="shared" si="50"/>
        <v>1000</v>
      </c>
      <c r="AE183" s="2">
        <f t="shared" si="51"/>
        <v>50</v>
      </c>
      <c r="AF183" s="2">
        <f t="shared" si="52"/>
        <v>58</v>
      </c>
      <c r="AG183" s="2">
        <f t="shared" si="53"/>
        <v>1.42</v>
      </c>
      <c r="AH183" s="2" t="str">
        <f t="shared" si="54"/>
        <v>Sesuai</v>
      </c>
      <c r="AI183" s="2" t="s">
        <v>41</v>
      </c>
      <c r="AJ183" s="31">
        <f t="shared" si="66"/>
        <v>1</v>
      </c>
      <c r="AK183" s="54">
        <f t="shared" si="70"/>
        <v>0</v>
      </c>
      <c r="AL183" s="2" t="str">
        <f t="shared" si="55"/>
        <v>OK</v>
      </c>
      <c r="AM183" s="2" t="str">
        <f t="shared" si="56"/>
        <v>OK</v>
      </c>
      <c r="AN183" s="2" t="str">
        <f t="shared" si="57"/>
        <v>OK</v>
      </c>
      <c r="AO183" s="2" t="str">
        <f t="shared" si="58"/>
        <v>OK</v>
      </c>
      <c r="AP183" s="2" t="str">
        <f t="shared" si="59"/>
        <v>OK</v>
      </c>
      <c r="AQ183" s="2" t="str">
        <f t="shared" si="60"/>
        <v>OK</v>
      </c>
      <c r="AR183" s="2" t="str">
        <f t="shared" ref="AR183:AR200" si="73">IF(X183="ONLINE","OK","NOK")</f>
        <v>OK</v>
      </c>
      <c r="AS183" s="53" t="str">
        <f t="shared" ref="AS183:AS200" si="74">IF(AB183="ONLINE","OK","NOK")</f>
        <v>NOK</v>
      </c>
      <c r="AT183" s="2" t="str">
        <f>VLOOKUP(G183,ACROV!$A$2:$D$732,4,)</f>
        <v>M RIKI ANDIKA</v>
      </c>
      <c r="AU183" s="2">
        <f t="shared" si="61"/>
        <v>1</v>
      </c>
      <c r="AV183" s="2" t="str">
        <f>_xlfn.IFNA(VLOOKUP(G183,Dispen!$A$3:$A$36,1,)," ")</f>
        <v xml:space="preserve"> </v>
      </c>
    </row>
    <row r="184" spans="1:48" x14ac:dyDescent="0.25">
      <c r="A184" s="25">
        <v>200</v>
      </c>
      <c r="B184" s="25">
        <v>200</v>
      </c>
      <c r="C184" s="25" t="s">
        <v>26</v>
      </c>
      <c r="D184" s="25" t="s">
        <v>33</v>
      </c>
      <c r="E184" s="25" t="s">
        <v>3025</v>
      </c>
      <c r="F184" s="25" t="s">
        <v>27</v>
      </c>
      <c r="G184" s="25" t="s">
        <v>3027</v>
      </c>
      <c r="H184" s="25" t="s">
        <v>3028</v>
      </c>
      <c r="I184" s="25" t="s">
        <v>118</v>
      </c>
      <c r="J184" s="25" t="s">
        <v>3029</v>
      </c>
      <c r="K184" s="25" t="s">
        <v>120</v>
      </c>
      <c r="L184" s="25" t="s">
        <v>121</v>
      </c>
      <c r="M184" s="25" t="s">
        <v>39</v>
      </c>
      <c r="N184" s="56">
        <v>100</v>
      </c>
      <c r="O184" s="25">
        <v>4</v>
      </c>
      <c r="P184" s="25" t="s">
        <v>139</v>
      </c>
      <c r="Q184" s="25" t="s">
        <v>4190</v>
      </c>
      <c r="R184" s="25" t="s">
        <v>3030</v>
      </c>
      <c r="S184" s="25">
        <v>1000</v>
      </c>
      <c r="T184" s="25">
        <v>45</v>
      </c>
      <c r="U184" s="25">
        <v>1.69</v>
      </c>
      <c r="V184" s="25" t="s">
        <v>82</v>
      </c>
      <c r="W184" s="25" t="s">
        <v>40</v>
      </c>
      <c r="X184" s="25" t="s">
        <v>4193</v>
      </c>
      <c r="Y184" s="25" t="s">
        <v>3031</v>
      </c>
      <c r="Z184" s="25" t="s">
        <v>44</v>
      </c>
      <c r="AA184" s="25" t="s">
        <v>40</v>
      </c>
      <c r="AB184" s="25" t="s">
        <v>4193</v>
      </c>
      <c r="AC184" s="25" t="s">
        <v>3032</v>
      </c>
      <c r="AD184" s="2">
        <f t="shared" si="50"/>
        <v>1000</v>
      </c>
      <c r="AE184" s="53">
        <f t="shared" si="51"/>
        <v>100</v>
      </c>
      <c r="AF184" s="2">
        <f t="shared" si="52"/>
        <v>45</v>
      </c>
      <c r="AG184" s="2">
        <f t="shared" si="53"/>
        <v>1.69</v>
      </c>
      <c r="AH184" s="2" t="str">
        <f t="shared" si="54"/>
        <v>Sesuai</v>
      </c>
      <c r="AI184" s="2" t="s">
        <v>41</v>
      </c>
      <c r="AJ184" s="31">
        <f t="shared" si="66"/>
        <v>1</v>
      </c>
      <c r="AK184" s="31">
        <f t="shared" si="70"/>
        <v>1</v>
      </c>
      <c r="AL184" s="2" t="str">
        <f t="shared" si="55"/>
        <v>OK</v>
      </c>
      <c r="AM184" s="53" t="str">
        <f t="shared" si="56"/>
        <v>NOK</v>
      </c>
      <c r="AN184" s="2" t="str">
        <f t="shared" si="57"/>
        <v>OK</v>
      </c>
      <c r="AO184" s="2" t="str">
        <f t="shared" si="58"/>
        <v>OK</v>
      </c>
      <c r="AP184" s="2" t="str">
        <f t="shared" si="59"/>
        <v>OK</v>
      </c>
      <c r="AQ184" s="2" t="str">
        <f t="shared" si="60"/>
        <v>OK</v>
      </c>
      <c r="AR184" s="2" t="str">
        <f t="shared" si="73"/>
        <v>OK</v>
      </c>
      <c r="AS184" s="2" t="str">
        <f t="shared" si="74"/>
        <v>OK</v>
      </c>
      <c r="AT184" s="2" t="str">
        <f>VLOOKUP(G184,ACROV!$A$2:$D$732,4,)</f>
        <v>M FARHAN HILMAWAN</v>
      </c>
      <c r="AU184" s="2">
        <f t="shared" si="61"/>
        <v>1</v>
      </c>
      <c r="AV184" s="2" t="str">
        <f>_xlfn.IFNA(VLOOKUP(G184,Dispen!$A$3:$A$36,1,)," ")</f>
        <v xml:space="preserve"> </v>
      </c>
    </row>
    <row r="185" spans="1:48" x14ac:dyDescent="0.25">
      <c r="A185" s="25">
        <v>200</v>
      </c>
      <c r="B185" s="25">
        <v>200</v>
      </c>
      <c r="C185" s="25" t="s">
        <v>26</v>
      </c>
      <c r="D185" s="25" t="s">
        <v>33</v>
      </c>
      <c r="E185" s="25" t="s">
        <v>3025</v>
      </c>
      <c r="F185" s="25" t="s">
        <v>27</v>
      </c>
      <c r="G185" s="25" t="s">
        <v>1830</v>
      </c>
      <c r="H185" s="25" t="s">
        <v>1831</v>
      </c>
      <c r="I185" s="25" t="s">
        <v>118</v>
      </c>
      <c r="J185" s="25" t="s">
        <v>3034</v>
      </c>
      <c r="K185" s="25" t="s">
        <v>37</v>
      </c>
      <c r="L185" s="25" t="s">
        <v>38</v>
      </c>
      <c r="M185" s="25" t="s">
        <v>78</v>
      </c>
      <c r="N185" s="56">
        <v>100</v>
      </c>
      <c r="O185" s="25">
        <v>4</v>
      </c>
      <c r="P185" s="25" t="s">
        <v>43</v>
      </c>
      <c r="Q185" s="25" t="s">
        <v>4190</v>
      </c>
      <c r="R185" s="25" t="s">
        <v>3035</v>
      </c>
      <c r="S185" s="25">
        <v>1000</v>
      </c>
      <c r="T185" s="25">
        <v>60</v>
      </c>
      <c r="U185" s="25">
        <v>1.87</v>
      </c>
      <c r="V185" s="25" t="s">
        <v>99</v>
      </c>
      <c r="W185" s="25" t="s">
        <v>40</v>
      </c>
      <c r="X185" s="25" t="s">
        <v>4193</v>
      </c>
      <c r="Y185" s="25" t="s">
        <v>3036</v>
      </c>
      <c r="Z185" s="25" t="s">
        <v>40</v>
      </c>
      <c r="AA185" s="25" t="s">
        <v>99</v>
      </c>
      <c r="AB185" s="25" t="s">
        <v>4194</v>
      </c>
      <c r="AC185" s="55" t="s">
        <v>3037</v>
      </c>
      <c r="AD185" s="2">
        <f t="shared" si="50"/>
        <v>1000</v>
      </c>
      <c r="AE185" s="53">
        <f t="shared" si="51"/>
        <v>100</v>
      </c>
      <c r="AF185" s="2">
        <f t="shared" si="52"/>
        <v>60</v>
      </c>
      <c r="AG185" s="2">
        <f t="shared" si="53"/>
        <v>1.87</v>
      </c>
      <c r="AH185" s="2" t="str">
        <f t="shared" si="54"/>
        <v>Sesuai</v>
      </c>
      <c r="AI185" s="2" t="s">
        <v>41</v>
      </c>
      <c r="AJ185" s="31">
        <f t="shared" si="66"/>
        <v>1</v>
      </c>
      <c r="AK185" s="54">
        <f t="shared" si="70"/>
        <v>0</v>
      </c>
      <c r="AL185" s="2" t="str">
        <f t="shared" si="55"/>
        <v>OK</v>
      </c>
      <c r="AM185" s="53" t="str">
        <f t="shared" si="56"/>
        <v>NOK</v>
      </c>
      <c r="AN185" s="2" t="str">
        <f t="shared" si="57"/>
        <v>OK</v>
      </c>
      <c r="AO185" s="2" t="str">
        <f t="shared" si="58"/>
        <v>OK</v>
      </c>
      <c r="AP185" s="2" t="str">
        <f t="shared" si="59"/>
        <v>OK</v>
      </c>
      <c r="AQ185" s="2" t="str">
        <f t="shared" si="60"/>
        <v>OK</v>
      </c>
      <c r="AR185" s="2" t="str">
        <f t="shared" si="73"/>
        <v>OK</v>
      </c>
      <c r="AS185" s="53" t="str">
        <f t="shared" si="74"/>
        <v>NOK</v>
      </c>
      <c r="AT185" s="2" t="str">
        <f>VLOOKUP(G185,ACROV!$A$2:$D$732,4,)</f>
        <v>M. RUSLI FAUZI</v>
      </c>
      <c r="AU185" s="2">
        <f t="shared" si="61"/>
        <v>2</v>
      </c>
      <c r="AV185" s="2" t="str">
        <f>_xlfn.IFNA(VLOOKUP(G185,Dispen!$A$3:$A$36,1,)," ")</f>
        <v xml:space="preserve"> </v>
      </c>
    </row>
    <row r="186" spans="1:48" x14ac:dyDescent="0.25">
      <c r="A186" s="25">
        <v>200</v>
      </c>
      <c r="B186" s="25">
        <v>200</v>
      </c>
      <c r="C186" s="25" t="s">
        <v>26</v>
      </c>
      <c r="D186" s="25" t="s">
        <v>33</v>
      </c>
      <c r="E186" s="25" t="s">
        <v>3040</v>
      </c>
      <c r="F186" s="25" t="s">
        <v>27</v>
      </c>
      <c r="G186" s="25" t="s">
        <v>3043</v>
      </c>
      <c r="H186" s="25" t="s">
        <v>3044</v>
      </c>
      <c r="I186" s="25" t="s">
        <v>118</v>
      </c>
      <c r="J186" s="25" t="s">
        <v>3045</v>
      </c>
      <c r="K186" s="25" t="s">
        <v>120</v>
      </c>
      <c r="L186" s="25" t="s">
        <v>121</v>
      </c>
      <c r="M186" s="25" t="s">
        <v>71</v>
      </c>
      <c r="N186" s="56">
        <v>100</v>
      </c>
      <c r="O186" s="25">
        <v>4</v>
      </c>
      <c r="P186" s="25" t="s">
        <v>139</v>
      </c>
      <c r="Q186" s="25" t="s">
        <v>4190</v>
      </c>
      <c r="R186" s="25" t="s">
        <v>3046</v>
      </c>
      <c r="S186" s="25">
        <v>1000</v>
      </c>
      <c r="T186" s="25">
        <v>47</v>
      </c>
      <c r="U186" s="55">
        <v>5.88</v>
      </c>
      <c r="V186" s="25" t="s">
        <v>64</v>
      </c>
      <c r="W186" s="25" t="s">
        <v>40</v>
      </c>
      <c r="X186" s="25" t="s">
        <v>4193</v>
      </c>
      <c r="Y186" s="25" t="s">
        <v>3047</v>
      </c>
      <c r="Z186" s="25" t="s">
        <v>45</v>
      </c>
      <c r="AA186" s="25" t="s">
        <v>40</v>
      </c>
      <c r="AB186" s="25" t="s">
        <v>4193</v>
      </c>
      <c r="AC186" s="25" t="s">
        <v>3048</v>
      </c>
      <c r="AD186" s="2">
        <f t="shared" si="50"/>
        <v>1000</v>
      </c>
      <c r="AE186" s="53">
        <f t="shared" si="51"/>
        <v>100</v>
      </c>
      <c r="AF186" s="2">
        <f t="shared" si="52"/>
        <v>47</v>
      </c>
      <c r="AG186" s="53">
        <f t="shared" si="53"/>
        <v>5.88</v>
      </c>
      <c r="AH186" s="2" t="str">
        <f t="shared" si="54"/>
        <v>Sesuai</v>
      </c>
      <c r="AI186" s="2" t="s">
        <v>41</v>
      </c>
      <c r="AJ186" s="31">
        <f t="shared" si="66"/>
        <v>1</v>
      </c>
      <c r="AK186" s="31">
        <f t="shared" si="70"/>
        <v>1</v>
      </c>
      <c r="AL186" s="2" t="str">
        <f t="shared" si="55"/>
        <v>OK</v>
      </c>
      <c r="AM186" s="53" t="str">
        <f t="shared" si="56"/>
        <v>NOK</v>
      </c>
      <c r="AN186" s="2" t="str">
        <f t="shared" si="57"/>
        <v>OK</v>
      </c>
      <c r="AO186" s="53" t="str">
        <f t="shared" si="58"/>
        <v>NOK</v>
      </c>
      <c r="AP186" s="2" t="str">
        <f t="shared" si="59"/>
        <v>OK</v>
      </c>
      <c r="AQ186" s="2" t="str">
        <f t="shared" si="60"/>
        <v>OK</v>
      </c>
      <c r="AR186" s="2" t="str">
        <f t="shared" si="73"/>
        <v>OK</v>
      </c>
      <c r="AS186" s="2" t="str">
        <f t="shared" si="74"/>
        <v>OK</v>
      </c>
      <c r="AT186" s="2" t="str">
        <f>VLOOKUP(G186,ACROV!$A$2:$D$732,4,)</f>
        <v>M. LAZUARDI NURHIDAYAH</v>
      </c>
      <c r="AU186" s="2">
        <f t="shared" si="61"/>
        <v>2</v>
      </c>
      <c r="AV186" s="2" t="str">
        <f>_xlfn.IFNA(VLOOKUP(G186,Dispen!$A$3:$A$36,1,)," ")</f>
        <v xml:space="preserve"> </v>
      </c>
    </row>
    <row r="187" spans="1:48" x14ac:dyDescent="0.25">
      <c r="A187" s="25">
        <v>200</v>
      </c>
      <c r="B187" s="25">
        <v>200</v>
      </c>
      <c r="C187" s="25" t="s">
        <v>26</v>
      </c>
      <c r="D187" s="25" t="s">
        <v>33</v>
      </c>
      <c r="E187" s="25" t="s">
        <v>3049</v>
      </c>
      <c r="F187" s="25" t="s">
        <v>27</v>
      </c>
      <c r="G187" s="25" t="s">
        <v>3043</v>
      </c>
      <c r="H187" s="25" t="s">
        <v>3044</v>
      </c>
      <c r="I187" s="25" t="s">
        <v>30</v>
      </c>
      <c r="J187" s="25" t="s">
        <v>3053</v>
      </c>
      <c r="K187" s="25" t="s">
        <v>120</v>
      </c>
      <c r="L187" s="25" t="s">
        <v>121</v>
      </c>
      <c r="M187" s="25" t="s">
        <v>71</v>
      </c>
      <c r="N187" s="56">
        <v>100</v>
      </c>
      <c r="O187" s="25">
        <v>4</v>
      </c>
      <c r="P187" s="25" t="s">
        <v>139</v>
      </c>
      <c r="Q187" s="25" t="s">
        <v>4190</v>
      </c>
      <c r="R187" s="25" t="s">
        <v>3054</v>
      </c>
      <c r="S187" s="25">
        <v>1000</v>
      </c>
      <c r="T187" s="25">
        <v>45</v>
      </c>
      <c r="U187" s="25">
        <v>1.6</v>
      </c>
      <c r="V187" s="25" t="s">
        <v>99</v>
      </c>
      <c r="W187" s="25" t="s">
        <v>40</v>
      </c>
      <c r="X187" s="25" t="s">
        <v>4193</v>
      </c>
      <c r="Y187" s="25" t="s">
        <v>3055</v>
      </c>
      <c r="Z187" s="25" t="s">
        <v>146</v>
      </c>
      <c r="AA187" s="25" t="s">
        <v>40</v>
      </c>
      <c r="AB187" s="25" t="s">
        <v>4193</v>
      </c>
      <c r="AC187" s="25" t="s">
        <v>2748</v>
      </c>
      <c r="AD187" s="2">
        <f t="shared" si="50"/>
        <v>1000</v>
      </c>
      <c r="AE187" s="53">
        <f t="shared" si="51"/>
        <v>100</v>
      </c>
      <c r="AF187" s="2">
        <f t="shared" si="52"/>
        <v>45</v>
      </c>
      <c r="AG187" s="2">
        <f t="shared" si="53"/>
        <v>1.6</v>
      </c>
      <c r="AH187" s="2" t="str">
        <f t="shared" si="54"/>
        <v>Sesuai</v>
      </c>
      <c r="AI187" s="2" t="s">
        <v>41</v>
      </c>
      <c r="AJ187" s="31">
        <f t="shared" ref="AJ187:AJ203" si="75">V187/(V187+W187)</f>
        <v>1</v>
      </c>
      <c r="AK187" s="31">
        <f t="shared" si="70"/>
        <v>1</v>
      </c>
      <c r="AL187" s="2" t="str">
        <f t="shared" si="55"/>
        <v>OK</v>
      </c>
      <c r="AM187" s="53" t="str">
        <f t="shared" si="56"/>
        <v>NOK</v>
      </c>
      <c r="AN187" s="2" t="str">
        <f t="shared" si="57"/>
        <v>OK</v>
      </c>
      <c r="AO187" s="2" t="str">
        <f t="shared" si="58"/>
        <v>OK</v>
      </c>
      <c r="AP187" s="2" t="str">
        <f t="shared" si="59"/>
        <v>OK</v>
      </c>
      <c r="AQ187" s="2" t="str">
        <f t="shared" si="60"/>
        <v>OK</v>
      </c>
      <c r="AR187" s="2" t="str">
        <f t="shared" si="73"/>
        <v>OK</v>
      </c>
      <c r="AS187" s="2" t="str">
        <f t="shared" si="74"/>
        <v>OK</v>
      </c>
      <c r="AT187" s="2" t="str">
        <f>VLOOKUP(G187,ACROV!$A$2:$D$732,4,)</f>
        <v>M. LAZUARDI NURHIDAYAH</v>
      </c>
      <c r="AU187" s="2">
        <f t="shared" si="61"/>
        <v>1</v>
      </c>
      <c r="AV187" s="2" t="str">
        <f>_xlfn.IFNA(VLOOKUP(G187,Dispen!$A$3:$A$36,1,)," ")</f>
        <v xml:space="preserve"> </v>
      </c>
    </row>
    <row r="188" spans="1:48" x14ac:dyDescent="0.25">
      <c r="A188" s="25">
        <v>200</v>
      </c>
      <c r="B188" s="25">
        <v>200</v>
      </c>
      <c r="C188" s="25" t="s">
        <v>26</v>
      </c>
      <c r="D188" s="25" t="s">
        <v>33</v>
      </c>
      <c r="E188" s="25" t="s">
        <v>3049</v>
      </c>
      <c r="F188" s="25" t="s">
        <v>27</v>
      </c>
      <c r="G188" s="25" t="s">
        <v>2807</v>
      </c>
      <c r="H188" s="25" t="s">
        <v>2808</v>
      </c>
      <c r="I188" s="25" t="s">
        <v>118</v>
      </c>
      <c r="J188" s="25" t="s">
        <v>3056</v>
      </c>
      <c r="K188" s="25" t="s">
        <v>120</v>
      </c>
      <c r="L188" s="25" t="s">
        <v>121</v>
      </c>
      <c r="M188" s="25" t="s">
        <v>78</v>
      </c>
      <c r="N188" s="32">
        <v>18</v>
      </c>
      <c r="O188" s="25">
        <v>4</v>
      </c>
      <c r="P188" s="25" t="s">
        <v>139</v>
      </c>
      <c r="Q188" s="25" t="s">
        <v>4190</v>
      </c>
      <c r="R188" s="25" t="s">
        <v>3057</v>
      </c>
      <c r="S188" s="25">
        <v>1000</v>
      </c>
      <c r="T188" s="25">
        <v>46</v>
      </c>
      <c r="U188" s="25">
        <v>2.0499999999999998</v>
      </c>
      <c r="V188" s="25" t="s">
        <v>40</v>
      </c>
      <c r="W188" s="25" t="s">
        <v>146</v>
      </c>
      <c r="X188" s="25" t="s">
        <v>4194</v>
      </c>
      <c r="Y188" s="55" t="s">
        <v>3058</v>
      </c>
      <c r="Z188" s="25" t="s">
        <v>113</v>
      </c>
      <c r="AA188" s="25" t="s">
        <v>40</v>
      </c>
      <c r="AB188" s="25" t="s">
        <v>4193</v>
      </c>
      <c r="AC188" s="25" t="s">
        <v>3059</v>
      </c>
      <c r="AD188" s="2">
        <f t="shared" si="50"/>
        <v>1000</v>
      </c>
      <c r="AE188" s="2">
        <f t="shared" si="51"/>
        <v>18</v>
      </c>
      <c r="AF188" s="2">
        <f t="shared" si="52"/>
        <v>46</v>
      </c>
      <c r="AG188" s="2">
        <f t="shared" si="53"/>
        <v>2.0499999999999998</v>
      </c>
      <c r="AH188" s="2" t="str">
        <f t="shared" si="54"/>
        <v>Sesuai</v>
      </c>
      <c r="AI188" s="2" t="s">
        <v>41</v>
      </c>
      <c r="AJ188" s="54">
        <f t="shared" si="75"/>
        <v>0</v>
      </c>
      <c r="AK188" s="31">
        <f t="shared" si="70"/>
        <v>1</v>
      </c>
      <c r="AL188" s="2" t="str">
        <f t="shared" si="55"/>
        <v>OK</v>
      </c>
      <c r="AM188" s="2" t="str">
        <f t="shared" si="56"/>
        <v>OK</v>
      </c>
      <c r="AN188" s="2" t="str">
        <f t="shared" si="57"/>
        <v>OK</v>
      </c>
      <c r="AO188" s="2" t="str">
        <f t="shared" si="58"/>
        <v>OK</v>
      </c>
      <c r="AP188" s="2" t="str">
        <f t="shared" si="59"/>
        <v>OK</v>
      </c>
      <c r="AQ188" s="2" t="str">
        <f t="shared" si="60"/>
        <v>OK</v>
      </c>
      <c r="AR188" s="53" t="str">
        <f t="shared" si="73"/>
        <v>NOK</v>
      </c>
      <c r="AS188" s="2" t="str">
        <f t="shared" si="74"/>
        <v>OK</v>
      </c>
      <c r="AT188" s="2" t="str">
        <f>VLOOKUP(G188,ACROV!$A$2:$D$732,4,)</f>
        <v>M. LAZUARDI NURHIDAYAH</v>
      </c>
      <c r="AU188" s="2">
        <f t="shared" si="61"/>
        <v>1</v>
      </c>
      <c r="AV188" s="2" t="str">
        <f>_xlfn.IFNA(VLOOKUP(G188,Dispen!$A$3:$A$36,1,)," ")</f>
        <v xml:space="preserve"> </v>
      </c>
    </row>
    <row r="189" spans="1:48" x14ac:dyDescent="0.25">
      <c r="A189" s="25">
        <v>200</v>
      </c>
      <c r="B189" s="25">
        <v>200</v>
      </c>
      <c r="C189" s="25" t="s">
        <v>26</v>
      </c>
      <c r="D189" s="25" t="s">
        <v>33</v>
      </c>
      <c r="E189" s="25" t="s">
        <v>3065</v>
      </c>
      <c r="F189" s="25" t="s">
        <v>27</v>
      </c>
      <c r="G189" s="25" t="s">
        <v>3067</v>
      </c>
      <c r="H189" s="25" t="s">
        <v>3068</v>
      </c>
      <c r="I189" s="25" t="s">
        <v>118</v>
      </c>
      <c r="J189" s="25" t="s">
        <v>3069</v>
      </c>
      <c r="K189" s="25" t="s">
        <v>120</v>
      </c>
      <c r="L189" s="25" t="s">
        <v>121</v>
      </c>
      <c r="M189" s="25" t="s">
        <v>166</v>
      </c>
      <c r="N189" s="32">
        <v>6</v>
      </c>
      <c r="O189" s="25">
        <v>8</v>
      </c>
      <c r="P189" s="25" t="s">
        <v>139</v>
      </c>
      <c r="Q189" s="25" t="s">
        <v>4189</v>
      </c>
      <c r="R189" s="25" t="s">
        <v>619</v>
      </c>
      <c r="S189" s="25">
        <v>1000</v>
      </c>
      <c r="T189" s="25">
        <v>0</v>
      </c>
      <c r="U189" s="25">
        <v>0.51</v>
      </c>
      <c r="V189" s="25" t="s">
        <v>169</v>
      </c>
      <c r="W189" s="25" t="s">
        <v>40</v>
      </c>
      <c r="X189" s="25" t="s">
        <v>4193</v>
      </c>
      <c r="Y189" s="25" t="s">
        <v>3070</v>
      </c>
      <c r="Z189" s="25" t="s">
        <v>98</v>
      </c>
      <c r="AA189" s="25" t="s">
        <v>40</v>
      </c>
      <c r="AB189" s="25" t="s">
        <v>4193</v>
      </c>
      <c r="AC189" s="25" t="s">
        <v>3071</v>
      </c>
      <c r="AD189" s="2">
        <f t="shared" si="50"/>
        <v>1000</v>
      </c>
      <c r="AE189" s="2">
        <f t="shared" si="51"/>
        <v>6</v>
      </c>
      <c r="AF189" s="2">
        <f t="shared" si="52"/>
        <v>0</v>
      </c>
      <c r="AG189" s="2">
        <f t="shared" si="53"/>
        <v>0.51</v>
      </c>
      <c r="AH189" s="53" t="str">
        <f t="shared" si="54"/>
        <v>Double</v>
      </c>
      <c r="AI189" s="2" t="s">
        <v>41</v>
      </c>
      <c r="AJ189" s="31">
        <f t="shared" si="75"/>
        <v>1</v>
      </c>
      <c r="AK189" s="31">
        <f t="shared" si="70"/>
        <v>1</v>
      </c>
      <c r="AL189" s="2" t="str">
        <f t="shared" si="55"/>
        <v>OK</v>
      </c>
      <c r="AM189" s="2" t="str">
        <f t="shared" si="56"/>
        <v>OK</v>
      </c>
      <c r="AN189" s="2" t="str">
        <f t="shared" si="57"/>
        <v>OK</v>
      </c>
      <c r="AO189" s="2" t="str">
        <f t="shared" si="58"/>
        <v>OK</v>
      </c>
      <c r="AP189" s="53" t="str">
        <f t="shared" si="59"/>
        <v>NOK</v>
      </c>
      <c r="AQ189" s="2" t="str">
        <f t="shared" si="60"/>
        <v>OK</v>
      </c>
      <c r="AR189" s="2" t="str">
        <f t="shared" si="73"/>
        <v>OK</v>
      </c>
      <c r="AS189" s="2" t="str">
        <f t="shared" si="74"/>
        <v>OK</v>
      </c>
      <c r="AT189" s="2" t="str">
        <f>VLOOKUP(G189,ACROV!$A$2:$D$732,4,)</f>
        <v>M. RUSLI FAUZI</v>
      </c>
      <c r="AU189" s="2">
        <f t="shared" si="61"/>
        <v>1</v>
      </c>
      <c r="AV189" s="2" t="str">
        <f>_xlfn.IFNA(VLOOKUP(G189,Dispen!$A$3:$A$36,1,)," ")</f>
        <v xml:space="preserve"> </v>
      </c>
    </row>
    <row r="190" spans="1:48" x14ac:dyDescent="0.25">
      <c r="A190" s="25">
        <v>200</v>
      </c>
      <c r="B190" s="25">
        <v>200</v>
      </c>
      <c r="C190" s="25" t="s">
        <v>26</v>
      </c>
      <c r="D190" s="25" t="s">
        <v>33</v>
      </c>
      <c r="E190" s="25" t="s">
        <v>3065</v>
      </c>
      <c r="F190" s="25" t="s">
        <v>27</v>
      </c>
      <c r="G190" s="25" t="s">
        <v>179</v>
      </c>
      <c r="H190" s="25" t="s">
        <v>180</v>
      </c>
      <c r="I190" s="25" t="s">
        <v>30</v>
      </c>
      <c r="J190" s="25" t="s">
        <v>3075</v>
      </c>
      <c r="K190" s="25" t="s">
        <v>37</v>
      </c>
      <c r="L190" s="25" t="s">
        <v>38</v>
      </c>
      <c r="M190" s="25" t="s">
        <v>2339</v>
      </c>
      <c r="N190" s="32">
        <v>2</v>
      </c>
      <c r="O190" s="25">
        <v>2</v>
      </c>
      <c r="P190" s="25" t="s">
        <v>43</v>
      </c>
      <c r="Q190" s="25" t="s">
        <v>4190</v>
      </c>
      <c r="R190" s="25" t="s">
        <v>3076</v>
      </c>
      <c r="S190" s="25">
        <v>1000</v>
      </c>
      <c r="T190" s="25">
        <v>39</v>
      </c>
      <c r="U190" s="25">
        <v>2.0099999999999998</v>
      </c>
      <c r="V190" s="25" t="s">
        <v>98</v>
      </c>
      <c r="W190" s="25" t="s">
        <v>146</v>
      </c>
      <c r="X190" s="25" t="s">
        <v>4193</v>
      </c>
      <c r="Y190" s="25" t="s">
        <v>3077</v>
      </c>
      <c r="Z190" s="25" t="s">
        <v>40</v>
      </c>
      <c r="AA190" s="25" t="s">
        <v>99</v>
      </c>
      <c r="AB190" s="25" t="s">
        <v>4194</v>
      </c>
      <c r="AC190" s="55" t="s">
        <v>3078</v>
      </c>
      <c r="AD190" s="2">
        <f t="shared" si="50"/>
        <v>1000</v>
      </c>
      <c r="AE190" s="2">
        <f t="shared" si="51"/>
        <v>2</v>
      </c>
      <c r="AF190" s="2">
        <f t="shared" si="52"/>
        <v>39</v>
      </c>
      <c r="AG190" s="2">
        <f t="shared" si="53"/>
        <v>2.0099999999999998</v>
      </c>
      <c r="AH190" s="2" t="str">
        <f t="shared" si="54"/>
        <v>Sesuai</v>
      </c>
      <c r="AI190" s="2" t="s">
        <v>41</v>
      </c>
      <c r="AJ190" s="31">
        <f t="shared" si="75"/>
        <v>0.4</v>
      </c>
      <c r="AK190" s="54">
        <f t="shared" si="70"/>
        <v>0</v>
      </c>
      <c r="AL190" s="2" t="str">
        <f t="shared" si="55"/>
        <v>OK</v>
      </c>
      <c r="AM190" s="2" t="str">
        <f t="shared" si="56"/>
        <v>OK</v>
      </c>
      <c r="AN190" s="2" t="str">
        <f t="shared" si="57"/>
        <v>OK</v>
      </c>
      <c r="AO190" s="2" t="str">
        <f t="shared" si="58"/>
        <v>OK</v>
      </c>
      <c r="AP190" s="2" t="str">
        <f t="shared" si="59"/>
        <v>OK</v>
      </c>
      <c r="AQ190" s="2" t="str">
        <f t="shared" si="60"/>
        <v>OK</v>
      </c>
      <c r="AR190" s="2" t="str">
        <f t="shared" si="73"/>
        <v>OK</v>
      </c>
      <c r="AS190" s="53" t="str">
        <f t="shared" si="74"/>
        <v>NOK</v>
      </c>
      <c r="AT190" s="2" t="str">
        <f>VLOOKUP(G190,ACROV!$A$2:$D$732,4,)</f>
        <v>MUHAMMAD RAFI MAULUDI</v>
      </c>
      <c r="AU190" s="2">
        <f t="shared" si="61"/>
        <v>1</v>
      </c>
      <c r="AV190" s="2" t="str">
        <f>_xlfn.IFNA(VLOOKUP(G190,Dispen!$A$3:$A$36,1,)," ")</f>
        <v xml:space="preserve"> </v>
      </c>
    </row>
    <row r="191" spans="1:48" x14ac:dyDescent="0.25">
      <c r="A191" s="25">
        <v>200</v>
      </c>
      <c r="B191" s="25">
        <v>200</v>
      </c>
      <c r="C191" s="25" t="s">
        <v>26</v>
      </c>
      <c r="D191" s="25" t="s">
        <v>33</v>
      </c>
      <c r="E191" s="25" t="s">
        <v>3065</v>
      </c>
      <c r="F191" s="25" t="s">
        <v>27</v>
      </c>
      <c r="G191" s="25" t="s">
        <v>1620</v>
      </c>
      <c r="H191" s="25" t="s">
        <v>1621</v>
      </c>
      <c r="I191" s="25" t="s">
        <v>30</v>
      </c>
      <c r="J191" s="25" t="s">
        <v>3080</v>
      </c>
      <c r="K191" s="25" t="s">
        <v>120</v>
      </c>
      <c r="L191" s="25" t="s">
        <v>121</v>
      </c>
      <c r="M191" s="25" t="s">
        <v>137</v>
      </c>
      <c r="N191" s="32">
        <v>3</v>
      </c>
      <c r="O191" s="25">
        <v>8</v>
      </c>
      <c r="P191" s="25" t="s">
        <v>139</v>
      </c>
      <c r="Q191" s="25" t="s">
        <v>4190</v>
      </c>
      <c r="R191" s="25" t="s">
        <v>3081</v>
      </c>
      <c r="S191" s="25">
        <v>1000</v>
      </c>
      <c r="T191" s="25">
        <v>43</v>
      </c>
      <c r="U191" s="25">
        <v>0.59</v>
      </c>
      <c r="V191" s="25" t="s">
        <v>559</v>
      </c>
      <c r="W191" s="25" t="s">
        <v>40</v>
      </c>
      <c r="X191" s="25" t="s">
        <v>4193</v>
      </c>
      <c r="Y191" s="25" t="s">
        <v>3082</v>
      </c>
      <c r="Z191" s="25" t="s">
        <v>40</v>
      </c>
      <c r="AA191" s="25" t="s">
        <v>98</v>
      </c>
      <c r="AB191" s="25" t="s">
        <v>4194</v>
      </c>
      <c r="AC191" s="55" t="s">
        <v>3083</v>
      </c>
      <c r="AD191" s="2">
        <f t="shared" si="50"/>
        <v>1000</v>
      </c>
      <c r="AE191" s="2">
        <f t="shared" si="51"/>
        <v>3</v>
      </c>
      <c r="AF191" s="2">
        <f t="shared" si="52"/>
        <v>43</v>
      </c>
      <c r="AG191" s="2">
        <f t="shared" si="53"/>
        <v>0.59</v>
      </c>
      <c r="AH191" s="2" t="str">
        <f t="shared" si="54"/>
        <v>Sesuai</v>
      </c>
      <c r="AI191" s="2" t="s">
        <v>41</v>
      </c>
      <c r="AJ191" s="31">
        <f t="shared" si="75"/>
        <v>1</v>
      </c>
      <c r="AK191" s="54">
        <f t="shared" si="70"/>
        <v>0</v>
      </c>
      <c r="AL191" s="2" t="str">
        <f t="shared" si="55"/>
        <v>OK</v>
      </c>
      <c r="AM191" s="2" t="str">
        <f t="shared" si="56"/>
        <v>OK</v>
      </c>
      <c r="AN191" s="2" t="str">
        <f t="shared" si="57"/>
        <v>OK</v>
      </c>
      <c r="AO191" s="2" t="str">
        <f t="shared" si="58"/>
        <v>OK</v>
      </c>
      <c r="AP191" s="2" t="str">
        <f t="shared" si="59"/>
        <v>OK</v>
      </c>
      <c r="AQ191" s="2" t="str">
        <f t="shared" si="60"/>
        <v>OK</v>
      </c>
      <c r="AR191" s="2" t="str">
        <f t="shared" si="73"/>
        <v>OK</v>
      </c>
      <c r="AS191" s="53" t="str">
        <f t="shared" si="74"/>
        <v>NOK</v>
      </c>
      <c r="AT191" s="2" t="str">
        <f>VLOOKUP(G191,ACROV!$A$2:$D$732,4,)</f>
        <v>MUHAMMAD RAFI MAULUDI</v>
      </c>
      <c r="AU191" s="2">
        <f t="shared" si="61"/>
        <v>1</v>
      </c>
      <c r="AV191" s="2" t="str">
        <f>_xlfn.IFNA(VLOOKUP(G191,Dispen!$A$3:$A$36,1,)," ")</f>
        <v xml:space="preserve"> </v>
      </c>
    </row>
    <row r="192" spans="1:48" x14ac:dyDescent="0.25">
      <c r="A192" s="25">
        <v>200</v>
      </c>
      <c r="B192" s="25">
        <v>200</v>
      </c>
      <c r="C192" s="25" t="s">
        <v>26</v>
      </c>
      <c r="D192" s="25" t="s">
        <v>33</v>
      </c>
      <c r="E192" s="25" t="s">
        <v>3086</v>
      </c>
      <c r="F192" s="25" t="s">
        <v>27</v>
      </c>
      <c r="G192" s="25" t="s">
        <v>3095</v>
      </c>
      <c r="H192" s="25" t="s">
        <v>3096</v>
      </c>
      <c r="I192" s="25" t="s">
        <v>30</v>
      </c>
      <c r="J192" s="25" t="s">
        <v>3097</v>
      </c>
      <c r="K192" s="25" t="s">
        <v>37</v>
      </c>
      <c r="L192" s="25" t="s">
        <v>38</v>
      </c>
      <c r="M192" s="25" t="s">
        <v>90</v>
      </c>
      <c r="N192" s="32">
        <v>0</v>
      </c>
      <c r="O192" s="25">
        <v>2</v>
      </c>
      <c r="P192" s="25" t="s">
        <v>43</v>
      </c>
      <c r="Q192" s="25" t="s">
        <v>4190</v>
      </c>
      <c r="R192" s="25" t="s">
        <v>3098</v>
      </c>
      <c r="S192" s="25">
        <v>1000</v>
      </c>
      <c r="T192" s="25">
        <v>60</v>
      </c>
      <c r="U192" s="25">
        <v>1.18</v>
      </c>
      <c r="V192" s="25" t="s">
        <v>99</v>
      </c>
      <c r="W192" s="25" t="s">
        <v>40</v>
      </c>
      <c r="X192" s="25" t="s">
        <v>4193</v>
      </c>
      <c r="Y192" s="25" t="s">
        <v>3099</v>
      </c>
      <c r="Z192" s="25" t="s">
        <v>40</v>
      </c>
      <c r="AA192" s="25" t="s">
        <v>99</v>
      </c>
      <c r="AB192" s="25" t="s">
        <v>4194</v>
      </c>
      <c r="AC192" s="55" t="s">
        <v>3100</v>
      </c>
      <c r="AD192" s="2">
        <f t="shared" si="50"/>
        <v>1000</v>
      </c>
      <c r="AE192" s="2">
        <f t="shared" si="51"/>
        <v>0</v>
      </c>
      <c r="AF192" s="2">
        <f t="shared" si="52"/>
        <v>60</v>
      </c>
      <c r="AG192" s="2">
        <f t="shared" si="53"/>
        <v>1.18</v>
      </c>
      <c r="AH192" s="2" t="str">
        <f t="shared" si="54"/>
        <v>Sesuai</v>
      </c>
      <c r="AI192" s="2" t="s">
        <v>41</v>
      </c>
      <c r="AJ192" s="31">
        <f t="shared" si="75"/>
        <v>1</v>
      </c>
      <c r="AK192" s="54">
        <f t="shared" si="70"/>
        <v>0</v>
      </c>
      <c r="AL192" s="2" t="str">
        <f t="shared" si="55"/>
        <v>OK</v>
      </c>
      <c r="AM192" s="2" t="str">
        <f t="shared" si="56"/>
        <v>OK</v>
      </c>
      <c r="AN192" s="2" t="str">
        <f t="shared" si="57"/>
        <v>OK</v>
      </c>
      <c r="AO192" s="2" t="str">
        <f t="shared" si="58"/>
        <v>OK</v>
      </c>
      <c r="AP192" s="2" t="str">
        <f t="shared" si="59"/>
        <v>OK</v>
      </c>
      <c r="AQ192" s="2" t="str">
        <f t="shared" si="60"/>
        <v>OK</v>
      </c>
      <c r="AR192" s="2" t="str">
        <f t="shared" si="73"/>
        <v>OK</v>
      </c>
      <c r="AS192" s="53" t="str">
        <f t="shared" si="74"/>
        <v>NOK</v>
      </c>
      <c r="AT192" s="2" t="str">
        <f>VLOOKUP(G192,ACROV!$A$2:$D$732,4,)</f>
        <v>YANA SURYANA</v>
      </c>
      <c r="AU192" s="2">
        <f t="shared" si="61"/>
        <v>1</v>
      </c>
      <c r="AV192" s="2" t="str">
        <f>_xlfn.IFNA(VLOOKUP(G192,Dispen!$A$3:$A$36,1,)," ")</f>
        <v xml:space="preserve"> </v>
      </c>
    </row>
    <row r="193" spans="1:48" x14ac:dyDescent="0.25">
      <c r="A193" s="25">
        <v>200</v>
      </c>
      <c r="B193" s="25">
        <v>200</v>
      </c>
      <c r="C193" s="25" t="s">
        <v>26</v>
      </c>
      <c r="D193" s="25" t="s">
        <v>33</v>
      </c>
      <c r="E193" s="25" t="s">
        <v>3086</v>
      </c>
      <c r="F193" s="25" t="s">
        <v>27</v>
      </c>
      <c r="G193" s="25" t="s">
        <v>3117</v>
      </c>
      <c r="H193" s="25" t="s">
        <v>3118</v>
      </c>
      <c r="I193" s="25" t="s">
        <v>30</v>
      </c>
      <c r="J193" s="25" t="s">
        <v>3119</v>
      </c>
      <c r="K193" s="25" t="s">
        <v>120</v>
      </c>
      <c r="L193" s="25" t="s">
        <v>121</v>
      </c>
      <c r="M193" s="25" t="s">
        <v>157</v>
      </c>
      <c r="N193" s="32">
        <v>19</v>
      </c>
      <c r="O193" s="25">
        <v>8</v>
      </c>
      <c r="P193" s="25" t="s">
        <v>139</v>
      </c>
      <c r="Q193" s="25" t="s">
        <v>4189</v>
      </c>
      <c r="R193" s="25" t="s">
        <v>619</v>
      </c>
      <c r="S193" s="25">
        <v>1000</v>
      </c>
      <c r="T193" s="25">
        <v>0</v>
      </c>
      <c r="U193" s="25">
        <v>0</v>
      </c>
      <c r="V193" s="25" t="s">
        <v>57</v>
      </c>
      <c r="W193" s="25" t="s">
        <v>40</v>
      </c>
      <c r="X193" s="25" t="s">
        <v>4193</v>
      </c>
      <c r="Y193" s="25" t="s">
        <v>3120</v>
      </c>
      <c r="Z193" s="25" t="s">
        <v>64</v>
      </c>
      <c r="AA193" s="25" t="s">
        <v>40</v>
      </c>
      <c r="AB193" s="25" t="s">
        <v>4193</v>
      </c>
      <c r="AC193" s="25" t="s">
        <v>3121</v>
      </c>
      <c r="AD193" s="2">
        <f t="shared" si="50"/>
        <v>1000</v>
      </c>
      <c r="AE193" s="2">
        <f t="shared" si="51"/>
        <v>19</v>
      </c>
      <c r="AF193" s="2">
        <f t="shared" si="52"/>
        <v>0</v>
      </c>
      <c r="AG193" s="2">
        <f t="shared" si="53"/>
        <v>0</v>
      </c>
      <c r="AH193" s="53" t="str">
        <f t="shared" si="54"/>
        <v>Double</v>
      </c>
      <c r="AI193" s="2" t="s">
        <v>41</v>
      </c>
      <c r="AJ193" s="31">
        <f t="shared" si="75"/>
        <v>1</v>
      </c>
      <c r="AK193" s="31">
        <f t="shared" si="70"/>
        <v>1</v>
      </c>
      <c r="AL193" s="2" t="str">
        <f t="shared" si="55"/>
        <v>OK</v>
      </c>
      <c r="AM193" s="2" t="str">
        <f t="shared" si="56"/>
        <v>OK</v>
      </c>
      <c r="AN193" s="2" t="str">
        <f t="shared" si="57"/>
        <v>OK</v>
      </c>
      <c r="AO193" s="2" t="str">
        <f t="shared" si="58"/>
        <v>OK</v>
      </c>
      <c r="AP193" s="53" t="str">
        <f t="shared" si="59"/>
        <v>NOK</v>
      </c>
      <c r="AQ193" s="2" t="str">
        <f t="shared" si="60"/>
        <v>OK</v>
      </c>
      <c r="AR193" s="2" t="str">
        <f t="shared" si="73"/>
        <v>OK</v>
      </c>
      <c r="AS193" s="2" t="str">
        <f t="shared" si="74"/>
        <v>OK</v>
      </c>
      <c r="AT193" s="2" t="str">
        <f>VLOOKUP(G193,ACROV!$A$2:$D$732,4,)</f>
        <v>ARIF RAHMAN HAKIM</v>
      </c>
      <c r="AU193" s="2">
        <f t="shared" si="61"/>
        <v>1</v>
      </c>
      <c r="AV193" s="2" t="str">
        <f>_xlfn.IFNA(VLOOKUP(G193,Dispen!$A$3:$A$36,1,)," ")</f>
        <v xml:space="preserve"> </v>
      </c>
    </row>
    <row r="194" spans="1:48" x14ac:dyDescent="0.25">
      <c r="A194" s="25">
        <v>200</v>
      </c>
      <c r="B194" s="25">
        <v>200</v>
      </c>
      <c r="C194" s="25" t="s">
        <v>26</v>
      </c>
      <c r="D194" s="25" t="s">
        <v>33</v>
      </c>
      <c r="E194" s="25" t="s">
        <v>3086</v>
      </c>
      <c r="F194" s="25" t="s">
        <v>27</v>
      </c>
      <c r="G194" s="25" t="s">
        <v>2895</v>
      </c>
      <c r="H194" s="25" t="s">
        <v>2896</v>
      </c>
      <c r="I194" s="25" t="s">
        <v>118</v>
      </c>
      <c r="J194" s="25" t="s">
        <v>3132</v>
      </c>
      <c r="K194" s="25" t="s">
        <v>37</v>
      </c>
      <c r="L194" s="25" t="s">
        <v>38</v>
      </c>
      <c r="M194" s="25" t="s">
        <v>332</v>
      </c>
      <c r="N194" s="56">
        <v>91</v>
      </c>
      <c r="O194" s="25">
        <v>2</v>
      </c>
      <c r="P194" s="25" t="s">
        <v>43</v>
      </c>
      <c r="Q194" s="25" t="s">
        <v>4190</v>
      </c>
      <c r="R194" s="25" t="s">
        <v>3133</v>
      </c>
      <c r="S194" s="25">
        <v>1000</v>
      </c>
      <c r="T194" s="25">
        <v>74</v>
      </c>
      <c r="U194" s="25">
        <v>0.41</v>
      </c>
      <c r="V194" s="25" t="s">
        <v>169</v>
      </c>
      <c r="W194" s="25" t="s">
        <v>40</v>
      </c>
      <c r="X194" s="25" t="s">
        <v>4193</v>
      </c>
      <c r="Y194" s="25" t="s">
        <v>3134</v>
      </c>
      <c r="Z194" s="25" t="s">
        <v>57</v>
      </c>
      <c r="AA194" s="25" t="s">
        <v>40</v>
      </c>
      <c r="AB194" s="25" t="s">
        <v>4193</v>
      </c>
      <c r="AC194" s="25" t="s">
        <v>3135</v>
      </c>
      <c r="AD194" s="2">
        <f t="shared" ref="AD194:AD257" si="76">S194</f>
        <v>1000</v>
      </c>
      <c r="AE194" s="53">
        <f t="shared" ref="AE194:AE257" si="77">N194</f>
        <v>91</v>
      </c>
      <c r="AF194" s="2">
        <f t="shared" ref="AF194:AF257" si="78">T194</f>
        <v>74</v>
      </c>
      <c r="AG194" s="2">
        <f t="shared" ref="AG194:AG257" si="79">U194</f>
        <v>0.41</v>
      </c>
      <c r="AH194" s="2" t="str">
        <f t="shared" ref="AH194:AH257" si="80">Q194</f>
        <v>Sesuai</v>
      </c>
      <c r="AI194" s="2" t="s">
        <v>41</v>
      </c>
      <c r="AJ194" s="31">
        <f t="shared" si="75"/>
        <v>1</v>
      </c>
      <c r="AK194" s="31">
        <f t="shared" si="70"/>
        <v>1</v>
      </c>
      <c r="AL194" s="2" t="str">
        <f t="shared" ref="AL194:AL257" si="81">IF(AD194=1000,"OK","NOK")</f>
        <v>OK</v>
      </c>
      <c r="AM194" s="53" t="str">
        <f t="shared" ref="AM194:AM257" si="82">IF(AE194&gt;=80,"NOK","OK")</f>
        <v>NOK</v>
      </c>
      <c r="AN194" s="2" t="str">
        <f t="shared" ref="AN194:AN257" si="83">IF(AF194&lt;=80,"OK","NOK")</f>
        <v>OK</v>
      </c>
      <c r="AO194" s="2" t="str">
        <f t="shared" ref="AO194:AO257" si="84">IF(AG194&lt;=4,"OK","NOK")</f>
        <v>OK</v>
      </c>
      <c r="AP194" s="2" t="str">
        <f t="shared" ref="AP194:AP257" si="85">IF(AH194="Sesuai","OK","NOK")</f>
        <v>OK</v>
      </c>
      <c r="AQ194" s="2" t="str">
        <f t="shared" ref="AQ194:AQ257" si="86">AI194</f>
        <v>OK</v>
      </c>
      <c r="AR194" s="2" t="str">
        <f t="shared" si="73"/>
        <v>OK</v>
      </c>
      <c r="AS194" s="2" t="str">
        <f t="shared" si="74"/>
        <v>OK</v>
      </c>
      <c r="AT194" s="2" t="str">
        <f>VLOOKUP(G194,ACROV!$A$2:$D$732,4,)</f>
        <v>M. RUSLI FAUZI</v>
      </c>
      <c r="AU194" s="2">
        <f t="shared" ref="AU194:AU257" si="87">COUNTIF(AL194:AS194,"NOK")</f>
        <v>1</v>
      </c>
      <c r="AV194" s="2" t="str">
        <f>_xlfn.IFNA(VLOOKUP(G194,Dispen!$A$3:$A$36,1,)," ")</f>
        <v xml:space="preserve"> </v>
      </c>
    </row>
    <row r="195" spans="1:48" x14ac:dyDescent="0.25">
      <c r="A195" s="25">
        <v>200</v>
      </c>
      <c r="B195" s="25">
        <v>200</v>
      </c>
      <c r="C195" s="25" t="s">
        <v>26</v>
      </c>
      <c r="D195" s="25" t="s">
        <v>33</v>
      </c>
      <c r="E195" s="25" t="s">
        <v>3162</v>
      </c>
      <c r="F195" s="25" t="s">
        <v>27</v>
      </c>
      <c r="G195" s="25" t="s">
        <v>3142</v>
      </c>
      <c r="H195" s="25" t="s">
        <v>3143</v>
      </c>
      <c r="I195" s="25" t="s">
        <v>160</v>
      </c>
      <c r="J195" s="25" t="s">
        <v>3168</v>
      </c>
      <c r="K195" s="25" t="s">
        <v>120</v>
      </c>
      <c r="L195" s="25" t="s">
        <v>121</v>
      </c>
      <c r="M195" s="25" t="s">
        <v>137</v>
      </c>
      <c r="N195" s="32">
        <v>2</v>
      </c>
      <c r="O195" s="25">
        <v>8</v>
      </c>
      <c r="P195" s="25" t="s">
        <v>139</v>
      </c>
      <c r="Q195" s="25" t="s">
        <v>4190</v>
      </c>
      <c r="R195" s="25" t="s">
        <v>3169</v>
      </c>
      <c r="S195" s="25">
        <v>1000</v>
      </c>
      <c r="T195" s="25">
        <v>39</v>
      </c>
      <c r="U195" s="25">
        <v>0.68</v>
      </c>
      <c r="V195" s="25" t="s">
        <v>205</v>
      </c>
      <c r="W195" s="25" t="s">
        <v>82</v>
      </c>
      <c r="X195" s="25" t="s">
        <v>4194</v>
      </c>
      <c r="Y195" s="55" t="s">
        <v>3170</v>
      </c>
      <c r="Z195" s="25" t="s">
        <v>3171</v>
      </c>
      <c r="AA195" s="25" t="s">
        <v>40</v>
      </c>
      <c r="AB195" s="25" t="s">
        <v>4193</v>
      </c>
      <c r="AC195" s="25" t="s">
        <v>3172</v>
      </c>
      <c r="AD195" s="2">
        <f t="shared" si="76"/>
        <v>1000</v>
      </c>
      <c r="AE195" s="2">
        <f t="shared" si="77"/>
        <v>2</v>
      </c>
      <c r="AF195" s="2">
        <f t="shared" si="78"/>
        <v>39</v>
      </c>
      <c r="AG195" s="2">
        <f t="shared" si="79"/>
        <v>0.68</v>
      </c>
      <c r="AH195" s="2" t="str">
        <f t="shared" si="80"/>
        <v>Sesuai</v>
      </c>
      <c r="AI195" s="2" t="s">
        <v>41</v>
      </c>
      <c r="AJ195" s="54">
        <f t="shared" si="75"/>
        <v>0.46666666666666667</v>
      </c>
      <c r="AK195" s="31">
        <f t="shared" si="70"/>
        <v>1</v>
      </c>
      <c r="AL195" s="2" t="str">
        <f t="shared" si="81"/>
        <v>OK</v>
      </c>
      <c r="AM195" s="2" t="str">
        <f t="shared" si="82"/>
        <v>OK</v>
      </c>
      <c r="AN195" s="2" t="str">
        <f t="shared" si="83"/>
        <v>OK</v>
      </c>
      <c r="AO195" s="2" t="str">
        <f t="shared" si="84"/>
        <v>OK</v>
      </c>
      <c r="AP195" s="2" t="str">
        <f t="shared" si="85"/>
        <v>OK</v>
      </c>
      <c r="AQ195" s="2" t="str">
        <f t="shared" si="86"/>
        <v>OK</v>
      </c>
      <c r="AR195" s="53" t="str">
        <f t="shared" si="73"/>
        <v>NOK</v>
      </c>
      <c r="AS195" s="2" t="str">
        <f t="shared" si="74"/>
        <v>OK</v>
      </c>
      <c r="AT195" s="2" t="str">
        <f>VLOOKUP(G195,ACROV!$A$2:$D$732,4,)</f>
        <v>YUDA SATRIA PERMANA</v>
      </c>
      <c r="AU195" s="2">
        <f t="shared" si="87"/>
        <v>1</v>
      </c>
      <c r="AV195" s="2" t="str">
        <f>_xlfn.IFNA(VLOOKUP(G195,Dispen!$A$3:$A$36,1,)," ")</f>
        <v xml:space="preserve"> </v>
      </c>
    </row>
    <row r="196" spans="1:48" x14ac:dyDescent="0.25">
      <c r="A196" s="25">
        <v>200</v>
      </c>
      <c r="B196" s="25">
        <v>200</v>
      </c>
      <c r="C196" s="25" t="s">
        <v>26</v>
      </c>
      <c r="D196" s="25" t="s">
        <v>33</v>
      </c>
      <c r="E196" s="25" t="s">
        <v>3162</v>
      </c>
      <c r="F196" s="25" t="s">
        <v>27</v>
      </c>
      <c r="G196" s="25" t="s">
        <v>1327</v>
      </c>
      <c r="H196" s="25" t="s">
        <v>2014</v>
      </c>
      <c r="I196" s="25" t="s">
        <v>30</v>
      </c>
      <c r="J196" s="25" t="s">
        <v>3173</v>
      </c>
      <c r="K196" s="25" t="s">
        <v>120</v>
      </c>
      <c r="L196" s="25" t="s">
        <v>121</v>
      </c>
      <c r="M196" s="25" t="s">
        <v>157</v>
      </c>
      <c r="N196" s="32">
        <v>12</v>
      </c>
      <c r="O196" s="25">
        <v>16</v>
      </c>
      <c r="P196" s="55" t="s">
        <v>123</v>
      </c>
      <c r="Q196" s="25" t="s">
        <v>4190</v>
      </c>
      <c r="R196" s="25" t="s">
        <v>3174</v>
      </c>
      <c r="S196" s="25">
        <v>1000</v>
      </c>
      <c r="T196" s="25">
        <v>43</v>
      </c>
      <c r="U196" s="25">
        <v>0.56999999999999995</v>
      </c>
      <c r="V196" s="25" t="s">
        <v>99</v>
      </c>
      <c r="W196" s="25" t="s">
        <v>45</v>
      </c>
      <c r="X196" s="25" t="s">
        <v>4194</v>
      </c>
      <c r="Y196" s="55" t="s">
        <v>3175</v>
      </c>
      <c r="Z196" s="25" t="s">
        <v>56</v>
      </c>
      <c r="AA196" s="25" t="s">
        <v>40</v>
      </c>
      <c r="AB196" s="25" t="s">
        <v>4193</v>
      </c>
      <c r="AC196" s="25" t="s">
        <v>3176</v>
      </c>
      <c r="AD196" s="2">
        <f t="shared" si="76"/>
        <v>1000</v>
      </c>
      <c r="AE196" s="2">
        <f t="shared" si="77"/>
        <v>12</v>
      </c>
      <c r="AF196" s="2">
        <f t="shared" si="78"/>
        <v>43</v>
      </c>
      <c r="AG196" s="2">
        <f t="shared" si="79"/>
        <v>0.56999999999999995</v>
      </c>
      <c r="AH196" s="2" t="str">
        <f t="shared" si="80"/>
        <v>Sesuai</v>
      </c>
      <c r="AI196" s="53" t="s">
        <v>42</v>
      </c>
      <c r="AJ196" s="54">
        <f t="shared" si="75"/>
        <v>0.4</v>
      </c>
      <c r="AK196" s="31">
        <f t="shared" si="70"/>
        <v>1</v>
      </c>
      <c r="AL196" s="2" t="str">
        <f t="shared" si="81"/>
        <v>OK</v>
      </c>
      <c r="AM196" s="2" t="str">
        <f t="shared" si="82"/>
        <v>OK</v>
      </c>
      <c r="AN196" s="2" t="str">
        <f t="shared" si="83"/>
        <v>OK</v>
      </c>
      <c r="AO196" s="2" t="str">
        <f t="shared" si="84"/>
        <v>OK</v>
      </c>
      <c r="AP196" s="2" t="str">
        <f t="shared" si="85"/>
        <v>OK</v>
      </c>
      <c r="AQ196" s="53" t="str">
        <f t="shared" si="86"/>
        <v>NOK</v>
      </c>
      <c r="AR196" s="53" t="str">
        <f t="shared" si="73"/>
        <v>NOK</v>
      </c>
      <c r="AS196" s="2" t="str">
        <f t="shared" si="74"/>
        <v>OK</v>
      </c>
      <c r="AT196" s="2" t="str">
        <f>VLOOKUP(G196,ACROV!$A$2:$D$732,4,)</f>
        <v>HERDIAN</v>
      </c>
      <c r="AU196" s="2">
        <f t="shared" si="87"/>
        <v>2</v>
      </c>
      <c r="AV196" s="2" t="str">
        <f>_xlfn.IFNA(VLOOKUP(G196,Dispen!$A$3:$A$36,1,)," ")</f>
        <v xml:space="preserve"> </v>
      </c>
    </row>
    <row r="197" spans="1:48" x14ac:dyDescent="0.25">
      <c r="A197" s="25">
        <v>200</v>
      </c>
      <c r="B197" s="25">
        <v>200</v>
      </c>
      <c r="C197" s="25" t="s">
        <v>26</v>
      </c>
      <c r="D197" s="25" t="s">
        <v>33</v>
      </c>
      <c r="E197" s="25" t="s">
        <v>3162</v>
      </c>
      <c r="F197" s="25" t="s">
        <v>27</v>
      </c>
      <c r="G197" s="25" t="s">
        <v>1865</v>
      </c>
      <c r="H197" s="25" t="s">
        <v>1866</v>
      </c>
      <c r="I197" s="25" t="s">
        <v>118</v>
      </c>
      <c r="J197" s="25" t="s">
        <v>3225</v>
      </c>
      <c r="K197" s="25" t="s">
        <v>120</v>
      </c>
      <c r="L197" s="25" t="s">
        <v>121</v>
      </c>
      <c r="M197" s="25" t="s">
        <v>157</v>
      </c>
      <c r="N197" s="32">
        <v>5</v>
      </c>
      <c r="O197" s="25">
        <v>8</v>
      </c>
      <c r="P197" s="25" t="s">
        <v>139</v>
      </c>
      <c r="Q197" s="25" t="s">
        <v>4189</v>
      </c>
      <c r="R197" s="25" t="s">
        <v>619</v>
      </c>
      <c r="S197" s="25">
        <v>1000</v>
      </c>
      <c r="T197" s="25">
        <v>0</v>
      </c>
      <c r="U197" s="25">
        <v>0.85</v>
      </c>
      <c r="V197" s="25" t="s">
        <v>99</v>
      </c>
      <c r="W197" s="25" t="s">
        <v>40</v>
      </c>
      <c r="X197" s="25" t="s">
        <v>4193</v>
      </c>
      <c r="Y197" s="25" t="s">
        <v>3226</v>
      </c>
      <c r="Z197" s="25" t="s">
        <v>99</v>
      </c>
      <c r="AA197" s="25" t="s">
        <v>40</v>
      </c>
      <c r="AB197" s="25" t="s">
        <v>4193</v>
      </c>
      <c r="AC197" s="25" t="s">
        <v>3227</v>
      </c>
      <c r="AD197" s="2">
        <f t="shared" si="76"/>
        <v>1000</v>
      </c>
      <c r="AE197" s="2">
        <f t="shared" si="77"/>
        <v>5</v>
      </c>
      <c r="AF197" s="2">
        <f t="shared" si="78"/>
        <v>0</v>
      </c>
      <c r="AG197" s="2">
        <f t="shared" si="79"/>
        <v>0.85</v>
      </c>
      <c r="AH197" s="53" t="str">
        <f t="shared" si="80"/>
        <v>Double</v>
      </c>
      <c r="AI197" s="2" t="s">
        <v>41</v>
      </c>
      <c r="AJ197" s="31">
        <f t="shared" si="75"/>
        <v>1</v>
      </c>
      <c r="AK197" s="31">
        <f t="shared" si="70"/>
        <v>1</v>
      </c>
      <c r="AL197" s="2" t="str">
        <f t="shared" si="81"/>
        <v>OK</v>
      </c>
      <c r="AM197" s="2" t="str">
        <f t="shared" si="82"/>
        <v>OK</v>
      </c>
      <c r="AN197" s="2" t="str">
        <f t="shared" si="83"/>
        <v>OK</v>
      </c>
      <c r="AO197" s="2" t="str">
        <f t="shared" si="84"/>
        <v>OK</v>
      </c>
      <c r="AP197" s="53" t="str">
        <f t="shared" si="85"/>
        <v>NOK</v>
      </c>
      <c r="AQ197" s="2" t="str">
        <f t="shared" si="86"/>
        <v>OK</v>
      </c>
      <c r="AR197" s="2" t="str">
        <f t="shared" si="73"/>
        <v>OK</v>
      </c>
      <c r="AS197" s="2" t="str">
        <f t="shared" si="74"/>
        <v>OK</v>
      </c>
      <c r="AT197" s="2" t="str">
        <f>VLOOKUP(G197,ACROV!$A$2:$D$732,4,)</f>
        <v>WILLY KUSMANA</v>
      </c>
      <c r="AU197" s="2">
        <f t="shared" si="87"/>
        <v>1</v>
      </c>
      <c r="AV197" s="2" t="str">
        <f>_xlfn.IFNA(VLOOKUP(G197,Dispen!$A$3:$A$36,1,)," ")</f>
        <v xml:space="preserve"> </v>
      </c>
    </row>
    <row r="198" spans="1:48" x14ac:dyDescent="0.25">
      <c r="A198" s="25">
        <v>200</v>
      </c>
      <c r="B198" s="25">
        <v>200</v>
      </c>
      <c r="C198" s="25" t="s">
        <v>26</v>
      </c>
      <c r="D198" s="25" t="s">
        <v>33</v>
      </c>
      <c r="E198" s="25" t="s">
        <v>3162</v>
      </c>
      <c r="F198" s="25" t="s">
        <v>27</v>
      </c>
      <c r="G198" s="25" t="s">
        <v>3231</v>
      </c>
      <c r="H198" s="25" t="s">
        <v>3232</v>
      </c>
      <c r="I198" s="25" t="s">
        <v>118</v>
      </c>
      <c r="J198" s="25" t="s">
        <v>3233</v>
      </c>
      <c r="K198" s="25" t="s">
        <v>37</v>
      </c>
      <c r="L198" s="25" t="s">
        <v>38</v>
      </c>
      <c r="M198" s="25" t="s">
        <v>736</v>
      </c>
      <c r="N198" s="56">
        <v>97</v>
      </c>
      <c r="O198" s="25">
        <v>4</v>
      </c>
      <c r="P198" s="25" t="s">
        <v>43</v>
      </c>
      <c r="Q198" s="25" t="s">
        <v>4190</v>
      </c>
      <c r="R198" s="25" t="s">
        <v>3234</v>
      </c>
      <c r="S198" s="25">
        <v>1000</v>
      </c>
      <c r="T198" s="25">
        <v>56</v>
      </c>
      <c r="U198" s="25">
        <v>0.41</v>
      </c>
      <c r="V198" s="25" t="s">
        <v>40</v>
      </c>
      <c r="W198" s="25" t="s">
        <v>98</v>
      </c>
      <c r="X198" s="25" t="s">
        <v>4194</v>
      </c>
      <c r="Y198" s="55" t="s">
        <v>3235</v>
      </c>
      <c r="Z198" s="25" t="s">
        <v>146</v>
      </c>
      <c r="AA198" s="25" t="s">
        <v>40</v>
      </c>
      <c r="AB198" s="25" t="s">
        <v>4193</v>
      </c>
      <c r="AC198" s="25" t="s">
        <v>3236</v>
      </c>
      <c r="AD198" s="2">
        <f t="shared" si="76"/>
        <v>1000</v>
      </c>
      <c r="AE198" s="53">
        <f t="shared" si="77"/>
        <v>97</v>
      </c>
      <c r="AF198" s="2">
        <f t="shared" si="78"/>
        <v>56</v>
      </c>
      <c r="AG198" s="2">
        <f t="shared" si="79"/>
        <v>0.41</v>
      </c>
      <c r="AH198" s="2" t="str">
        <f t="shared" si="80"/>
        <v>Sesuai</v>
      </c>
      <c r="AI198" s="2" t="s">
        <v>41</v>
      </c>
      <c r="AJ198" s="54">
        <f t="shared" si="75"/>
        <v>0</v>
      </c>
      <c r="AK198" s="31">
        <f t="shared" si="70"/>
        <v>1</v>
      </c>
      <c r="AL198" s="2" t="str">
        <f t="shared" si="81"/>
        <v>OK</v>
      </c>
      <c r="AM198" s="53" t="str">
        <f t="shared" si="82"/>
        <v>NOK</v>
      </c>
      <c r="AN198" s="2" t="str">
        <f t="shared" si="83"/>
        <v>OK</v>
      </c>
      <c r="AO198" s="2" t="str">
        <f t="shared" si="84"/>
        <v>OK</v>
      </c>
      <c r="AP198" s="2" t="str">
        <f t="shared" si="85"/>
        <v>OK</v>
      </c>
      <c r="AQ198" s="2" t="str">
        <f t="shared" si="86"/>
        <v>OK</v>
      </c>
      <c r="AR198" s="53" t="str">
        <f t="shared" si="73"/>
        <v>NOK</v>
      </c>
      <c r="AS198" s="2" t="str">
        <f t="shared" si="74"/>
        <v>OK</v>
      </c>
      <c r="AT198" s="2" t="str">
        <f>VLOOKUP(G198,ACROV!$A$2:$D$732,4,)</f>
        <v>RIFQI AL WAFA</v>
      </c>
      <c r="AU198" s="2">
        <f t="shared" si="87"/>
        <v>2</v>
      </c>
      <c r="AV198" s="2" t="str">
        <f>_xlfn.IFNA(VLOOKUP(G198,Dispen!$A$3:$A$36,1,)," ")</f>
        <v xml:space="preserve"> </v>
      </c>
    </row>
    <row r="199" spans="1:48" x14ac:dyDescent="0.25">
      <c r="A199" s="25">
        <v>200</v>
      </c>
      <c r="B199" s="25">
        <v>200</v>
      </c>
      <c r="C199" s="25" t="s">
        <v>26</v>
      </c>
      <c r="D199" s="25" t="s">
        <v>33</v>
      </c>
      <c r="E199" s="25" t="s">
        <v>3162</v>
      </c>
      <c r="F199" s="25" t="s">
        <v>27</v>
      </c>
      <c r="G199" s="25" t="s">
        <v>611</v>
      </c>
      <c r="H199" s="25" t="s">
        <v>612</v>
      </c>
      <c r="I199" s="25" t="s">
        <v>118</v>
      </c>
      <c r="J199" s="25" t="s">
        <v>3241</v>
      </c>
      <c r="K199" s="25" t="s">
        <v>120</v>
      </c>
      <c r="L199" s="25" t="s">
        <v>121</v>
      </c>
      <c r="M199" s="25" t="s">
        <v>157</v>
      </c>
      <c r="N199" s="32">
        <v>0</v>
      </c>
      <c r="O199" s="25">
        <v>8</v>
      </c>
      <c r="P199" s="25" t="s">
        <v>139</v>
      </c>
      <c r="Q199" s="25" t="s">
        <v>4190</v>
      </c>
      <c r="R199" s="25" t="s">
        <v>3242</v>
      </c>
      <c r="S199" s="25">
        <v>1000</v>
      </c>
      <c r="T199" s="25">
        <v>43</v>
      </c>
      <c r="U199" s="25">
        <v>0.72</v>
      </c>
      <c r="V199" s="25" t="s">
        <v>40</v>
      </c>
      <c r="W199" s="25" t="s">
        <v>45</v>
      </c>
      <c r="X199" s="25" t="s">
        <v>4194</v>
      </c>
      <c r="Y199" s="55" t="s">
        <v>3243</v>
      </c>
      <c r="Z199" s="25" t="s">
        <v>40</v>
      </c>
      <c r="AA199" s="25" t="s">
        <v>99</v>
      </c>
      <c r="AB199" s="25" t="s">
        <v>4194</v>
      </c>
      <c r="AC199" s="55" t="s">
        <v>3244</v>
      </c>
      <c r="AD199" s="2">
        <f t="shared" si="76"/>
        <v>1000</v>
      </c>
      <c r="AE199" s="2">
        <f t="shared" si="77"/>
        <v>0</v>
      </c>
      <c r="AF199" s="2">
        <f t="shared" si="78"/>
        <v>43</v>
      </c>
      <c r="AG199" s="2">
        <f t="shared" si="79"/>
        <v>0.72</v>
      </c>
      <c r="AH199" s="2" t="str">
        <f t="shared" si="80"/>
        <v>Sesuai</v>
      </c>
      <c r="AI199" s="2" t="s">
        <v>41</v>
      </c>
      <c r="AJ199" s="54">
        <f t="shared" si="75"/>
        <v>0</v>
      </c>
      <c r="AK199" s="54">
        <f t="shared" si="70"/>
        <v>0</v>
      </c>
      <c r="AL199" s="2" t="str">
        <f t="shared" si="81"/>
        <v>OK</v>
      </c>
      <c r="AM199" s="2" t="str">
        <f t="shared" si="82"/>
        <v>OK</v>
      </c>
      <c r="AN199" s="2" t="str">
        <f t="shared" si="83"/>
        <v>OK</v>
      </c>
      <c r="AO199" s="2" t="str">
        <f t="shared" si="84"/>
        <v>OK</v>
      </c>
      <c r="AP199" s="2" t="str">
        <f t="shared" si="85"/>
        <v>OK</v>
      </c>
      <c r="AQ199" s="2" t="str">
        <f t="shared" si="86"/>
        <v>OK</v>
      </c>
      <c r="AR199" s="53" t="str">
        <f t="shared" si="73"/>
        <v>NOK</v>
      </c>
      <c r="AS199" s="53" t="str">
        <f t="shared" si="74"/>
        <v>NOK</v>
      </c>
      <c r="AT199" s="2" t="str">
        <f>VLOOKUP(G199,ACROV!$A$2:$D$732,4,)</f>
        <v>MUHAMMAD RAFI MAULUDI</v>
      </c>
      <c r="AU199" s="2">
        <f t="shared" si="87"/>
        <v>2</v>
      </c>
      <c r="AV199" s="2" t="str">
        <f>_xlfn.IFNA(VLOOKUP(G199,Dispen!$A$3:$A$36,1,)," ")</f>
        <v xml:space="preserve"> </v>
      </c>
    </row>
    <row r="200" spans="1:48" x14ac:dyDescent="0.25">
      <c r="A200" s="25">
        <v>200</v>
      </c>
      <c r="B200" s="25">
        <v>200</v>
      </c>
      <c r="C200" s="25" t="s">
        <v>26</v>
      </c>
      <c r="D200" s="25" t="s">
        <v>33</v>
      </c>
      <c r="E200" s="25" t="s">
        <v>3162</v>
      </c>
      <c r="F200" s="25" t="s">
        <v>27</v>
      </c>
      <c r="G200" s="25" t="s">
        <v>3251</v>
      </c>
      <c r="H200" s="25" t="s">
        <v>3252</v>
      </c>
      <c r="I200" s="25" t="s">
        <v>118</v>
      </c>
      <c r="J200" s="25" t="s">
        <v>3253</v>
      </c>
      <c r="K200" s="25" t="s">
        <v>120</v>
      </c>
      <c r="L200" s="25" t="s">
        <v>121</v>
      </c>
      <c r="M200" s="25" t="s">
        <v>137</v>
      </c>
      <c r="N200" s="32">
        <v>23</v>
      </c>
      <c r="O200" s="25">
        <v>8</v>
      </c>
      <c r="P200" s="25" t="s">
        <v>139</v>
      </c>
      <c r="Q200" s="25" t="s">
        <v>4190</v>
      </c>
      <c r="R200" s="25" t="s">
        <v>3254</v>
      </c>
      <c r="S200" s="25">
        <v>1000</v>
      </c>
      <c r="T200" s="25">
        <v>48</v>
      </c>
      <c r="U200" s="25">
        <v>1.21</v>
      </c>
      <c r="V200" s="25" t="s">
        <v>63</v>
      </c>
      <c r="W200" s="25" t="s">
        <v>40</v>
      </c>
      <c r="X200" s="25" t="s">
        <v>4193</v>
      </c>
      <c r="Y200" s="25" t="s">
        <v>3255</v>
      </c>
      <c r="Z200" s="25" t="s">
        <v>40</v>
      </c>
      <c r="AA200" s="25" t="s">
        <v>99</v>
      </c>
      <c r="AB200" s="25" t="s">
        <v>4194</v>
      </c>
      <c r="AC200" s="55" t="s">
        <v>3256</v>
      </c>
      <c r="AD200" s="2">
        <f t="shared" si="76"/>
        <v>1000</v>
      </c>
      <c r="AE200" s="2">
        <f t="shared" si="77"/>
        <v>23</v>
      </c>
      <c r="AF200" s="2">
        <f t="shared" si="78"/>
        <v>48</v>
      </c>
      <c r="AG200" s="2">
        <f t="shared" si="79"/>
        <v>1.21</v>
      </c>
      <c r="AH200" s="2" t="str">
        <f t="shared" si="80"/>
        <v>Sesuai</v>
      </c>
      <c r="AI200" s="2" t="s">
        <v>41</v>
      </c>
      <c r="AJ200" s="31">
        <f t="shared" si="75"/>
        <v>1</v>
      </c>
      <c r="AK200" s="54">
        <f t="shared" si="70"/>
        <v>0</v>
      </c>
      <c r="AL200" s="2" t="str">
        <f t="shared" si="81"/>
        <v>OK</v>
      </c>
      <c r="AM200" s="2" t="str">
        <f t="shared" si="82"/>
        <v>OK</v>
      </c>
      <c r="AN200" s="2" t="str">
        <f t="shared" si="83"/>
        <v>OK</v>
      </c>
      <c r="AO200" s="2" t="str">
        <f t="shared" si="84"/>
        <v>OK</v>
      </c>
      <c r="AP200" s="2" t="str">
        <f t="shared" si="85"/>
        <v>OK</v>
      </c>
      <c r="AQ200" s="2" t="str">
        <f t="shared" si="86"/>
        <v>OK</v>
      </c>
      <c r="AR200" s="2" t="str">
        <f t="shared" si="73"/>
        <v>OK</v>
      </c>
      <c r="AS200" s="53" t="str">
        <f t="shared" si="74"/>
        <v>NOK</v>
      </c>
      <c r="AT200" s="2" t="str">
        <f>VLOOKUP(G200,ACROV!$A$2:$D$732,4,)</f>
        <v>M FARHAN HILMAWAN</v>
      </c>
      <c r="AU200" s="2">
        <f t="shared" si="87"/>
        <v>1</v>
      </c>
      <c r="AV200" s="2" t="str">
        <f>_xlfn.IFNA(VLOOKUP(G200,Dispen!$A$3:$A$36,1,)," ")</f>
        <v xml:space="preserve"> </v>
      </c>
    </row>
    <row r="201" spans="1:48" x14ac:dyDescent="0.25">
      <c r="A201" s="25">
        <v>200</v>
      </c>
      <c r="B201" s="25">
        <v>200</v>
      </c>
      <c r="C201" s="25" t="s">
        <v>26</v>
      </c>
      <c r="D201" s="25" t="s">
        <v>33</v>
      </c>
      <c r="E201" s="25" t="s">
        <v>3162</v>
      </c>
      <c r="F201" s="25" t="s">
        <v>27</v>
      </c>
      <c r="G201" s="25" t="s">
        <v>869</v>
      </c>
      <c r="H201" s="25" t="s">
        <v>1060</v>
      </c>
      <c r="I201" s="25" t="s">
        <v>60</v>
      </c>
      <c r="J201" s="25" t="s">
        <v>3260</v>
      </c>
      <c r="K201" s="25" t="s">
        <v>120</v>
      </c>
      <c r="L201" s="25" t="s">
        <v>121</v>
      </c>
      <c r="M201" s="25" t="s">
        <v>166</v>
      </c>
      <c r="N201" s="32">
        <v>6</v>
      </c>
      <c r="O201" s="25">
        <v>16</v>
      </c>
      <c r="P201" s="25" t="s">
        <v>139</v>
      </c>
      <c r="Q201" s="25" t="s">
        <v>4190</v>
      </c>
      <c r="R201" s="25" t="s">
        <v>3261</v>
      </c>
      <c r="S201" s="55">
        <v>100</v>
      </c>
      <c r="T201" s="25">
        <v>46</v>
      </c>
      <c r="U201" s="25">
        <v>0.38</v>
      </c>
      <c r="V201" s="25" t="s">
        <v>40</v>
      </c>
      <c r="W201" s="25" t="s">
        <v>146</v>
      </c>
      <c r="X201" s="25" t="s">
        <v>4194</v>
      </c>
      <c r="Y201" s="25" t="s">
        <v>3262</v>
      </c>
      <c r="Z201" s="25" t="s">
        <v>40</v>
      </c>
      <c r="AA201" s="25" t="s">
        <v>98</v>
      </c>
      <c r="AB201" s="25" t="s">
        <v>4194</v>
      </c>
      <c r="AC201" s="25" t="s">
        <v>3263</v>
      </c>
      <c r="AD201" s="53">
        <f t="shared" si="76"/>
        <v>100</v>
      </c>
      <c r="AE201" s="2">
        <f t="shared" si="77"/>
        <v>6</v>
      </c>
      <c r="AF201" s="2">
        <f t="shared" si="78"/>
        <v>46</v>
      </c>
      <c r="AG201" s="2">
        <f t="shared" si="79"/>
        <v>0.38</v>
      </c>
      <c r="AH201" s="2" t="str">
        <f t="shared" si="80"/>
        <v>Sesuai</v>
      </c>
      <c r="AI201" s="2" t="s">
        <v>41</v>
      </c>
      <c r="AJ201" s="31">
        <f t="shared" si="75"/>
        <v>0</v>
      </c>
      <c r="AK201" s="31">
        <f t="shared" si="70"/>
        <v>0</v>
      </c>
      <c r="AL201" s="53" t="str">
        <f t="shared" si="81"/>
        <v>NOK</v>
      </c>
      <c r="AM201" s="2" t="str">
        <f t="shared" si="82"/>
        <v>OK</v>
      </c>
      <c r="AN201" s="2" t="str">
        <f t="shared" si="83"/>
        <v>OK</v>
      </c>
      <c r="AO201" s="2" t="str">
        <f t="shared" si="84"/>
        <v>OK</v>
      </c>
      <c r="AP201" s="2" t="str">
        <f t="shared" si="85"/>
        <v>OK</v>
      </c>
      <c r="AQ201" s="2" t="str">
        <f t="shared" si="86"/>
        <v>OK</v>
      </c>
      <c r="AR201" s="2" t="s">
        <v>4195</v>
      </c>
      <c r="AS201" s="2" t="s">
        <v>4195</v>
      </c>
      <c r="AT201" s="2" t="str">
        <f>VLOOKUP(G201,ACROV!$A$2:$D$732,4,)</f>
        <v>DHANI RAMDANI</v>
      </c>
      <c r="AU201" s="2">
        <f t="shared" si="87"/>
        <v>1</v>
      </c>
      <c r="AV201" s="2" t="str">
        <f>_xlfn.IFNA(VLOOKUP(G201,Dispen!$A$3:$A$36,1,)," ")</f>
        <v>TVDM</v>
      </c>
    </row>
    <row r="202" spans="1:48" x14ac:dyDescent="0.25">
      <c r="A202" s="25">
        <v>200</v>
      </c>
      <c r="B202" s="25">
        <v>200</v>
      </c>
      <c r="C202" s="25" t="s">
        <v>26</v>
      </c>
      <c r="D202" s="25" t="s">
        <v>33</v>
      </c>
      <c r="E202" s="25" t="s">
        <v>3162</v>
      </c>
      <c r="F202" s="25" t="s">
        <v>27</v>
      </c>
      <c r="G202" s="25" t="s">
        <v>2754</v>
      </c>
      <c r="H202" s="25" t="s">
        <v>2755</v>
      </c>
      <c r="I202" s="25" t="s">
        <v>30</v>
      </c>
      <c r="J202" s="25" t="s">
        <v>3285</v>
      </c>
      <c r="K202" s="25" t="s">
        <v>120</v>
      </c>
      <c r="L202" s="25" t="s">
        <v>121</v>
      </c>
      <c r="M202" s="25" t="s">
        <v>137</v>
      </c>
      <c r="N202" s="32">
        <v>8</v>
      </c>
      <c r="O202" s="25">
        <v>8</v>
      </c>
      <c r="P202" s="25" t="s">
        <v>139</v>
      </c>
      <c r="Q202" s="25" t="s">
        <v>4190</v>
      </c>
      <c r="R202" s="25" t="s">
        <v>3286</v>
      </c>
      <c r="S202" s="25">
        <v>1000</v>
      </c>
      <c r="T202" s="25">
        <v>44</v>
      </c>
      <c r="U202" s="25">
        <v>0.65</v>
      </c>
      <c r="V202" s="25" t="s">
        <v>266</v>
      </c>
      <c r="W202" s="25" t="s">
        <v>40</v>
      </c>
      <c r="X202" s="25" t="s">
        <v>4193</v>
      </c>
      <c r="Y202" s="25" t="s">
        <v>3287</v>
      </c>
      <c r="Z202" s="25" t="s">
        <v>40</v>
      </c>
      <c r="AA202" s="25" t="s">
        <v>99</v>
      </c>
      <c r="AB202" s="25" t="s">
        <v>4194</v>
      </c>
      <c r="AC202" s="55" t="s">
        <v>3288</v>
      </c>
      <c r="AD202" s="2">
        <f t="shared" si="76"/>
        <v>1000</v>
      </c>
      <c r="AE202" s="2">
        <f t="shared" si="77"/>
        <v>8</v>
      </c>
      <c r="AF202" s="2">
        <f t="shared" si="78"/>
        <v>44</v>
      </c>
      <c r="AG202" s="2">
        <f t="shared" si="79"/>
        <v>0.65</v>
      </c>
      <c r="AH202" s="2" t="str">
        <f t="shared" si="80"/>
        <v>Sesuai</v>
      </c>
      <c r="AI202" s="2" t="s">
        <v>41</v>
      </c>
      <c r="AJ202" s="31">
        <f t="shared" si="75"/>
        <v>1</v>
      </c>
      <c r="AK202" s="54">
        <f t="shared" si="70"/>
        <v>0</v>
      </c>
      <c r="AL202" s="2" t="str">
        <f t="shared" si="81"/>
        <v>OK</v>
      </c>
      <c r="AM202" s="2" t="str">
        <f t="shared" si="82"/>
        <v>OK</v>
      </c>
      <c r="AN202" s="2" t="str">
        <f t="shared" si="83"/>
        <v>OK</v>
      </c>
      <c r="AO202" s="2" t="str">
        <f t="shared" si="84"/>
        <v>OK</v>
      </c>
      <c r="AP202" s="2" t="str">
        <f t="shared" si="85"/>
        <v>OK</v>
      </c>
      <c r="AQ202" s="2" t="str">
        <f t="shared" si="86"/>
        <v>OK</v>
      </c>
      <c r="AR202" s="2" t="str">
        <f>IF(X202="ONLINE","OK","NOK")</f>
        <v>OK</v>
      </c>
      <c r="AS202" s="53" t="str">
        <f>IF(AB202="ONLINE","OK","NOK")</f>
        <v>NOK</v>
      </c>
      <c r="AT202" s="2" t="str">
        <f>VLOOKUP(G202,ACROV!$A$2:$D$732,4,)</f>
        <v>YUDA SATRIA PERMANA</v>
      </c>
      <c r="AU202" s="2">
        <f t="shared" si="87"/>
        <v>1</v>
      </c>
      <c r="AV202" s="2" t="str">
        <f>_xlfn.IFNA(VLOOKUP(G202,Dispen!$A$3:$A$36,1,)," ")</f>
        <v xml:space="preserve"> </v>
      </c>
    </row>
    <row r="203" spans="1:48" x14ac:dyDescent="0.25">
      <c r="A203" s="25">
        <v>200</v>
      </c>
      <c r="B203" s="25">
        <v>200</v>
      </c>
      <c r="C203" s="25" t="s">
        <v>26</v>
      </c>
      <c r="D203" s="25" t="s">
        <v>33</v>
      </c>
      <c r="E203" s="25" t="s">
        <v>3304</v>
      </c>
      <c r="F203" s="25" t="s">
        <v>27</v>
      </c>
      <c r="G203" s="25" t="s">
        <v>1770</v>
      </c>
      <c r="H203" s="25" t="s">
        <v>1771</v>
      </c>
      <c r="I203" s="25" t="s">
        <v>118</v>
      </c>
      <c r="J203" s="25" t="s">
        <v>3308</v>
      </c>
      <c r="K203" s="25" t="s">
        <v>120</v>
      </c>
      <c r="L203" s="25" t="s">
        <v>121</v>
      </c>
      <c r="M203" s="25" t="s">
        <v>166</v>
      </c>
      <c r="N203" s="32">
        <v>0</v>
      </c>
      <c r="O203" s="25">
        <v>8</v>
      </c>
      <c r="P203" s="25" t="s">
        <v>139</v>
      </c>
      <c r="Q203" s="25" t="s">
        <v>4190</v>
      </c>
      <c r="R203" s="25" t="s">
        <v>3309</v>
      </c>
      <c r="S203" s="25">
        <v>1000</v>
      </c>
      <c r="T203" s="25">
        <v>49</v>
      </c>
      <c r="U203" s="25">
        <v>0.61</v>
      </c>
      <c r="V203" s="25" t="s">
        <v>150</v>
      </c>
      <c r="W203" s="25" t="s">
        <v>91</v>
      </c>
      <c r="X203" s="25" t="s">
        <v>4193</v>
      </c>
      <c r="Y203" s="25" t="s">
        <v>3310</v>
      </c>
      <c r="Z203" s="25" t="s">
        <v>40</v>
      </c>
      <c r="AA203" s="25" t="s">
        <v>64</v>
      </c>
      <c r="AB203" s="25" t="s">
        <v>4194</v>
      </c>
      <c r="AC203" s="55" t="s">
        <v>3311</v>
      </c>
      <c r="AD203" s="2">
        <f t="shared" si="76"/>
        <v>1000</v>
      </c>
      <c r="AE203" s="2">
        <f t="shared" si="77"/>
        <v>0</v>
      </c>
      <c r="AF203" s="2">
        <f t="shared" si="78"/>
        <v>49</v>
      </c>
      <c r="AG203" s="2">
        <f t="shared" si="79"/>
        <v>0.61</v>
      </c>
      <c r="AH203" s="2" t="str">
        <f t="shared" si="80"/>
        <v>Sesuai</v>
      </c>
      <c r="AI203" s="2" t="s">
        <v>41</v>
      </c>
      <c r="AJ203" s="31">
        <f t="shared" si="75"/>
        <v>0.68085106382978722</v>
      </c>
      <c r="AK203" s="54">
        <f t="shared" si="70"/>
        <v>0</v>
      </c>
      <c r="AL203" s="2" t="str">
        <f t="shared" si="81"/>
        <v>OK</v>
      </c>
      <c r="AM203" s="2" t="str">
        <f t="shared" si="82"/>
        <v>OK</v>
      </c>
      <c r="AN203" s="2" t="str">
        <f t="shared" si="83"/>
        <v>OK</v>
      </c>
      <c r="AO203" s="2" t="str">
        <f t="shared" si="84"/>
        <v>OK</v>
      </c>
      <c r="AP203" s="2" t="str">
        <f t="shared" si="85"/>
        <v>OK</v>
      </c>
      <c r="AQ203" s="2" t="str">
        <f t="shared" si="86"/>
        <v>OK</v>
      </c>
      <c r="AR203" s="2" t="str">
        <f>IF(X203="ONLINE","OK","NOK")</f>
        <v>OK</v>
      </c>
      <c r="AS203" s="53" t="str">
        <f>IF(AB203="ONLINE","OK","NOK")</f>
        <v>NOK</v>
      </c>
      <c r="AT203" s="2" t="str">
        <f>VLOOKUP(G203,ACROV!$A$2:$D$732,4,)</f>
        <v>ARIF RAHMAN HAKIM</v>
      </c>
      <c r="AU203" s="2">
        <f t="shared" si="87"/>
        <v>1</v>
      </c>
      <c r="AV203" s="2" t="str">
        <f>_xlfn.IFNA(VLOOKUP(G203,Dispen!$A$3:$A$36,1,)," ")</f>
        <v xml:space="preserve"> </v>
      </c>
    </row>
    <row r="204" spans="1:48" x14ac:dyDescent="0.25">
      <c r="A204" s="25">
        <v>200</v>
      </c>
      <c r="B204" s="25">
        <v>200</v>
      </c>
      <c r="C204" s="25" t="s">
        <v>26</v>
      </c>
      <c r="D204" s="25" t="s">
        <v>33</v>
      </c>
      <c r="E204" s="25" t="s">
        <v>3935</v>
      </c>
      <c r="F204" s="25" t="s">
        <v>27</v>
      </c>
      <c r="G204" s="25" t="s">
        <v>3313</v>
      </c>
      <c r="H204" s="25" t="s">
        <v>3314</v>
      </c>
      <c r="I204" s="25" t="s">
        <v>118</v>
      </c>
      <c r="J204" s="25" t="s">
        <v>3942</v>
      </c>
      <c r="K204" s="25" t="s">
        <v>120</v>
      </c>
      <c r="L204" s="25" t="s">
        <v>121</v>
      </c>
      <c r="M204" s="25" t="s">
        <v>157</v>
      </c>
      <c r="N204" s="32">
        <v>0</v>
      </c>
      <c r="O204" s="25">
        <v>8</v>
      </c>
      <c r="P204" s="55" t="s">
        <v>123</v>
      </c>
      <c r="Q204" s="25" t="s">
        <v>4190</v>
      </c>
      <c r="R204" s="25" t="s">
        <v>3943</v>
      </c>
      <c r="S204" s="25">
        <v>1000</v>
      </c>
      <c r="T204" s="25">
        <v>42</v>
      </c>
      <c r="U204" s="25">
        <v>0.64</v>
      </c>
      <c r="V204" s="25" t="s">
        <v>40</v>
      </c>
      <c r="W204" s="25" t="s">
        <v>40</v>
      </c>
      <c r="X204" s="25" t="s">
        <v>4195</v>
      </c>
      <c r="Y204" s="25" t="s">
        <v>52</v>
      </c>
      <c r="Z204" s="25" t="s">
        <v>40</v>
      </c>
      <c r="AA204" s="25" t="s">
        <v>40</v>
      </c>
      <c r="AB204" s="25" t="s">
        <v>4195</v>
      </c>
      <c r="AC204" s="25" t="s">
        <v>52</v>
      </c>
      <c r="AD204" s="2">
        <f t="shared" si="76"/>
        <v>1000</v>
      </c>
      <c r="AE204" s="2">
        <f t="shared" si="77"/>
        <v>0</v>
      </c>
      <c r="AF204" s="2">
        <f t="shared" si="78"/>
        <v>42</v>
      </c>
      <c r="AG204" s="2">
        <f t="shared" si="79"/>
        <v>0.64</v>
      </c>
      <c r="AH204" s="2" t="str">
        <f t="shared" si="80"/>
        <v>Sesuai</v>
      </c>
      <c r="AI204" s="53" t="s">
        <v>42</v>
      </c>
      <c r="AJ204" s="31">
        <v>0</v>
      </c>
      <c r="AK204" s="31">
        <v>0</v>
      </c>
      <c r="AL204" s="2" t="str">
        <f t="shared" si="81"/>
        <v>OK</v>
      </c>
      <c r="AM204" s="2" t="str">
        <f t="shared" si="82"/>
        <v>OK</v>
      </c>
      <c r="AN204" s="2" t="str">
        <f t="shared" si="83"/>
        <v>OK</v>
      </c>
      <c r="AO204" s="2" t="str">
        <f t="shared" si="84"/>
        <v>OK</v>
      </c>
      <c r="AP204" s="2" t="str">
        <f t="shared" si="85"/>
        <v>OK</v>
      </c>
      <c r="AQ204" s="53" t="str">
        <f t="shared" si="86"/>
        <v>NOK</v>
      </c>
      <c r="AR204" s="2" t="s">
        <v>4195</v>
      </c>
      <c r="AS204" s="2" t="s">
        <v>4195</v>
      </c>
      <c r="AT204" s="2" t="s">
        <v>4033</v>
      </c>
      <c r="AU204" s="2">
        <f t="shared" si="87"/>
        <v>1</v>
      </c>
      <c r="AV204" s="2" t="str">
        <f>_xlfn.IFNA(VLOOKUP(G204,Dispen!$A$3:$A$36,1,)," ")</f>
        <v xml:space="preserve"> </v>
      </c>
    </row>
    <row r="205" spans="1:48" x14ac:dyDescent="0.25">
      <c r="A205" s="25">
        <v>200</v>
      </c>
      <c r="B205" s="25">
        <v>200</v>
      </c>
      <c r="C205" s="25" t="s">
        <v>26</v>
      </c>
      <c r="D205" s="25" t="s">
        <v>33</v>
      </c>
      <c r="E205" s="25" t="s">
        <v>3304</v>
      </c>
      <c r="F205" s="25" t="s">
        <v>27</v>
      </c>
      <c r="G205" s="25" t="s">
        <v>2016</v>
      </c>
      <c r="H205" s="25" t="s">
        <v>2017</v>
      </c>
      <c r="I205" s="25" t="s">
        <v>160</v>
      </c>
      <c r="J205" s="25" t="s">
        <v>3321</v>
      </c>
      <c r="K205" s="25" t="s">
        <v>120</v>
      </c>
      <c r="L205" s="25" t="s">
        <v>121</v>
      </c>
      <c r="M205" s="25" t="s">
        <v>175</v>
      </c>
      <c r="N205" s="32">
        <v>4</v>
      </c>
      <c r="O205" s="25">
        <v>16</v>
      </c>
      <c r="P205" s="25" t="s">
        <v>139</v>
      </c>
      <c r="Q205" s="25" t="s">
        <v>4190</v>
      </c>
      <c r="R205" s="25" t="s">
        <v>3322</v>
      </c>
      <c r="S205" s="25">
        <v>1000</v>
      </c>
      <c r="T205" s="55">
        <v>84</v>
      </c>
      <c r="U205" s="25">
        <v>0.34</v>
      </c>
      <c r="V205" s="25" t="s">
        <v>99</v>
      </c>
      <c r="W205" s="25" t="s">
        <v>40</v>
      </c>
      <c r="X205" s="25" t="s">
        <v>4193</v>
      </c>
      <c r="Y205" s="25" t="s">
        <v>3323</v>
      </c>
      <c r="Z205" s="25" t="s">
        <v>40</v>
      </c>
      <c r="AA205" s="25" t="s">
        <v>45</v>
      </c>
      <c r="AB205" s="25" t="s">
        <v>4194</v>
      </c>
      <c r="AC205" s="55" t="s">
        <v>3324</v>
      </c>
      <c r="AD205" s="2">
        <f t="shared" si="76"/>
        <v>1000</v>
      </c>
      <c r="AE205" s="2">
        <f t="shared" si="77"/>
        <v>4</v>
      </c>
      <c r="AF205" s="53">
        <f t="shared" si="78"/>
        <v>84</v>
      </c>
      <c r="AG205" s="2">
        <f t="shared" si="79"/>
        <v>0.34</v>
      </c>
      <c r="AH205" s="2" t="str">
        <f t="shared" si="80"/>
        <v>Sesuai</v>
      </c>
      <c r="AI205" s="2" t="s">
        <v>41</v>
      </c>
      <c r="AJ205" s="31">
        <f t="shared" ref="AJ205:AJ228" si="88">V205/(V205+W205)</f>
        <v>1</v>
      </c>
      <c r="AK205" s="54">
        <f t="shared" ref="AK205:AK223" si="89">Z205/(Z205+AA205)</f>
        <v>0</v>
      </c>
      <c r="AL205" s="2" t="str">
        <f t="shared" si="81"/>
        <v>OK</v>
      </c>
      <c r="AM205" s="2" t="str">
        <f t="shared" si="82"/>
        <v>OK</v>
      </c>
      <c r="AN205" s="53" t="str">
        <f t="shared" si="83"/>
        <v>NOK</v>
      </c>
      <c r="AO205" s="2" t="str">
        <f t="shared" si="84"/>
        <v>OK</v>
      </c>
      <c r="AP205" s="2" t="str">
        <f t="shared" si="85"/>
        <v>OK</v>
      </c>
      <c r="AQ205" s="2" t="str">
        <f t="shared" si="86"/>
        <v>OK</v>
      </c>
      <c r="AR205" s="2" t="str">
        <f t="shared" ref="AR205:AR228" si="90">IF(X205="ONLINE","OK","NOK")</f>
        <v>OK</v>
      </c>
      <c r="AS205" s="53" t="str">
        <f t="shared" ref="AS205:AS223" si="91">IF(AB205="ONLINE","OK","NOK")</f>
        <v>NOK</v>
      </c>
      <c r="AT205" s="2" t="str">
        <f>VLOOKUP(G205,ACROV!$A$2:$D$732,4,)</f>
        <v>RIFQI AL WAFA</v>
      </c>
      <c r="AU205" s="2">
        <f t="shared" si="87"/>
        <v>2</v>
      </c>
      <c r="AV205" s="2" t="str">
        <f>_xlfn.IFNA(VLOOKUP(G205,Dispen!$A$3:$A$36,1,)," ")</f>
        <v xml:space="preserve"> </v>
      </c>
    </row>
    <row r="206" spans="1:48" x14ac:dyDescent="0.25">
      <c r="A206" s="25">
        <v>200</v>
      </c>
      <c r="B206" s="25">
        <v>200</v>
      </c>
      <c r="C206" s="25" t="s">
        <v>26</v>
      </c>
      <c r="D206" s="25" t="s">
        <v>33</v>
      </c>
      <c r="E206" s="25" t="s">
        <v>3304</v>
      </c>
      <c r="F206" s="25" t="s">
        <v>27</v>
      </c>
      <c r="G206" s="25" t="s">
        <v>3325</v>
      </c>
      <c r="H206" s="25" t="s">
        <v>3326</v>
      </c>
      <c r="I206" s="25" t="s">
        <v>30</v>
      </c>
      <c r="J206" s="25" t="s">
        <v>3327</v>
      </c>
      <c r="K206" s="25" t="s">
        <v>120</v>
      </c>
      <c r="L206" s="25" t="s">
        <v>121</v>
      </c>
      <c r="M206" s="25" t="s">
        <v>162</v>
      </c>
      <c r="N206" s="32">
        <v>10</v>
      </c>
      <c r="O206" s="25">
        <v>8</v>
      </c>
      <c r="P206" s="55" t="s">
        <v>123</v>
      </c>
      <c r="Q206" s="25" t="s">
        <v>4190</v>
      </c>
      <c r="R206" s="25" t="s">
        <v>3328</v>
      </c>
      <c r="S206" s="25">
        <v>1000</v>
      </c>
      <c r="T206" s="25">
        <v>50</v>
      </c>
      <c r="U206" s="25">
        <v>0.28000000000000003</v>
      </c>
      <c r="V206" s="25" t="s">
        <v>82</v>
      </c>
      <c r="W206" s="25" t="s">
        <v>40</v>
      </c>
      <c r="X206" s="25" t="s">
        <v>4193</v>
      </c>
      <c r="Y206" s="25" t="s">
        <v>3329</v>
      </c>
      <c r="Z206" s="25" t="s">
        <v>323</v>
      </c>
      <c r="AA206" s="25" t="s">
        <v>40</v>
      </c>
      <c r="AB206" s="25" t="s">
        <v>4193</v>
      </c>
      <c r="AC206" s="25" t="s">
        <v>3330</v>
      </c>
      <c r="AD206" s="2">
        <f t="shared" si="76"/>
        <v>1000</v>
      </c>
      <c r="AE206" s="2">
        <f t="shared" si="77"/>
        <v>10</v>
      </c>
      <c r="AF206" s="2">
        <f t="shared" si="78"/>
        <v>50</v>
      </c>
      <c r="AG206" s="2">
        <f t="shared" si="79"/>
        <v>0.28000000000000003</v>
      </c>
      <c r="AH206" s="2" t="str">
        <f t="shared" si="80"/>
        <v>Sesuai</v>
      </c>
      <c r="AI206" s="53" t="s">
        <v>42</v>
      </c>
      <c r="AJ206" s="31">
        <f t="shared" si="88"/>
        <v>1</v>
      </c>
      <c r="AK206" s="31">
        <f t="shared" si="89"/>
        <v>1</v>
      </c>
      <c r="AL206" s="2" t="str">
        <f t="shared" si="81"/>
        <v>OK</v>
      </c>
      <c r="AM206" s="2" t="str">
        <f t="shared" si="82"/>
        <v>OK</v>
      </c>
      <c r="AN206" s="2" t="str">
        <f t="shared" si="83"/>
        <v>OK</v>
      </c>
      <c r="AO206" s="2" t="str">
        <f t="shared" si="84"/>
        <v>OK</v>
      </c>
      <c r="AP206" s="2" t="str">
        <f t="shared" si="85"/>
        <v>OK</v>
      </c>
      <c r="AQ206" s="53" t="str">
        <f t="shared" si="86"/>
        <v>NOK</v>
      </c>
      <c r="AR206" s="2" t="str">
        <f t="shared" si="90"/>
        <v>OK</v>
      </c>
      <c r="AS206" s="2" t="str">
        <f t="shared" si="91"/>
        <v>OK</v>
      </c>
      <c r="AT206" s="2" t="str">
        <f>VLOOKUP(G206,ACROV!$A$2:$D$732,4,)</f>
        <v>RIFQI AL WAFA</v>
      </c>
      <c r="AU206" s="2">
        <f t="shared" si="87"/>
        <v>1</v>
      </c>
      <c r="AV206" s="2" t="str">
        <f>_xlfn.IFNA(VLOOKUP(G206,Dispen!$A$3:$A$36,1,)," ")</f>
        <v xml:space="preserve"> </v>
      </c>
    </row>
    <row r="207" spans="1:48" x14ac:dyDescent="0.25">
      <c r="A207" s="25">
        <v>200</v>
      </c>
      <c r="B207" s="25">
        <v>200</v>
      </c>
      <c r="C207" s="25" t="s">
        <v>26</v>
      </c>
      <c r="D207" s="25" t="s">
        <v>33</v>
      </c>
      <c r="E207" s="25" t="s">
        <v>3304</v>
      </c>
      <c r="F207" s="25" t="s">
        <v>27</v>
      </c>
      <c r="G207" s="25" t="s">
        <v>633</v>
      </c>
      <c r="H207" s="25" t="s">
        <v>634</v>
      </c>
      <c r="I207" s="25" t="s">
        <v>60</v>
      </c>
      <c r="J207" s="25" t="s">
        <v>3340</v>
      </c>
      <c r="K207" s="25" t="s">
        <v>120</v>
      </c>
      <c r="L207" s="25" t="s">
        <v>121</v>
      </c>
      <c r="M207" s="25" t="s">
        <v>137</v>
      </c>
      <c r="N207" s="32">
        <v>27</v>
      </c>
      <c r="O207" s="25">
        <v>8</v>
      </c>
      <c r="P207" s="25" t="s">
        <v>139</v>
      </c>
      <c r="Q207" s="25" t="s">
        <v>4190</v>
      </c>
      <c r="R207" s="25" t="s">
        <v>3341</v>
      </c>
      <c r="S207" s="25">
        <v>1000</v>
      </c>
      <c r="T207" s="25">
        <v>0</v>
      </c>
      <c r="U207" s="25">
        <v>1.1399999999999999</v>
      </c>
      <c r="V207" s="25" t="s">
        <v>40</v>
      </c>
      <c r="W207" s="25" t="s">
        <v>56</v>
      </c>
      <c r="X207" s="25" t="s">
        <v>4194</v>
      </c>
      <c r="Y207" s="55" t="s">
        <v>3342</v>
      </c>
      <c r="Z207" s="25" t="s">
        <v>64</v>
      </c>
      <c r="AA207" s="25" t="s">
        <v>40</v>
      </c>
      <c r="AB207" s="25" t="s">
        <v>4193</v>
      </c>
      <c r="AC207" s="25" t="s">
        <v>3343</v>
      </c>
      <c r="AD207" s="2">
        <f t="shared" si="76"/>
        <v>1000</v>
      </c>
      <c r="AE207" s="2">
        <f t="shared" si="77"/>
        <v>27</v>
      </c>
      <c r="AF207" s="2">
        <f t="shared" si="78"/>
        <v>0</v>
      </c>
      <c r="AG207" s="2">
        <f t="shared" si="79"/>
        <v>1.1399999999999999</v>
      </c>
      <c r="AH207" s="2" t="str">
        <f t="shared" si="80"/>
        <v>Sesuai</v>
      </c>
      <c r="AI207" s="2" t="s">
        <v>41</v>
      </c>
      <c r="AJ207" s="54">
        <f t="shared" si="88"/>
        <v>0</v>
      </c>
      <c r="AK207" s="31">
        <f t="shared" si="89"/>
        <v>1</v>
      </c>
      <c r="AL207" s="2" t="str">
        <f t="shared" si="81"/>
        <v>OK</v>
      </c>
      <c r="AM207" s="2" t="str">
        <f t="shared" si="82"/>
        <v>OK</v>
      </c>
      <c r="AN207" s="2" t="str">
        <f t="shared" si="83"/>
        <v>OK</v>
      </c>
      <c r="AO207" s="2" t="str">
        <f t="shared" si="84"/>
        <v>OK</v>
      </c>
      <c r="AP207" s="2" t="str">
        <f t="shared" si="85"/>
        <v>OK</v>
      </c>
      <c r="AQ207" s="2" t="str">
        <f t="shared" si="86"/>
        <v>OK</v>
      </c>
      <c r="AR207" s="53" t="str">
        <f t="shared" si="90"/>
        <v>NOK</v>
      </c>
      <c r="AS207" s="2" t="str">
        <f t="shared" si="91"/>
        <v>OK</v>
      </c>
      <c r="AT207" s="2" t="str">
        <f>VLOOKUP(G207,ACROV!$A$2:$D$732,4,)</f>
        <v>ANUGRAH KUSUMA</v>
      </c>
      <c r="AU207" s="2">
        <f t="shared" si="87"/>
        <v>1</v>
      </c>
      <c r="AV207" s="2" t="str">
        <f>_xlfn.IFNA(VLOOKUP(G207,Dispen!$A$3:$A$36,1,)," ")</f>
        <v xml:space="preserve"> </v>
      </c>
    </row>
    <row r="208" spans="1:48" x14ac:dyDescent="0.25">
      <c r="A208" s="25">
        <v>200</v>
      </c>
      <c r="B208" s="25">
        <v>200</v>
      </c>
      <c r="C208" s="25" t="s">
        <v>26</v>
      </c>
      <c r="D208" s="25" t="s">
        <v>33</v>
      </c>
      <c r="E208" s="25" t="s">
        <v>3304</v>
      </c>
      <c r="F208" s="25" t="s">
        <v>27</v>
      </c>
      <c r="G208" s="25" t="s">
        <v>147</v>
      </c>
      <c r="H208" s="25" t="s">
        <v>148</v>
      </c>
      <c r="I208" s="25" t="s">
        <v>60</v>
      </c>
      <c r="J208" s="25" t="s">
        <v>3366</v>
      </c>
      <c r="K208" s="25" t="s">
        <v>120</v>
      </c>
      <c r="L208" s="25" t="s">
        <v>121</v>
      </c>
      <c r="M208" s="25" t="s">
        <v>137</v>
      </c>
      <c r="N208" s="32">
        <v>39</v>
      </c>
      <c r="O208" s="25">
        <v>8</v>
      </c>
      <c r="P208" s="25" t="s">
        <v>139</v>
      </c>
      <c r="Q208" s="25" t="s">
        <v>4190</v>
      </c>
      <c r="R208" s="25" t="s">
        <v>3367</v>
      </c>
      <c r="S208" s="25">
        <v>1000</v>
      </c>
      <c r="T208" s="25">
        <v>38</v>
      </c>
      <c r="U208" s="25">
        <v>0.8</v>
      </c>
      <c r="V208" s="25" t="s">
        <v>40</v>
      </c>
      <c r="W208" s="25" t="s">
        <v>45</v>
      </c>
      <c r="X208" s="25" t="s">
        <v>4194</v>
      </c>
      <c r="Y208" s="55" t="s">
        <v>3368</v>
      </c>
      <c r="Z208" s="25" t="s">
        <v>98</v>
      </c>
      <c r="AA208" s="25" t="s">
        <v>40</v>
      </c>
      <c r="AB208" s="25" t="s">
        <v>4193</v>
      </c>
      <c r="AC208" s="25" t="s">
        <v>3369</v>
      </c>
      <c r="AD208" s="2">
        <f t="shared" si="76"/>
        <v>1000</v>
      </c>
      <c r="AE208" s="2">
        <f t="shared" si="77"/>
        <v>39</v>
      </c>
      <c r="AF208" s="2">
        <f t="shared" si="78"/>
        <v>38</v>
      </c>
      <c r="AG208" s="2">
        <f t="shared" si="79"/>
        <v>0.8</v>
      </c>
      <c r="AH208" s="2" t="str">
        <f t="shared" si="80"/>
        <v>Sesuai</v>
      </c>
      <c r="AI208" s="2" t="s">
        <v>41</v>
      </c>
      <c r="AJ208" s="54">
        <f t="shared" si="88"/>
        <v>0</v>
      </c>
      <c r="AK208" s="31">
        <f t="shared" si="89"/>
        <v>1</v>
      </c>
      <c r="AL208" s="2" t="str">
        <f t="shared" si="81"/>
        <v>OK</v>
      </c>
      <c r="AM208" s="2" t="str">
        <f t="shared" si="82"/>
        <v>OK</v>
      </c>
      <c r="AN208" s="2" t="str">
        <f t="shared" si="83"/>
        <v>OK</v>
      </c>
      <c r="AO208" s="2" t="str">
        <f t="shared" si="84"/>
        <v>OK</v>
      </c>
      <c r="AP208" s="2" t="str">
        <f t="shared" si="85"/>
        <v>OK</v>
      </c>
      <c r="AQ208" s="2" t="str">
        <f t="shared" si="86"/>
        <v>OK</v>
      </c>
      <c r="AR208" s="53" t="str">
        <f t="shared" si="90"/>
        <v>NOK</v>
      </c>
      <c r="AS208" s="2" t="str">
        <f t="shared" si="91"/>
        <v>OK</v>
      </c>
      <c r="AT208" s="2" t="str">
        <f>VLOOKUP(G208,ACROV!$A$2:$D$732,4,)</f>
        <v>RIFQI AL WAFA</v>
      </c>
      <c r="AU208" s="2">
        <f t="shared" si="87"/>
        <v>1</v>
      </c>
      <c r="AV208" s="2" t="str">
        <f>_xlfn.IFNA(VLOOKUP(G208,Dispen!$A$3:$A$36,1,)," ")</f>
        <v xml:space="preserve"> </v>
      </c>
    </row>
    <row r="209" spans="1:48" x14ac:dyDescent="0.25">
      <c r="A209" s="25">
        <v>200</v>
      </c>
      <c r="B209" s="25">
        <v>200</v>
      </c>
      <c r="C209" s="25" t="s">
        <v>26</v>
      </c>
      <c r="D209" s="25" t="s">
        <v>33</v>
      </c>
      <c r="E209" s="25" t="s">
        <v>3304</v>
      </c>
      <c r="F209" s="25" t="s">
        <v>27</v>
      </c>
      <c r="G209" s="25" t="s">
        <v>2546</v>
      </c>
      <c r="H209" s="25" t="s">
        <v>1018</v>
      </c>
      <c r="I209" s="25" t="s">
        <v>30</v>
      </c>
      <c r="J209" s="25" t="s">
        <v>3383</v>
      </c>
      <c r="K209" s="25" t="s">
        <v>37</v>
      </c>
      <c r="L209" s="25" t="s">
        <v>38</v>
      </c>
      <c r="M209" s="25" t="s">
        <v>78</v>
      </c>
      <c r="N209" s="32">
        <v>6</v>
      </c>
      <c r="O209" s="25">
        <v>2</v>
      </c>
      <c r="P209" s="25" t="s">
        <v>43</v>
      </c>
      <c r="Q209" s="25" t="s">
        <v>4190</v>
      </c>
      <c r="R209" s="25" t="s">
        <v>3384</v>
      </c>
      <c r="S209" s="25">
        <v>1000</v>
      </c>
      <c r="T209" s="25">
        <v>44</v>
      </c>
      <c r="U209" s="25">
        <v>0.42</v>
      </c>
      <c r="V209" s="25" t="s">
        <v>40</v>
      </c>
      <c r="W209" s="25" t="s">
        <v>45</v>
      </c>
      <c r="X209" s="25" t="s">
        <v>4194</v>
      </c>
      <c r="Y209" s="55" t="s">
        <v>3385</v>
      </c>
      <c r="Z209" s="25" t="s">
        <v>64</v>
      </c>
      <c r="AA209" s="25" t="s">
        <v>40</v>
      </c>
      <c r="AB209" s="25" t="s">
        <v>4193</v>
      </c>
      <c r="AC209" s="25" t="s">
        <v>3386</v>
      </c>
      <c r="AD209" s="2">
        <f t="shared" si="76"/>
        <v>1000</v>
      </c>
      <c r="AE209" s="2">
        <f t="shared" si="77"/>
        <v>6</v>
      </c>
      <c r="AF209" s="2">
        <f t="shared" si="78"/>
        <v>44</v>
      </c>
      <c r="AG209" s="2">
        <f t="shared" si="79"/>
        <v>0.42</v>
      </c>
      <c r="AH209" s="2" t="str">
        <f t="shared" si="80"/>
        <v>Sesuai</v>
      </c>
      <c r="AI209" s="2" t="s">
        <v>41</v>
      </c>
      <c r="AJ209" s="54">
        <f t="shared" si="88"/>
        <v>0</v>
      </c>
      <c r="AK209" s="31">
        <f t="shared" si="89"/>
        <v>1</v>
      </c>
      <c r="AL209" s="2" t="str">
        <f t="shared" si="81"/>
        <v>OK</v>
      </c>
      <c r="AM209" s="2" t="str">
        <f t="shared" si="82"/>
        <v>OK</v>
      </c>
      <c r="AN209" s="2" t="str">
        <f t="shared" si="83"/>
        <v>OK</v>
      </c>
      <c r="AO209" s="2" t="str">
        <f t="shared" si="84"/>
        <v>OK</v>
      </c>
      <c r="AP209" s="2" t="str">
        <f t="shared" si="85"/>
        <v>OK</v>
      </c>
      <c r="AQ209" s="2" t="str">
        <f t="shared" si="86"/>
        <v>OK</v>
      </c>
      <c r="AR209" s="53" t="str">
        <f t="shared" si="90"/>
        <v>NOK</v>
      </c>
      <c r="AS209" s="2" t="str">
        <f t="shared" si="91"/>
        <v>OK</v>
      </c>
      <c r="AT209" s="2" t="str">
        <f>VLOOKUP(G209,ACROV!$A$2:$D$732,4,)</f>
        <v>WILLY KUSMANA</v>
      </c>
      <c r="AU209" s="2">
        <f t="shared" si="87"/>
        <v>1</v>
      </c>
      <c r="AV209" s="2" t="str">
        <f>_xlfn.IFNA(VLOOKUP(G209,Dispen!$A$3:$A$36,1,)," ")</f>
        <v xml:space="preserve"> </v>
      </c>
    </row>
    <row r="210" spans="1:48" x14ac:dyDescent="0.25">
      <c r="A210" s="25">
        <v>200</v>
      </c>
      <c r="B210" s="25">
        <v>200</v>
      </c>
      <c r="C210" s="25" t="s">
        <v>26</v>
      </c>
      <c r="D210" s="25" t="s">
        <v>33</v>
      </c>
      <c r="E210" s="25" t="s">
        <v>3304</v>
      </c>
      <c r="F210" s="25" t="s">
        <v>27</v>
      </c>
      <c r="G210" s="25" t="s">
        <v>3146</v>
      </c>
      <c r="H210" s="25" t="s">
        <v>3147</v>
      </c>
      <c r="I210" s="25" t="s">
        <v>160</v>
      </c>
      <c r="J210" s="25" t="s">
        <v>3419</v>
      </c>
      <c r="K210" s="25" t="s">
        <v>120</v>
      </c>
      <c r="L210" s="25" t="s">
        <v>121</v>
      </c>
      <c r="M210" s="25" t="s">
        <v>157</v>
      </c>
      <c r="N210" s="32">
        <v>3</v>
      </c>
      <c r="O210" s="25">
        <v>8</v>
      </c>
      <c r="P210" s="25" t="s">
        <v>139</v>
      </c>
      <c r="Q210" s="25" t="s">
        <v>4190</v>
      </c>
      <c r="R210" s="25" t="s">
        <v>3420</v>
      </c>
      <c r="S210" s="55">
        <v>100</v>
      </c>
      <c r="T210" s="25">
        <v>36</v>
      </c>
      <c r="U210" s="25">
        <v>0.65</v>
      </c>
      <c r="V210" s="25" t="s">
        <v>99</v>
      </c>
      <c r="W210" s="25" t="s">
        <v>40</v>
      </c>
      <c r="X210" s="25" t="s">
        <v>4193</v>
      </c>
      <c r="Y210" s="25" t="s">
        <v>3421</v>
      </c>
      <c r="Z210" s="25" t="s">
        <v>99</v>
      </c>
      <c r="AA210" s="25" t="s">
        <v>40</v>
      </c>
      <c r="AB210" s="25" t="s">
        <v>4193</v>
      </c>
      <c r="AC210" s="25" t="s">
        <v>2801</v>
      </c>
      <c r="AD210" s="53">
        <f t="shared" si="76"/>
        <v>100</v>
      </c>
      <c r="AE210" s="2">
        <f t="shared" si="77"/>
        <v>3</v>
      </c>
      <c r="AF210" s="2">
        <f t="shared" si="78"/>
        <v>36</v>
      </c>
      <c r="AG210" s="2">
        <f t="shared" si="79"/>
        <v>0.65</v>
      </c>
      <c r="AH210" s="2" t="str">
        <f t="shared" si="80"/>
        <v>Sesuai</v>
      </c>
      <c r="AI210" s="2" t="s">
        <v>41</v>
      </c>
      <c r="AJ210" s="31">
        <f t="shared" si="88"/>
        <v>1</v>
      </c>
      <c r="AK210" s="31">
        <f t="shared" si="89"/>
        <v>1</v>
      </c>
      <c r="AL210" s="53" t="str">
        <f t="shared" si="81"/>
        <v>NOK</v>
      </c>
      <c r="AM210" s="2" t="str">
        <f t="shared" si="82"/>
        <v>OK</v>
      </c>
      <c r="AN210" s="2" t="str">
        <f t="shared" si="83"/>
        <v>OK</v>
      </c>
      <c r="AO210" s="2" t="str">
        <f t="shared" si="84"/>
        <v>OK</v>
      </c>
      <c r="AP210" s="2" t="str">
        <f t="shared" si="85"/>
        <v>OK</v>
      </c>
      <c r="AQ210" s="2" t="str">
        <f t="shared" si="86"/>
        <v>OK</v>
      </c>
      <c r="AR210" s="2" t="str">
        <f t="shared" si="90"/>
        <v>OK</v>
      </c>
      <c r="AS210" s="2" t="str">
        <f t="shared" si="91"/>
        <v>OK</v>
      </c>
      <c r="AT210" s="2" t="str">
        <f>VLOOKUP(G210,ACROV!$A$2:$D$732,4,)</f>
        <v>HERDIAN</v>
      </c>
      <c r="AU210" s="2">
        <f t="shared" si="87"/>
        <v>1</v>
      </c>
      <c r="AV210" s="2" t="str">
        <f>_xlfn.IFNA(VLOOKUP(G210,Dispen!$A$3:$A$36,1,)," ")</f>
        <v xml:space="preserve"> </v>
      </c>
    </row>
    <row r="211" spans="1:48" x14ac:dyDescent="0.25">
      <c r="A211" s="25">
        <v>200</v>
      </c>
      <c r="B211" s="25">
        <v>200</v>
      </c>
      <c r="C211" s="25" t="s">
        <v>26</v>
      </c>
      <c r="D211" s="25" t="s">
        <v>33</v>
      </c>
      <c r="E211" s="25" t="s">
        <v>3304</v>
      </c>
      <c r="F211" s="25" t="s">
        <v>27</v>
      </c>
      <c r="G211" s="25" t="s">
        <v>914</v>
      </c>
      <c r="H211" s="25" t="s">
        <v>915</v>
      </c>
      <c r="I211" s="25" t="s">
        <v>118</v>
      </c>
      <c r="J211" s="25" t="s">
        <v>3430</v>
      </c>
      <c r="K211" s="25" t="s">
        <v>120</v>
      </c>
      <c r="L211" s="25" t="s">
        <v>121</v>
      </c>
      <c r="M211" s="25" t="s">
        <v>736</v>
      </c>
      <c r="N211" s="56">
        <v>94</v>
      </c>
      <c r="O211" s="25">
        <v>4</v>
      </c>
      <c r="P211" s="25" t="s">
        <v>139</v>
      </c>
      <c r="Q211" s="25" t="s">
        <v>4190</v>
      </c>
      <c r="R211" s="25" t="s">
        <v>3431</v>
      </c>
      <c r="S211" s="25">
        <v>1000</v>
      </c>
      <c r="T211" s="25">
        <v>48</v>
      </c>
      <c r="U211" s="25">
        <v>0.64</v>
      </c>
      <c r="V211" s="25" t="s">
        <v>98</v>
      </c>
      <c r="W211" s="25" t="s">
        <v>40</v>
      </c>
      <c r="X211" s="25" t="s">
        <v>4193</v>
      </c>
      <c r="Y211" s="25" t="s">
        <v>3432</v>
      </c>
      <c r="Z211" s="25" t="s">
        <v>63</v>
      </c>
      <c r="AA211" s="25" t="s">
        <v>40</v>
      </c>
      <c r="AB211" s="25" t="s">
        <v>4193</v>
      </c>
      <c r="AC211" s="25" t="s">
        <v>3433</v>
      </c>
      <c r="AD211" s="2">
        <f t="shared" si="76"/>
        <v>1000</v>
      </c>
      <c r="AE211" s="53">
        <f t="shared" si="77"/>
        <v>94</v>
      </c>
      <c r="AF211" s="2">
        <f t="shared" si="78"/>
        <v>48</v>
      </c>
      <c r="AG211" s="2">
        <f t="shared" si="79"/>
        <v>0.64</v>
      </c>
      <c r="AH211" s="2" t="str">
        <f t="shared" si="80"/>
        <v>Sesuai</v>
      </c>
      <c r="AI211" s="2" t="s">
        <v>41</v>
      </c>
      <c r="AJ211" s="31">
        <f t="shared" si="88"/>
        <v>1</v>
      </c>
      <c r="AK211" s="31">
        <f t="shared" si="89"/>
        <v>1</v>
      </c>
      <c r="AL211" s="2" t="str">
        <f t="shared" si="81"/>
        <v>OK</v>
      </c>
      <c r="AM211" s="53" t="str">
        <f t="shared" si="82"/>
        <v>NOK</v>
      </c>
      <c r="AN211" s="2" t="str">
        <f t="shared" si="83"/>
        <v>OK</v>
      </c>
      <c r="AO211" s="2" t="str">
        <f t="shared" si="84"/>
        <v>OK</v>
      </c>
      <c r="AP211" s="2" t="str">
        <f t="shared" si="85"/>
        <v>OK</v>
      </c>
      <c r="AQ211" s="2" t="str">
        <f t="shared" si="86"/>
        <v>OK</v>
      </c>
      <c r="AR211" s="2" t="str">
        <f t="shared" si="90"/>
        <v>OK</v>
      </c>
      <c r="AS211" s="2" t="str">
        <f t="shared" si="91"/>
        <v>OK</v>
      </c>
      <c r="AT211" s="2" t="str">
        <f>VLOOKUP(G211,ACROV!$A$2:$D$732,4,)</f>
        <v>M. RUSLI FAUZI</v>
      </c>
      <c r="AU211" s="2">
        <f t="shared" si="87"/>
        <v>1</v>
      </c>
      <c r="AV211" s="2" t="str">
        <f>_xlfn.IFNA(VLOOKUP(G211,Dispen!$A$3:$A$36,1,)," ")</f>
        <v xml:space="preserve"> </v>
      </c>
    </row>
    <row r="212" spans="1:48" x14ac:dyDescent="0.25">
      <c r="A212" s="25">
        <v>200</v>
      </c>
      <c r="B212" s="25">
        <v>200</v>
      </c>
      <c r="C212" s="25" t="s">
        <v>26</v>
      </c>
      <c r="D212" s="25" t="s">
        <v>33</v>
      </c>
      <c r="E212" s="25" t="s">
        <v>3304</v>
      </c>
      <c r="F212" s="25" t="s">
        <v>27</v>
      </c>
      <c r="G212" s="25" t="s">
        <v>217</v>
      </c>
      <c r="H212" s="25" t="s">
        <v>218</v>
      </c>
      <c r="I212" s="25" t="s">
        <v>30</v>
      </c>
      <c r="J212" s="25" t="s">
        <v>3450</v>
      </c>
      <c r="K212" s="25" t="s">
        <v>120</v>
      </c>
      <c r="L212" s="25" t="s">
        <v>121</v>
      </c>
      <c r="M212" s="25" t="s">
        <v>137</v>
      </c>
      <c r="N212" s="32">
        <v>3</v>
      </c>
      <c r="O212" s="25">
        <v>8</v>
      </c>
      <c r="P212" s="25" t="s">
        <v>139</v>
      </c>
      <c r="Q212" s="25" t="s">
        <v>4190</v>
      </c>
      <c r="R212" s="25" t="s">
        <v>3451</v>
      </c>
      <c r="S212" s="25">
        <v>1000</v>
      </c>
      <c r="T212" s="25">
        <v>46</v>
      </c>
      <c r="U212" s="25">
        <v>0.92</v>
      </c>
      <c r="V212" s="25" t="s">
        <v>63</v>
      </c>
      <c r="W212" s="25" t="s">
        <v>40</v>
      </c>
      <c r="X212" s="25" t="s">
        <v>4193</v>
      </c>
      <c r="Y212" s="25" t="s">
        <v>3452</v>
      </c>
      <c r="Z212" s="25" t="s">
        <v>40</v>
      </c>
      <c r="AA212" s="25" t="s">
        <v>64</v>
      </c>
      <c r="AB212" s="25" t="s">
        <v>4194</v>
      </c>
      <c r="AC212" s="55" t="s">
        <v>3453</v>
      </c>
      <c r="AD212" s="2">
        <f t="shared" si="76"/>
        <v>1000</v>
      </c>
      <c r="AE212" s="2">
        <f t="shared" si="77"/>
        <v>3</v>
      </c>
      <c r="AF212" s="2">
        <f t="shared" si="78"/>
        <v>46</v>
      </c>
      <c r="AG212" s="2">
        <f t="shared" si="79"/>
        <v>0.92</v>
      </c>
      <c r="AH212" s="2" t="str">
        <f t="shared" si="80"/>
        <v>Sesuai</v>
      </c>
      <c r="AI212" s="2" t="s">
        <v>41</v>
      </c>
      <c r="AJ212" s="31">
        <f t="shared" si="88"/>
        <v>1</v>
      </c>
      <c r="AK212" s="54">
        <f t="shared" si="89"/>
        <v>0</v>
      </c>
      <c r="AL212" s="2" t="str">
        <f t="shared" si="81"/>
        <v>OK</v>
      </c>
      <c r="AM212" s="2" t="str">
        <f t="shared" si="82"/>
        <v>OK</v>
      </c>
      <c r="AN212" s="2" t="str">
        <f t="shared" si="83"/>
        <v>OK</v>
      </c>
      <c r="AO212" s="2" t="str">
        <f t="shared" si="84"/>
        <v>OK</v>
      </c>
      <c r="AP212" s="2" t="str">
        <f t="shared" si="85"/>
        <v>OK</v>
      </c>
      <c r="AQ212" s="2" t="str">
        <f t="shared" si="86"/>
        <v>OK</v>
      </c>
      <c r="AR212" s="2" t="str">
        <f t="shared" si="90"/>
        <v>OK</v>
      </c>
      <c r="AS212" s="53" t="str">
        <f t="shared" si="91"/>
        <v>NOK</v>
      </c>
      <c r="AT212" s="2" t="str">
        <f>VLOOKUP(G212,ACROV!$A$2:$D$732,4,)</f>
        <v>HERDIAN</v>
      </c>
      <c r="AU212" s="2">
        <f t="shared" si="87"/>
        <v>1</v>
      </c>
      <c r="AV212" s="2" t="str">
        <f>_xlfn.IFNA(VLOOKUP(G212,Dispen!$A$3:$A$36,1,)," ")</f>
        <v xml:space="preserve"> </v>
      </c>
    </row>
    <row r="213" spans="1:48" x14ac:dyDescent="0.25">
      <c r="A213" s="25">
        <v>200</v>
      </c>
      <c r="B213" s="25">
        <v>200</v>
      </c>
      <c r="C213" s="25" t="s">
        <v>26</v>
      </c>
      <c r="D213" s="25" t="s">
        <v>33</v>
      </c>
      <c r="E213" s="25" t="s">
        <v>3304</v>
      </c>
      <c r="F213" s="25" t="s">
        <v>27</v>
      </c>
      <c r="G213" s="25" t="s">
        <v>758</v>
      </c>
      <c r="H213" s="25" t="s">
        <v>759</v>
      </c>
      <c r="I213" s="25" t="s">
        <v>622</v>
      </c>
      <c r="J213" s="25" t="s">
        <v>3487</v>
      </c>
      <c r="K213" s="25" t="s">
        <v>120</v>
      </c>
      <c r="L213" s="25" t="s">
        <v>121</v>
      </c>
      <c r="M213" s="25" t="s">
        <v>137</v>
      </c>
      <c r="N213" s="32">
        <v>0</v>
      </c>
      <c r="O213" s="25">
        <v>16</v>
      </c>
      <c r="P213" s="25" t="s">
        <v>139</v>
      </c>
      <c r="Q213" s="25" t="s">
        <v>4190</v>
      </c>
      <c r="R213" s="25" t="s">
        <v>3488</v>
      </c>
      <c r="S213" s="25">
        <v>1000</v>
      </c>
      <c r="T213" s="25">
        <v>42</v>
      </c>
      <c r="U213" s="25">
        <v>0.66</v>
      </c>
      <c r="V213" s="25" t="s">
        <v>40</v>
      </c>
      <c r="W213" s="25" t="s">
        <v>45</v>
      </c>
      <c r="X213" s="25" t="s">
        <v>4194</v>
      </c>
      <c r="Y213" s="55" t="s">
        <v>3489</v>
      </c>
      <c r="Z213" s="25" t="s">
        <v>40</v>
      </c>
      <c r="AA213" s="25" t="s">
        <v>113</v>
      </c>
      <c r="AB213" s="25" t="s">
        <v>4194</v>
      </c>
      <c r="AC213" s="55" t="s">
        <v>3490</v>
      </c>
      <c r="AD213" s="2">
        <f t="shared" si="76"/>
        <v>1000</v>
      </c>
      <c r="AE213" s="2">
        <f t="shared" si="77"/>
        <v>0</v>
      </c>
      <c r="AF213" s="2">
        <f t="shared" si="78"/>
        <v>42</v>
      </c>
      <c r="AG213" s="2">
        <f t="shared" si="79"/>
        <v>0.66</v>
      </c>
      <c r="AH213" s="2" t="str">
        <f t="shared" si="80"/>
        <v>Sesuai</v>
      </c>
      <c r="AI213" s="2" t="s">
        <v>41</v>
      </c>
      <c r="AJ213" s="54">
        <f t="shared" si="88"/>
        <v>0</v>
      </c>
      <c r="AK213" s="54">
        <f t="shared" si="89"/>
        <v>0</v>
      </c>
      <c r="AL213" s="2" t="str">
        <f t="shared" si="81"/>
        <v>OK</v>
      </c>
      <c r="AM213" s="2" t="str">
        <f t="shared" si="82"/>
        <v>OK</v>
      </c>
      <c r="AN213" s="2" t="str">
        <f t="shared" si="83"/>
        <v>OK</v>
      </c>
      <c r="AO213" s="2" t="str">
        <f t="shared" si="84"/>
        <v>OK</v>
      </c>
      <c r="AP213" s="2" t="str">
        <f t="shared" si="85"/>
        <v>OK</v>
      </c>
      <c r="AQ213" s="2" t="str">
        <f t="shared" si="86"/>
        <v>OK</v>
      </c>
      <c r="AR213" s="53" t="str">
        <f t="shared" si="90"/>
        <v>NOK</v>
      </c>
      <c r="AS213" s="53" t="str">
        <f t="shared" si="91"/>
        <v>NOK</v>
      </c>
      <c r="AT213" s="2" t="str">
        <f>VLOOKUP(G213,ACROV!$A$2:$D$732,4,)</f>
        <v>M FARHAN HILMAWAN</v>
      </c>
      <c r="AU213" s="2">
        <f t="shared" si="87"/>
        <v>2</v>
      </c>
      <c r="AV213" s="2" t="str">
        <f>_xlfn.IFNA(VLOOKUP(G213,Dispen!$A$3:$A$36,1,)," ")</f>
        <v xml:space="preserve"> </v>
      </c>
    </row>
    <row r="214" spans="1:48" x14ac:dyDescent="0.25">
      <c r="A214" s="25">
        <v>200</v>
      </c>
      <c r="B214" s="25">
        <v>200</v>
      </c>
      <c r="C214" s="25" t="s">
        <v>26</v>
      </c>
      <c r="D214" s="25" t="s">
        <v>33</v>
      </c>
      <c r="E214" s="25" t="s">
        <v>3493</v>
      </c>
      <c r="F214" s="25" t="s">
        <v>27</v>
      </c>
      <c r="G214" s="25" t="s">
        <v>2945</v>
      </c>
      <c r="H214" s="25" t="s">
        <v>2946</v>
      </c>
      <c r="I214" s="25" t="s">
        <v>30</v>
      </c>
      <c r="J214" s="25" t="s">
        <v>3495</v>
      </c>
      <c r="K214" s="25" t="s">
        <v>120</v>
      </c>
      <c r="L214" s="25" t="s">
        <v>121</v>
      </c>
      <c r="M214" s="25" t="s">
        <v>39</v>
      </c>
      <c r="N214" s="32">
        <v>1</v>
      </c>
      <c r="O214" s="25">
        <v>4</v>
      </c>
      <c r="P214" s="25" t="s">
        <v>139</v>
      </c>
      <c r="Q214" s="25" t="s">
        <v>4190</v>
      </c>
      <c r="R214" s="25" t="s">
        <v>3496</v>
      </c>
      <c r="S214" s="25">
        <v>1000</v>
      </c>
      <c r="T214" s="25">
        <v>32</v>
      </c>
      <c r="U214" s="25">
        <v>1.38</v>
      </c>
      <c r="V214" s="25" t="s">
        <v>57</v>
      </c>
      <c r="W214" s="25" t="s">
        <v>40</v>
      </c>
      <c r="X214" s="25" t="s">
        <v>4193</v>
      </c>
      <c r="Y214" s="25" t="s">
        <v>3497</v>
      </c>
      <c r="Z214" s="25" t="s">
        <v>40</v>
      </c>
      <c r="AA214" s="25" t="s">
        <v>64</v>
      </c>
      <c r="AB214" s="25" t="s">
        <v>4194</v>
      </c>
      <c r="AC214" s="55" t="s">
        <v>3498</v>
      </c>
      <c r="AD214" s="2">
        <f t="shared" si="76"/>
        <v>1000</v>
      </c>
      <c r="AE214" s="2">
        <f t="shared" si="77"/>
        <v>1</v>
      </c>
      <c r="AF214" s="2">
        <f t="shared" si="78"/>
        <v>32</v>
      </c>
      <c r="AG214" s="2">
        <f t="shared" si="79"/>
        <v>1.38</v>
      </c>
      <c r="AH214" s="2" t="str">
        <f t="shared" si="80"/>
        <v>Sesuai</v>
      </c>
      <c r="AI214" s="2" t="s">
        <v>41</v>
      </c>
      <c r="AJ214" s="31">
        <f t="shared" si="88"/>
        <v>1</v>
      </c>
      <c r="AK214" s="54">
        <f t="shared" si="89"/>
        <v>0</v>
      </c>
      <c r="AL214" s="2" t="str">
        <f t="shared" si="81"/>
        <v>OK</v>
      </c>
      <c r="AM214" s="2" t="str">
        <f t="shared" si="82"/>
        <v>OK</v>
      </c>
      <c r="AN214" s="2" t="str">
        <f t="shared" si="83"/>
        <v>OK</v>
      </c>
      <c r="AO214" s="2" t="str">
        <f t="shared" si="84"/>
        <v>OK</v>
      </c>
      <c r="AP214" s="2" t="str">
        <f t="shared" si="85"/>
        <v>OK</v>
      </c>
      <c r="AQ214" s="2" t="str">
        <f t="shared" si="86"/>
        <v>OK</v>
      </c>
      <c r="AR214" s="2" t="str">
        <f t="shared" si="90"/>
        <v>OK</v>
      </c>
      <c r="AS214" s="53" t="str">
        <f t="shared" si="91"/>
        <v>NOK</v>
      </c>
      <c r="AT214" s="2" t="str">
        <f>VLOOKUP(G214,ACROV!$A$2:$D$732,4,)</f>
        <v>MUHAMMAD RAFI MAULUDI</v>
      </c>
      <c r="AU214" s="2">
        <f t="shared" si="87"/>
        <v>1</v>
      </c>
      <c r="AV214" s="2" t="str">
        <f>_xlfn.IFNA(VLOOKUP(G214,Dispen!$A$3:$A$36,1,)," ")</f>
        <v xml:space="preserve"> </v>
      </c>
    </row>
    <row r="215" spans="1:48" x14ac:dyDescent="0.25">
      <c r="A215" s="25">
        <v>200</v>
      </c>
      <c r="B215" s="25">
        <v>200</v>
      </c>
      <c r="C215" s="25" t="s">
        <v>26</v>
      </c>
      <c r="D215" s="25" t="s">
        <v>33</v>
      </c>
      <c r="E215" s="25" t="s">
        <v>3493</v>
      </c>
      <c r="F215" s="25" t="s">
        <v>27</v>
      </c>
      <c r="G215" s="25" t="s">
        <v>2437</v>
      </c>
      <c r="H215" s="25" t="s">
        <v>2438</v>
      </c>
      <c r="I215" s="25" t="s">
        <v>118</v>
      </c>
      <c r="J215" s="25" t="s">
        <v>3502</v>
      </c>
      <c r="K215" s="25" t="s">
        <v>37</v>
      </c>
      <c r="L215" s="25" t="s">
        <v>38</v>
      </c>
      <c r="M215" s="25" t="s">
        <v>90</v>
      </c>
      <c r="N215" s="32">
        <v>12</v>
      </c>
      <c r="O215" s="25">
        <v>2</v>
      </c>
      <c r="P215" s="25" t="s">
        <v>43</v>
      </c>
      <c r="Q215" s="25" t="s">
        <v>4189</v>
      </c>
      <c r="R215" s="25" t="s">
        <v>619</v>
      </c>
      <c r="S215" s="25">
        <v>1000</v>
      </c>
      <c r="T215" s="25">
        <v>44</v>
      </c>
      <c r="U215" s="25">
        <v>3.17</v>
      </c>
      <c r="V215" s="25" t="s">
        <v>98</v>
      </c>
      <c r="W215" s="25" t="s">
        <v>40</v>
      </c>
      <c r="X215" s="25" t="s">
        <v>4193</v>
      </c>
      <c r="Y215" s="25" t="s">
        <v>3503</v>
      </c>
      <c r="Z215" s="25" t="s">
        <v>99</v>
      </c>
      <c r="AA215" s="25" t="s">
        <v>40</v>
      </c>
      <c r="AB215" s="25" t="s">
        <v>4193</v>
      </c>
      <c r="AC215" s="25" t="s">
        <v>3504</v>
      </c>
      <c r="AD215" s="2">
        <f t="shared" si="76"/>
        <v>1000</v>
      </c>
      <c r="AE215" s="2">
        <f t="shared" si="77"/>
        <v>12</v>
      </c>
      <c r="AF215" s="2">
        <f t="shared" si="78"/>
        <v>44</v>
      </c>
      <c r="AG215" s="2">
        <f t="shared" si="79"/>
        <v>3.17</v>
      </c>
      <c r="AH215" s="53" t="str">
        <f t="shared" si="80"/>
        <v>Double</v>
      </c>
      <c r="AI215" s="2" t="s">
        <v>41</v>
      </c>
      <c r="AJ215" s="31">
        <f t="shared" si="88"/>
        <v>1</v>
      </c>
      <c r="AK215" s="31">
        <f t="shared" si="89"/>
        <v>1</v>
      </c>
      <c r="AL215" s="2" t="str">
        <f t="shared" si="81"/>
        <v>OK</v>
      </c>
      <c r="AM215" s="2" t="str">
        <f t="shared" si="82"/>
        <v>OK</v>
      </c>
      <c r="AN215" s="2" t="str">
        <f t="shared" si="83"/>
        <v>OK</v>
      </c>
      <c r="AO215" s="2" t="str">
        <f t="shared" si="84"/>
        <v>OK</v>
      </c>
      <c r="AP215" s="53" t="str">
        <f t="shared" si="85"/>
        <v>NOK</v>
      </c>
      <c r="AQ215" s="2" t="str">
        <f t="shared" si="86"/>
        <v>OK</v>
      </c>
      <c r="AR215" s="2" t="str">
        <f t="shared" si="90"/>
        <v>OK</v>
      </c>
      <c r="AS215" s="2" t="str">
        <f t="shared" si="91"/>
        <v>OK</v>
      </c>
      <c r="AT215" s="2" t="str">
        <f>VLOOKUP(G215,ACROV!$A$2:$D$732,4,)</f>
        <v>M RIKI ANDIKA</v>
      </c>
      <c r="AU215" s="2">
        <f t="shared" si="87"/>
        <v>1</v>
      </c>
      <c r="AV215" s="2" t="str">
        <f>_xlfn.IFNA(VLOOKUP(G215,Dispen!$A$3:$A$36,1,)," ")</f>
        <v xml:space="preserve"> </v>
      </c>
    </row>
    <row r="216" spans="1:48" x14ac:dyDescent="0.25">
      <c r="A216" s="25">
        <v>200</v>
      </c>
      <c r="B216" s="25">
        <v>200</v>
      </c>
      <c r="C216" s="25" t="s">
        <v>26</v>
      </c>
      <c r="D216" s="25" t="s">
        <v>33</v>
      </c>
      <c r="E216" s="25" t="s">
        <v>3493</v>
      </c>
      <c r="F216" s="25" t="s">
        <v>27</v>
      </c>
      <c r="G216" s="25" t="s">
        <v>855</v>
      </c>
      <c r="H216" s="25" t="s">
        <v>856</v>
      </c>
      <c r="I216" s="25" t="s">
        <v>118</v>
      </c>
      <c r="J216" s="25" t="s">
        <v>3514</v>
      </c>
      <c r="K216" s="25" t="s">
        <v>120</v>
      </c>
      <c r="L216" s="25" t="s">
        <v>121</v>
      </c>
      <c r="M216" s="25" t="s">
        <v>157</v>
      </c>
      <c r="N216" s="32">
        <v>8</v>
      </c>
      <c r="O216" s="25">
        <v>8</v>
      </c>
      <c r="P216" s="25" t="s">
        <v>139</v>
      </c>
      <c r="Q216" s="25" t="s">
        <v>4190</v>
      </c>
      <c r="R216" s="25" t="s">
        <v>3515</v>
      </c>
      <c r="S216" s="25">
        <v>1000</v>
      </c>
      <c r="T216" s="25">
        <v>50</v>
      </c>
      <c r="U216" s="25">
        <v>0.96</v>
      </c>
      <c r="V216" s="25" t="s">
        <v>45</v>
      </c>
      <c r="W216" s="25" t="s">
        <v>98</v>
      </c>
      <c r="X216" s="25" t="s">
        <v>4194</v>
      </c>
      <c r="Y216" s="55" t="s">
        <v>3516</v>
      </c>
      <c r="Z216" s="25" t="s">
        <v>325</v>
      </c>
      <c r="AA216" s="25" t="s">
        <v>40</v>
      </c>
      <c r="AB216" s="25" t="s">
        <v>4193</v>
      </c>
      <c r="AC216" s="25" t="s">
        <v>3517</v>
      </c>
      <c r="AD216" s="2">
        <f t="shared" si="76"/>
        <v>1000</v>
      </c>
      <c r="AE216" s="2">
        <f t="shared" si="77"/>
        <v>8</v>
      </c>
      <c r="AF216" s="2">
        <f t="shared" si="78"/>
        <v>50</v>
      </c>
      <c r="AG216" s="2">
        <f t="shared" si="79"/>
        <v>0.96</v>
      </c>
      <c r="AH216" s="2" t="str">
        <f t="shared" si="80"/>
        <v>Sesuai</v>
      </c>
      <c r="AI216" s="2" t="s">
        <v>41</v>
      </c>
      <c r="AJ216" s="54">
        <f t="shared" si="88"/>
        <v>0.42857142857142855</v>
      </c>
      <c r="AK216" s="31">
        <f t="shared" si="89"/>
        <v>1</v>
      </c>
      <c r="AL216" s="2" t="str">
        <f t="shared" si="81"/>
        <v>OK</v>
      </c>
      <c r="AM216" s="2" t="str">
        <f t="shared" si="82"/>
        <v>OK</v>
      </c>
      <c r="AN216" s="2" t="str">
        <f t="shared" si="83"/>
        <v>OK</v>
      </c>
      <c r="AO216" s="2" t="str">
        <f t="shared" si="84"/>
        <v>OK</v>
      </c>
      <c r="AP216" s="2" t="str">
        <f t="shared" si="85"/>
        <v>OK</v>
      </c>
      <c r="AQ216" s="2" t="str">
        <f t="shared" si="86"/>
        <v>OK</v>
      </c>
      <c r="AR216" s="53" t="str">
        <f t="shared" si="90"/>
        <v>NOK</v>
      </c>
      <c r="AS216" s="2" t="str">
        <f t="shared" si="91"/>
        <v>OK</v>
      </c>
      <c r="AT216" s="2" t="str">
        <f>VLOOKUP(G216,ACROV!$A$2:$D$732,4,)</f>
        <v>TAUFIQ HIDAYAT</v>
      </c>
      <c r="AU216" s="2">
        <f t="shared" si="87"/>
        <v>1</v>
      </c>
      <c r="AV216" s="2" t="str">
        <f>_xlfn.IFNA(VLOOKUP(G216,Dispen!$A$3:$A$36,1,)," ")</f>
        <v xml:space="preserve"> </v>
      </c>
    </row>
    <row r="217" spans="1:48" x14ac:dyDescent="0.25">
      <c r="A217" s="25">
        <v>200</v>
      </c>
      <c r="B217" s="25">
        <v>200</v>
      </c>
      <c r="C217" s="25" t="s">
        <v>26</v>
      </c>
      <c r="D217" s="25" t="s">
        <v>33</v>
      </c>
      <c r="E217" s="25" t="s">
        <v>3493</v>
      </c>
      <c r="F217" s="25" t="s">
        <v>27</v>
      </c>
      <c r="G217" s="25" t="s">
        <v>3523</v>
      </c>
      <c r="H217" s="25" t="s">
        <v>3524</v>
      </c>
      <c r="I217" s="25" t="s">
        <v>118</v>
      </c>
      <c r="J217" s="25" t="s">
        <v>3525</v>
      </c>
      <c r="K217" s="25" t="s">
        <v>120</v>
      </c>
      <c r="L217" s="25" t="s">
        <v>121</v>
      </c>
      <c r="M217" s="25" t="s">
        <v>157</v>
      </c>
      <c r="N217" s="32">
        <v>5</v>
      </c>
      <c r="O217" s="25">
        <v>8</v>
      </c>
      <c r="P217" s="25" t="s">
        <v>139</v>
      </c>
      <c r="Q217" s="25" t="s">
        <v>4190</v>
      </c>
      <c r="R217" s="25" t="s">
        <v>3526</v>
      </c>
      <c r="S217" s="25">
        <v>1000</v>
      </c>
      <c r="T217" s="25">
        <v>39</v>
      </c>
      <c r="U217" s="25">
        <v>0.56999999999999995</v>
      </c>
      <c r="V217" s="25" t="s">
        <v>146</v>
      </c>
      <c r="W217" s="25" t="s">
        <v>40</v>
      </c>
      <c r="X217" s="25" t="s">
        <v>4193</v>
      </c>
      <c r="Y217" s="25" t="s">
        <v>3527</v>
      </c>
      <c r="Z217" s="25" t="s">
        <v>40</v>
      </c>
      <c r="AA217" s="25" t="s">
        <v>64</v>
      </c>
      <c r="AB217" s="25" t="s">
        <v>4194</v>
      </c>
      <c r="AC217" s="55" t="s">
        <v>3528</v>
      </c>
      <c r="AD217" s="2">
        <f t="shared" si="76"/>
        <v>1000</v>
      </c>
      <c r="AE217" s="2">
        <f t="shared" si="77"/>
        <v>5</v>
      </c>
      <c r="AF217" s="2">
        <f t="shared" si="78"/>
        <v>39</v>
      </c>
      <c r="AG217" s="2">
        <f t="shared" si="79"/>
        <v>0.56999999999999995</v>
      </c>
      <c r="AH217" s="2" t="str">
        <f t="shared" si="80"/>
        <v>Sesuai</v>
      </c>
      <c r="AI217" s="2" t="s">
        <v>41</v>
      </c>
      <c r="AJ217" s="31">
        <f t="shared" si="88"/>
        <v>1</v>
      </c>
      <c r="AK217" s="54">
        <f t="shared" si="89"/>
        <v>0</v>
      </c>
      <c r="AL217" s="2" t="str">
        <f t="shared" si="81"/>
        <v>OK</v>
      </c>
      <c r="AM217" s="2" t="str">
        <f t="shared" si="82"/>
        <v>OK</v>
      </c>
      <c r="AN217" s="2" t="str">
        <f t="shared" si="83"/>
        <v>OK</v>
      </c>
      <c r="AO217" s="2" t="str">
        <f t="shared" si="84"/>
        <v>OK</v>
      </c>
      <c r="AP217" s="2" t="str">
        <f t="shared" si="85"/>
        <v>OK</v>
      </c>
      <c r="AQ217" s="2" t="str">
        <f t="shared" si="86"/>
        <v>OK</v>
      </c>
      <c r="AR217" s="2" t="str">
        <f t="shared" si="90"/>
        <v>OK</v>
      </c>
      <c r="AS217" s="53" t="str">
        <f t="shared" si="91"/>
        <v>NOK</v>
      </c>
      <c r="AT217" s="2" t="str">
        <f>VLOOKUP(G217,ACROV!$A$2:$D$732,4,)</f>
        <v>M. RUSLI FAUZI</v>
      </c>
      <c r="AU217" s="2">
        <f t="shared" si="87"/>
        <v>1</v>
      </c>
      <c r="AV217" s="2" t="str">
        <f>_xlfn.IFNA(VLOOKUP(G217,Dispen!$A$3:$A$36,1,)," ")</f>
        <v xml:space="preserve"> </v>
      </c>
    </row>
    <row r="218" spans="1:48" x14ac:dyDescent="0.25">
      <c r="A218" s="25">
        <v>200</v>
      </c>
      <c r="B218" s="25">
        <v>200</v>
      </c>
      <c r="C218" s="25" t="s">
        <v>26</v>
      </c>
      <c r="D218" s="25" t="s">
        <v>33</v>
      </c>
      <c r="E218" s="25" t="s">
        <v>3493</v>
      </c>
      <c r="F218" s="25" t="s">
        <v>27</v>
      </c>
      <c r="G218" s="25" t="s">
        <v>3265</v>
      </c>
      <c r="H218" s="25" t="s">
        <v>3266</v>
      </c>
      <c r="I218" s="25" t="s">
        <v>118</v>
      </c>
      <c r="J218" s="25" t="s">
        <v>3529</v>
      </c>
      <c r="K218" s="25" t="s">
        <v>120</v>
      </c>
      <c r="L218" s="25" t="s">
        <v>121</v>
      </c>
      <c r="M218" s="25" t="s">
        <v>175</v>
      </c>
      <c r="N218" s="32">
        <v>2</v>
      </c>
      <c r="O218" s="25">
        <v>8</v>
      </c>
      <c r="P218" s="25" t="s">
        <v>139</v>
      </c>
      <c r="Q218" s="25" t="s">
        <v>4190</v>
      </c>
      <c r="R218" s="25" t="s">
        <v>3530</v>
      </c>
      <c r="S218" s="25">
        <v>1000</v>
      </c>
      <c r="T218" s="25">
        <v>56</v>
      </c>
      <c r="U218" s="25">
        <v>0.37</v>
      </c>
      <c r="V218" s="25" t="s">
        <v>40</v>
      </c>
      <c r="W218" s="25" t="s">
        <v>279</v>
      </c>
      <c r="X218" s="25" t="s">
        <v>4194</v>
      </c>
      <c r="Y218" s="55" t="s">
        <v>3531</v>
      </c>
      <c r="Z218" s="25" t="s">
        <v>279</v>
      </c>
      <c r="AA218" s="25" t="s">
        <v>40</v>
      </c>
      <c r="AB218" s="25" t="s">
        <v>4193</v>
      </c>
      <c r="AC218" s="25" t="s">
        <v>3532</v>
      </c>
      <c r="AD218" s="2">
        <f t="shared" si="76"/>
        <v>1000</v>
      </c>
      <c r="AE218" s="2">
        <f t="shared" si="77"/>
        <v>2</v>
      </c>
      <c r="AF218" s="2">
        <f t="shared" si="78"/>
        <v>56</v>
      </c>
      <c r="AG218" s="2">
        <f t="shared" si="79"/>
        <v>0.37</v>
      </c>
      <c r="AH218" s="2" t="str">
        <f t="shared" si="80"/>
        <v>Sesuai</v>
      </c>
      <c r="AI218" s="2" t="s">
        <v>41</v>
      </c>
      <c r="AJ218" s="54">
        <f t="shared" si="88"/>
        <v>0</v>
      </c>
      <c r="AK218" s="31">
        <f t="shared" si="89"/>
        <v>1</v>
      </c>
      <c r="AL218" s="2" t="str">
        <f t="shared" si="81"/>
        <v>OK</v>
      </c>
      <c r="AM218" s="2" t="str">
        <f t="shared" si="82"/>
        <v>OK</v>
      </c>
      <c r="AN218" s="2" t="str">
        <f t="shared" si="83"/>
        <v>OK</v>
      </c>
      <c r="AO218" s="2" t="str">
        <f t="shared" si="84"/>
        <v>OK</v>
      </c>
      <c r="AP218" s="2" t="str">
        <f t="shared" si="85"/>
        <v>OK</v>
      </c>
      <c r="AQ218" s="2" t="str">
        <f t="shared" si="86"/>
        <v>OK</v>
      </c>
      <c r="AR218" s="53" t="str">
        <f t="shared" si="90"/>
        <v>NOK</v>
      </c>
      <c r="AS218" s="2" t="str">
        <f t="shared" si="91"/>
        <v>OK</v>
      </c>
      <c r="AT218" s="2" t="str">
        <f>VLOOKUP(G218,ACROV!$A$2:$D$732,4,)</f>
        <v>RIFQI AL WAFA</v>
      </c>
      <c r="AU218" s="2">
        <f t="shared" si="87"/>
        <v>1</v>
      </c>
      <c r="AV218" s="2" t="str">
        <f>_xlfn.IFNA(VLOOKUP(G218,Dispen!$A$3:$A$36,1,)," ")</f>
        <v xml:space="preserve"> </v>
      </c>
    </row>
    <row r="219" spans="1:48" x14ac:dyDescent="0.25">
      <c r="A219" s="25">
        <v>200</v>
      </c>
      <c r="B219" s="25">
        <v>200</v>
      </c>
      <c r="C219" s="25" t="s">
        <v>26</v>
      </c>
      <c r="D219" s="25" t="s">
        <v>33</v>
      </c>
      <c r="E219" s="25" t="s">
        <v>3493</v>
      </c>
      <c r="F219" s="25" t="s">
        <v>27</v>
      </c>
      <c r="G219" s="25" t="s">
        <v>2851</v>
      </c>
      <c r="H219" s="25" t="s">
        <v>2852</v>
      </c>
      <c r="I219" s="25" t="s">
        <v>118</v>
      </c>
      <c r="J219" s="25" t="s">
        <v>3540</v>
      </c>
      <c r="K219" s="25" t="s">
        <v>120</v>
      </c>
      <c r="L219" s="25" t="s">
        <v>121</v>
      </c>
      <c r="M219" s="25" t="s">
        <v>39</v>
      </c>
      <c r="N219" s="56">
        <v>82</v>
      </c>
      <c r="O219" s="25">
        <v>4</v>
      </c>
      <c r="P219" s="25" t="s">
        <v>139</v>
      </c>
      <c r="Q219" s="25" t="s">
        <v>4189</v>
      </c>
      <c r="R219" s="25" t="s">
        <v>3541</v>
      </c>
      <c r="S219" s="25">
        <v>1000</v>
      </c>
      <c r="T219" s="55">
        <v>92</v>
      </c>
      <c r="U219" s="25">
        <v>0.82</v>
      </c>
      <c r="V219" s="25" t="s">
        <v>99</v>
      </c>
      <c r="W219" s="25" t="s">
        <v>40</v>
      </c>
      <c r="X219" s="25" t="s">
        <v>4193</v>
      </c>
      <c r="Y219" s="25" t="s">
        <v>3542</v>
      </c>
      <c r="Z219" s="25" t="s">
        <v>205</v>
      </c>
      <c r="AA219" s="25" t="s">
        <v>40</v>
      </c>
      <c r="AB219" s="25" t="s">
        <v>4193</v>
      </c>
      <c r="AC219" s="25" t="s">
        <v>3543</v>
      </c>
      <c r="AD219" s="2">
        <f t="shared" si="76"/>
        <v>1000</v>
      </c>
      <c r="AE219" s="53">
        <f t="shared" si="77"/>
        <v>82</v>
      </c>
      <c r="AF219" s="53">
        <f t="shared" si="78"/>
        <v>92</v>
      </c>
      <c r="AG219" s="2">
        <f t="shared" si="79"/>
        <v>0.82</v>
      </c>
      <c r="AH219" s="53" t="str">
        <f t="shared" si="80"/>
        <v>Double</v>
      </c>
      <c r="AI219" s="2" t="s">
        <v>41</v>
      </c>
      <c r="AJ219" s="31">
        <f t="shared" si="88"/>
        <v>1</v>
      </c>
      <c r="AK219" s="31">
        <f t="shared" si="89"/>
        <v>1</v>
      </c>
      <c r="AL219" s="2" t="str">
        <f t="shared" si="81"/>
        <v>OK</v>
      </c>
      <c r="AM219" s="53" t="str">
        <f t="shared" si="82"/>
        <v>NOK</v>
      </c>
      <c r="AN219" s="53" t="str">
        <f t="shared" si="83"/>
        <v>NOK</v>
      </c>
      <c r="AO219" s="2" t="str">
        <f t="shared" si="84"/>
        <v>OK</v>
      </c>
      <c r="AP219" s="53" t="str">
        <f t="shared" si="85"/>
        <v>NOK</v>
      </c>
      <c r="AQ219" s="2" t="str">
        <f t="shared" si="86"/>
        <v>OK</v>
      </c>
      <c r="AR219" s="2" t="str">
        <f t="shared" si="90"/>
        <v>OK</v>
      </c>
      <c r="AS219" s="2" t="str">
        <f t="shared" si="91"/>
        <v>OK</v>
      </c>
      <c r="AT219" s="2" t="str">
        <f>VLOOKUP(G219,ACROV!$A$2:$D$732,4,)</f>
        <v>M. RUSLI FAUZI</v>
      </c>
      <c r="AU219" s="2">
        <f t="shared" si="87"/>
        <v>3</v>
      </c>
      <c r="AV219" s="2" t="str">
        <f>_xlfn.IFNA(VLOOKUP(G219,Dispen!$A$3:$A$36,1,)," ")</f>
        <v xml:space="preserve"> </v>
      </c>
    </row>
    <row r="220" spans="1:48" x14ac:dyDescent="0.25">
      <c r="A220" s="25">
        <v>200</v>
      </c>
      <c r="B220" s="25">
        <v>200</v>
      </c>
      <c r="C220" s="25" t="s">
        <v>26</v>
      </c>
      <c r="D220" s="25" t="s">
        <v>33</v>
      </c>
      <c r="E220" s="25" t="s">
        <v>3493</v>
      </c>
      <c r="F220" s="25" t="s">
        <v>27</v>
      </c>
      <c r="G220" s="25" t="s">
        <v>341</v>
      </c>
      <c r="H220" s="25" t="s">
        <v>342</v>
      </c>
      <c r="I220" s="25" t="s">
        <v>118</v>
      </c>
      <c r="J220" s="25" t="s">
        <v>3551</v>
      </c>
      <c r="K220" s="25" t="s">
        <v>120</v>
      </c>
      <c r="L220" s="25" t="s">
        <v>121</v>
      </c>
      <c r="M220" s="25" t="s">
        <v>175</v>
      </c>
      <c r="N220" s="32">
        <v>18</v>
      </c>
      <c r="O220" s="25">
        <v>8</v>
      </c>
      <c r="P220" s="25" t="s">
        <v>139</v>
      </c>
      <c r="Q220" s="25" t="s">
        <v>4190</v>
      </c>
      <c r="R220" s="25" t="s">
        <v>3552</v>
      </c>
      <c r="S220" s="25">
        <v>1000</v>
      </c>
      <c r="T220" s="55">
        <v>98</v>
      </c>
      <c r="U220" s="25">
        <v>0.67</v>
      </c>
      <c r="V220" s="25" t="s">
        <v>169</v>
      </c>
      <c r="W220" s="25" t="s">
        <v>40</v>
      </c>
      <c r="X220" s="25" t="s">
        <v>4193</v>
      </c>
      <c r="Y220" s="25" t="s">
        <v>3553</v>
      </c>
      <c r="Z220" s="25" t="s">
        <v>45</v>
      </c>
      <c r="AA220" s="25" t="s">
        <v>40</v>
      </c>
      <c r="AB220" s="25" t="s">
        <v>4193</v>
      </c>
      <c r="AC220" s="25" t="s">
        <v>2595</v>
      </c>
      <c r="AD220" s="2">
        <f t="shared" si="76"/>
        <v>1000</v>
      </c>
      <c r="AE220" s="2">
        <f t="shared" si="77"/>
        <v>18</v>
      </c>
      <c r="AF220" s="53">
        <f t="shared" si="78"/>
        <v>98</v>
      </c>
      <c r="AG220" s="2">
        <f t="shared" si="79"/>
        <v>0.67</v>
      </c>
      <c r="AH220" s="2" t="str">
        <f t="shared" si="80"/>
        <v>Sesuai</v>
      </c>
      <c r="AI220" s="2" t="s">
        <v>41</v>
      </c>
      <c r="AJ220" s="31">
        <f t="shared" si="88"/>
        <v>1</v>
      </c>
      <c r="AK220" s="31">
        <f t="shared" si="89"/>
        <v>1</v>
      </c>
      <c r="AL220" s="2" t="str">
        <f t="shared" si="81"/>
        <v>OK</v>
      </c>
      <c r="AM220" s="2" t="str">
        <f t="shared" si="82"/>
        <v>OK</v>
      </c>
      <c r="AN220" s="53" t="str">
        <f t="shared" si="83"/>
        <v>NOK</v>
      </c>
      <c r="AO220" s="2" t="str">
        <f t="shared" si="84"/>
        <v>OK</v>
      </c>
      <c r="AP220" s="2" t="str">
        <f t="shared" si="85"/>
        <v>OK</v>
      </c>
      <c r="AQ220" s="2" t="str">
        <f t="shared" si="86"/>
        <v>OK</v>
      </c>
      <c r="AR220" s="2" t="str">
        <f t="shared" si="90"/>
        <v>OK</v>
      </c>
      <c r="AS220" s="2" t="str">
        <f t="shared" si="91"/>
        <v>OK</v>
      </c>
      <c r="AT220" s="2" t="str">
        <f>VLOOKUP(G220,ACROV!$A$2:$D$732,4,)</f>
        <v>ARIF RAHMAN HAKIM</v>
      </c>
      <c r="AU220" s="2">
        <f t="shared" si="87"/>
        <v>1</v>
      </c>
      <c r="AV220" s="2" t="str">
        <f>_xlfn.IFNA(VLOOKUP(G220,Dispen!$A$3:$A$36,1,)," ")</f>
        <v xml:space="preserve"> </v>
      </c>
    </row>
    <row r="221" spans="1:48" x14ac:dyDescent="0.25">
      <c r="A221" s="25">
        <v>200</v>
      </c>
      <c r="B221" s="25">
        <v>200</v>
      </c>
      <c r="C221" s="25" t="s">
        <v>26</v>
      </c>
      <c r="D221" s="25" t="s">
        <v>33</v>
      </c>
      <c r="E221" s="25" t="s">
        <v>3493</v>
      </c>
      <c r="F221" s="25" t="s">
        <v>27</v>
      </c>
      <c r="G221" s="25" t="s">
        <v>1156</v>
      </c>
      <c r="H221" s="25" t="s">
        <v>1157</v>
      </c>
      <c r="I221" s="25" t="s">
        <v>118</v>
      </c>
      <c r="J221" s="25" t="s">
        <v>3583</v>
      </c>
      <c r="K221" s="25" t="s">
        <v>120</v>
      </c>
      <c r="L221" s="25" t="s">
        <v>121</v>
      </c>
      <c r="M221" s="25" t="s">
        <v>157</v>
      </c>
      <c r="N221" s="32">
        <v>0</v>
      </c>
      <c r="O221" s="25">
        <v>8</v>
      </c>
      <c r="P221" s="25" t="s">
        <v>139</v>
      </c>
      <c r="Q221" s="25" t="s">
        <v>4189</v>
      </c>
      <c r="R221" s="25" t="s">
        <v>1159</v>
      </c>
      <c r="S221" s="25">
        <v>1000</v>
      </c>
      <c r="T221" s="25">
        <v>41</v>
      </c>
      <c r="U221" s="25">
        <v>0.44</v>
      </c>
      <c r="V221" s="25" t="s">
        <v>146</v>
      </c>
      <c r="W221" s="25" t="s">
        <v>40</v>
      </c>
      <c r="X221" s="25" t="s">
        <v>4193</v>
      </c>
      <c r="Y221" s="25" t="s">
        <v>3584</v>
      </c>
      <c r="Z221" s="25" t="s">
        <v>99</v>
      </c>
      <c r="AA221" s="25" t="s">
        <v>40</v>
      </c>
      <c r="AB221" s="25" t="s">
        <v>4193</v>
      </c>
      <c r="AC221" s="25" t="s">
        <v>3585</v>
      </c>
      <c r="AD221" s="2">
        <f t="shared" si="76"/>
        <v>1000</v>
      </c>
      <c r="AE221" s="2">
        <f t="shared" si="77"/>
        <v>0</v>
      </c>
      <c r="AF221" s="2">
        <f t="shared" si="78"/>
        <v>41</v>
      </c>
      <c r="AG221" s="2">
        <f t="shared" si="79"/>
        <v>0.44</v>
      </c>
      <c r="AH221" s="53" t="str">
        <f t="shared" si="80"/>
        <v>Double</v>
      </c>
      <c r="AI221" s="2" t="s">
        <v>41</v>
      </c>
      <c r="AJ221" s="31">
        <f t="shared" si="88"/>
        <v>1</v>
      </c>
      <c r="AK221" s="31">
        <f t="shared" si="89"/>
        <v>1</v>
      </c>
      <c r="AL221" s="2" t="str">
        <f t="shared" si="81"/>
        <v>OK</v>
      </c>
      <c r="AM221" s="2" t="str">
        <f t="shared" si="82"/>
        <v>OK</v>
      </c>
      <c r="AN221" s="2" t="str">
        <f t="shared" si="83"/>
        <v>OK</v>
      </c>
      <c r="AO221" s="2" t="str">
        <f t="shared" si="84"/>
        <v>OK</v>
      </c>
      <c r="AP221" s="53" t="str">
        <f t="shared" si="85"/>
        <v>NOK</v>
      </c>
      <c r="AQ221" s="2" t="str">
        <f t="shared" si="86"/>
        <v>OK</v>
      </c>
      <c r="AR221" s="2" t="str">
        <f t="shared" si="90"/>
        <v>OK</v>
      </c>
      <c r="AS221" s="2" t="str">
        <f t="shared" si="91"/>
        <v>OK</v>
      </c>
      <c r="AT221" s="2" t="str">
        <f>VLOOKUP(G221,ACROV!$A$2:$D$732,4,)</f>
        <v>M RIKI ANDIKA</v>
      </c>
      <c r="AU221" s="2">
        <f t="shared" si="87"/>
        <v>1</v>
      </c>
      <c r="AV221" s="2" t="str">
        <f>_xlfn.IFNA(VLOOKUP(G221,Dispen!$A$3:$A$36,1,)," ")</f>
        <v xml:space="preserve"> </v>
      </c>
    </row>
    <row r="222" spans="1:48" x14ac:dyDescent="0.25">
      <c r="A222" s="25">
        <v>200</v>
      </c>
      <c r="B222" s="25">
        <v>200</v>
      </c>
      <c r="C222" s="25" t="s">
        <v>26</v>
      </c>
      <c r="D222" s="25" t="s">
        <v>33</v>
      </c>
      <c r="E222" s="25" t="s">
        <v>3493</v>
      </c>
      <c r="F222" s="25" t="s">
        <v>27</v>
      </c>
      <c r="G222" s="25" t="s">
        <v>3406</v>
      </c>
      <c r="H222" s="25" t="s">
        <v>3535</v>
      </c>
      <c r="I222" s="25" t="s">
        <v>30</v>
      </c>
      <c r="J222" s="25" t="s">
        <v>3586</v>
      </c>
      <c r="K222" s="25" t="s">
        <v>120</v>
      </c>
      <c r="L222" s="25" t="s">
        <v>121</v>
      </c>
      <c r="M222" s="25" t="s">
        <v>39</v>
      </c>
      <c r="N222" s="32">
        <v>6</v>
      </c>
      <c r="O222" s="25">
        <v>4</v>
      </c>
      <c r="P222" s="25" t="s">
        <v>139</v>
      </c>
      <c r="Q222" s="25" t="s">
        <v>4190</v>
      </c>
      <c r="R222" s="25" t="s">
        <v>3587</v>
      </c>
      <c r="S222" s="25">
        <v>1000</v>
      </c>
      <c r="T222" s="55">
        <v>83</v>
      </c>
      <c r="U222" s="25">
        <v>1.0900000000000001</v>
      </c>
      <c r="V222" s="25" t="s">
        <v>235</v>
      </c>
      <c r="W222" s="25" t="s">
        <v>40</v>
      </c>
      <c r="X222" s="25" t="s">
        <v>4193</v>
      </c>
      <c r="Y222" s="25" t="s">
        <v>3588</v>
      </c>
      <c r="Z222" s="25" t="s">
        <v>559</v>
      </c>
      <c r="AA222" s="25" t="s">
        <v>40</v>
      </c>
      <c r="AB222" s="25" t="s">
        <v>4193</v>
      </c>
      <c r="AC222" s="25" t="s">
        <v>3589</v>
      </c>
      <c r="AD222" s="2">
        <f t="shared" si="76"/>
        <v>1000</v>
      </c>
      <c r="AE222" s="2">
        <f t="shared" si="77"/>
        <v>6</v>
      </c>
      <c r="AF222" s="53">
        <f t="shared" si="78"/>
        <v>83</v>
      </c>
      <c r="AG222" s="2">
        <f t="shared" si="79"/>
        <v>1.0900000000000001</v>
      </c>
      <c r="AH222" s="2" t="str">
        <f t="shared" si="80"/>
        <v>Sesuai</v>
      </c>
      <c r="AI222" s="2" t="s">
        <v>41</v>
      </c>
      <c r="AJ222" s="31">
        <f t="shared" si="88"/>
        <v>1</v>
      </c>
      <c r="AK222" s="31">
        <f t="shared" si="89"/>
        <v>1</v>
      </c>
      <c r="AL222" s="2" t="str">
        <f t="shared" si="81"/>
        <v>OK</v>
      </c>
      <c r="AM222" s="2" t="str">
        <f t="shared" si="82"/>
        <v>OK</v>
      </c>
      <c r="AN222" s="53" t="str">
        <f t="shared" si="83"/>
        <v>NOK</v>
      </c>
      <c r="AO222" s="2" t="str">
        <f t="shared" si="84"/>
        <v>OK</v>
      </c>
      <c r="AP222" s="2" t="str">
        <f t="shared" si="85"/>
        <v>OK</v>
      </c>
      <c r="AQ222" s="2" t="str">
        <f t="shared" si="86"/>
        <v>OK</v>
      </c>
      <c r="AR222" s="2" t="str">
        <f t="shared" si="90"/>
        <v>OK</v>
      </c>
      <c r="AS222" s="2" t="str">
        <f t="shared" si="91"/>
        <v>OK</v>
      </c>
      <c r="AT222" s="2" t="str">
        <f>VLOOKUP(G222,ACROV!$A$2:$D$732,4,)</f>
        <v>YUDA SATRIA PERMANA</v>
      </c>
      <c r="AU222" s="2">
        <f t="shared" si="87"/>
        <v>1</v>
      </c>
      <c r="AV222" s="2" t="str">
        <f>_xlfn.IFNA(VLOOKUP(G222,Dispen!$A$3:$A$36,1,)," ")</f>
        <v xml:space="preserve"> </v>
      </c>
    </row>
    <row r="223" spans="1:48" x14ac:dyDescent="0.25">
      <c r="A223" s="25">
        <v>200</v>
      </c>
      <c r="B223" s="25">
        <v>200</v>
      </c>
      <c r="C223" s="25" t="s">
        <v>26</v>
      </c>
      <c r="D223" s="25" t="s">
        <v>33</v>
      </c>
      <c r="E223" s="25" t="s">
        <v>3493</v>
      </c>
      <c r="F223" s="25" t="s">
        <v>27</v>
      </c>
      <c r="G223" s="25" t="s">
        <v>2367</v>
      </c>
      <c r="H223" s="25" t="s">
        <v>2368</v>
      </c>
      <c r="I223" s="25" t="s">
        <v>160</v>
      </c>
      <c r="J223" s="25" t="s">
        <v>3597</v>
      </c>
      <c r="K223" s="25" t="s">
        <v>120</v>
      </c>
      <c r="L223" s="25" t="s">
        <v>121</v>
      </c>
      <c r="M223" s="25" t="s">
        <v>166</v>
      </c>
      <c r="N223" s="32">
        <v>0</v>
      </c>
      <c r="O223" s="25">
        <v>8</v>
      </c>
      <c r="P223" s="25" t="s">
        <v>139</v>
      </c>
      <c r="Q223" s="25" t="s">
        <v>4190</v>
      </c>
      <c r="R223" s="25" t="s">
        <v>3598</v>
      </c>
      <c r="S223" s="25">
        <v>1000</v>
      </c>
      <c r="T223" s="25">
        <v>40</v>
      </c>
      <c r="U223" s="25">
        <v>0.45</v>
      </c>
      <c r="V223" s="25" t="s">
        <v>98</v>
      </c>
      <c r="W223" s="25" t="s">
        <v>40</v>
      </c>
      <c r="X223" s="25" t="s">
        <v>4193</v>
      </c>
      <c r="Y223" s="25" t="s">
        <v>3599</v>
      </c>
      <c r="Z223" s="25" t="s">
        <v>40</v>
      </c>
      <c r="AA223" s="25" t="s">
        <v>99</v>
      </c>
      <c r="AB223" s="25" t="s">
        <v>4194</v>
      </c>
      <c r="AC223" s="55" t="s">
        <v>3600</v>
      </c>
      <c r="AD223" s="2">
        <f t="shared" si="76"/>
        <v>1000</v>
      </c>
      <c r="AE223" s="2">
        <f t="shared" si="77"/>
        <v>0</v>
      </c>
      <c r="AF223" s="2">
        <f t="shared" si="78"/>
        <v>40</v>
      </c>
      <c r="AG223" s="2">
        <f t="shared" si="79"/>
        <v>0.45</v>
      </c>
      <c r="AH223" s="2" t="str">
        <f t="shared" si="80"/>
        <v>Sesuai</v>
      </c>
      <c r="AI223" s="2" t="s">
        <v>41</v>
      </c>
      <c r="AJ223" s="31">
        <f t="shared" si="88"/>
        <v>1</v>
      </c>
      <c r="AK223" s="54">
        <f t="shared" si="89"/>
        <v>0</v>
      </c>
      <c r="AL223" s="2" t="str">
        <f t="shared" si="81"/>
        <v>OK</v>
      </c>
      <c r="AM223" s="2" t="str">
        <f t="shared" si="82"/>
        <v>OK</v>
      </c>
      <c r="AN223" s="2" t="str">
        <f t="shared" si="83"/>
        <v>OK</v>
      </c>
      <c r="AO223" s="2" t="str">
        <f t="shared" si="84"/>
        <v>OK</v>
      </c>
      <c r="AP223" s="2" t="str">
        <f t="shared" si="85"/>
        <v>OK</v>
      </c>
      <c r="AQ223" s="2" t="str">
        <f t="shared" si="86"/>
        <v>OK</v>
      </c>
      <c r="AR223" s="2" t="str">
        <f t="shared" si="90"/>
        <v>OK</v>
      </c>
      <c r="AS223" s="53" t="str">
        <f t="shared" si="91"/>
        <v>NOK</v>
      </c>
      <c r="AT223" s="2" t="str">
        <f>VLOOKUP(G223,ACROV!$A$2:$D$732,4,)</f>
        <v>HERDIAN</v>
      </c>
      <c r="AU223" s="2">
        <f t="shared" si="87"/>
        <v>1</v>
      </c>
      <c r="AV223" s="2" t="str">
        <f>_xlfn.IFNA(VLOOKUP(G223,Dispen!$A$3:$A$36,1,)," ")</f>
        <v xml:space="preserve"> </v>
      </c>
    </row>
    <row r="224" spans="1:48" x14ac:dyDescent="0.25">
      <c r="A224" s="25">
        <v>200</v>
      </c>
      <c r="B224" s="25">
        <v>200</v>
      </c>
      <c r="C224" s="25" t="s">
        <v>26</v>
      </c>
      <c r="D224" s="25" t="s">
        <v>33</v>
      </c>
      <c r="E224" s="25" t="s">
        <v>3493</v>
      </c>
      <c r="F224" s="25" t="s">
        <v>27</v>
      </c>
      <c r="G224" s="25" t="s">
        <v>2902</v>
      </c>
      <c r="H224" s="25" t="s">
        <v>2903</v>
      </c>
      <c r="I224" s="25" t="s">
        <v>118</v>
      </c>
      <c r="J224" s="25" t="s">
        <v>3601</v>
      </c>
      <c r="K224" s="25" t="s">
        <v>120</v>
      </c>
      <c r="L224" s="25" t="s">
        <v>121</v>
      </c>
      <c r="M224" s="25" t="s">
        <v>137</v>
      </c>
      <c r="N224" s="32">
        <v>21</v>
      </c>
      <c r="O224" s="25">
        <v>8</v>
      </c>
      <c r="P224" s="25" t="s">
        <v>139</v>
      </c>
      <c r="Q224" s="25" t="s">
        <v>4190</v>
      </c>
      <c r="R224" s="25" t="s">
        <v>3602</v>
      </c>
      <c r="S224" s="25">
        <v>1000</v>
      </c>
      <c r="T224" s="25">
        <v>48</v>
      </c>
      <c r="U224" s="25">
        <v>1.07</v>
      </c>
      <c r="V224" s="25" t="s">
        <v>40</v>
      </c>
      <c r="W224" s="25" t="s">
        <v>146</v>
      </c>
      <c r="X224" s="25" t="s">
        <v>4194</v>
      </c>
      <c r="Y224" s="55" t="s">
        <v>3603</v>
      </c>
      <c r="Z224" s="25" t="s">
        <v>40</v>
      </c>
      <c r="AA224" s="25" t="s">
        <v>40</v>
      </c>
      <c r="AB224" s="25" t="s">
        <v>4195</v>
      </c>
      <c r="AC224" s="25" t="s">
        <v>52</v>
      </c>
      <c r="AD224" s="2">
        <f t="shared" si="76"/>
        <v>1000</v>
      </c>
      <c r="AE224" s="2">
        <f t="shared" si="77"/>
        <v>21</v>
      </c>
      <c r="AF224" s="2">
        <f t="shared" si="78"/>
        <v>48</v>
      </c>
      <c r="AG224" s="2">
        <f t="shared" si="79"/>
        <v>1.07</v>
      </c>
      <c r="AH224" s="2" t="str">
        <f t="shared" si="80"/>
        <v>Sesuai</v>
      </c>
      <c r="AI224" s="2" t="s">
        <v>41</v>
      </c>
      <c r="AJ224" s="54">
        <f t="shared" si="88"/>
        <v>0</v>
      </c>
      <c r="AK224" s="31">
        <v>0</v>
      </c>
      <c r="AL224" s="2" t="str">
        <f t="shared" si="81"/>
        <v>OK</v>
      </c>
      <c r="AM224" s="2" t="str">
        <f t="shared" si="82"/>
        <v>OK</v>
      </c>
      <c r="AN224" s="2" t="str">
        <f t="shared" si="83"/>
        <v>OK</v>
      </c>
      <c r="AO224" s="2" t="str">
        <f t="shared" si="84"/>
        <v>OK</v>
      </c>
      <c r="AP224" s="2" t="str">
        <f t="shared" si="85"/>
        <v>OK</v>
      </c>
      <c r="AQ224" s="2" t="str">
        <f t="shared" si="86"/>
        <v>OK</v>
      </c>
      <c r="AR224" s="53" t="str">
        <f t="shared" si="90"/>
        <v>NOK</v>
      </c>
      <c r="AS224" s="2" t="s">
        <v>4195</v>
      </c>
      <c r="AT224" s="2" t="str">
        <f>VLOOKUP(G224,ACROV!$A$2:$D$732,4,)</f>
        <v>HERDIAN</v>
      </c>
      <c r="AU224" s="2">
        <f t="shared" si="87"/>
        <v>1</v>
      </c>
      <c r="AV224" s="2" t="str">
        <f>_xlfn.IFNA(VLOOKUP(G224,Dispen!$A$3:$A$36,1,)," ")</f>
        <v xml:space="preserve"> </v>
      </c>
    </row>
    <row r="225" spans="1:48" x14ac:dyDescent="0.25">
      <c r="A225" s="25">
        <v>200</v>
      </c>
      <c r="B225" s="25">
        <v>200</v>
      </c>
      <c r="C225" s="25" t="s">
        <v>26</v>
      </c>
      <c r="D225" s="25" t="s">
        <v>33</v>
      </c>
      <c r="E225" s="25" t="s">
        <v>3493</v>
      </c>
      <c r="F225" s="25" t="s">
        <v>27</v>
      </c>
      <c r="G225" s="25" t="s">
        <v>2990</v>
      </c>
      <c r="H225" s="25" t="s">
        <v>2991</v>
      </c>
      <c r="I225" s="25" t="s">
        <v>118</v>
      </c>
      <c r="J225" s="25" t="s">
        <v>3607</v>
      </c>
      <c r="K225" s="25" t="s">
        <v>120</v>
      </c>
      <c r="L225" s="25" t="s">
        <v>121</v>
      </c>
      <c r="M225" s="25" t="s">
        <v>736</v>
      </c>
      <c r="N225" s="32">
        <v>44</v>
      </c>
      <c r="O225" s="25">
        <v>4</v>
      </c>
      <c r="P225" s="25" t="s">
        <v>139</v>
      </c>
      <c r="Q225" s="25" t="s">
        <v>4190</v>
      </c>
      <c r="R225" s="25" t="s">
        <v>3608</v>
      </c>
      <c r="S225" s="25">
        <v>1000</v>
      </c>
      <c r="T225" s="25">
        <v>46</v>
      </c>
      <c r="U225" s="25">
        <v>0.73</v>
      </c>
      <c r="V225" s="25" t="s">
        <v>40</v>
      </c>
      <c r="W225" s="25" t="s">
        <v>146</v>
      </c>
      <c r="X225" s="25" t="s">
        <v>4194</v>
      </c>
      <c r="Y225" s="55" t="s">
        <v>3609</v>
      </c>
      <c r="Z225" s="25" t="s">
        <v>57</v>
      </c>
      <c r="AA225" s="25" t="s">
        <v>40</v>
      </c>
      <c r="AB225" s="25" t="s">
        <v>4193</v>
      </c>
      <c r="AC225" s="25" t="s">
        <v>3610</v>
      </c>
      <c r="AD225" s="2">
        <f t="shared" si="76"/>
        <v>1000</v>
      </c>
      <c r="AE225" s="2">
        <f t="shared" si="77"/>
        <v>44</v>
      </c>
      <c r="AF225" s="2">
        <f t="shared" si="78"/>
        <v>46</v>
      </c>
      <c r="AG225" s="2">
        <f t="shared" si="79"/>
        <v>0.73</v>
      </c>
      <c r="AH225" s="2" t="str">
        <f t="shared" si="80"/>
        <v>Sesuai</v>
      </c>
      <c r="AI225" s="2" t="s">
        <v>41</v>
      </c>
      <c r="AJ225" s="54">
        <f t="shared" si="88"/>
        <v>0</v>
      </c>
      <c r="AK225" s="31">
        <f>Z225/(Z225+AA225)</f>
        <v>1</v>
      </c>
      <c r="AL225" s="2" t="str">
        <f t="shared" si="81"/>
        <v>OK</v>
      </c>
      <c r="AM225" s="2" t="str">
        <f t="shared" si="82"/>
        <v>OK</v>
      </c>
      <c r="AN225" s="2" t="str">
        <f t="shared" si="83"/>
        <v>OK</v>
      </c>
      <c r="AO225" s="2" t="str">
        <f t="shared" si="84"/>
        <v>OK</v>
      </c>
      <c r="AP225" s="2" t="str">
        <f t="shared" si="85"/>
        <v>OK</v>
      </c>
      <c r="AQ225" s="2" t="str">
        <f t="shared" si="86"/>
        <v>OK</v>
      </c>
      <c r="AR225" s="53" t="str">
        <f t="shared" si="90"/>
        <v>NOK</v>
      </c>
      <c r="AS225" s="2" t="str">
        <f>IF(AB225="ONLINE","OK","NOK")</f>
        <v>OK</v>
      </c>
      <c r="AT225" s="2" t="str">
        <f>VLOOKUP(G225,ACROV!$A$2:$D$732,4,)</f>
        <v>ARIF RAHMAN HAKIM</v>
      </c>
      <c r="AU225" s="2">
        <f t="shared" si="87"/>
        <v>1</v>
      </c>
      <c r="AV225" s="2" t="str">
        <f>_xlfn.IFNA(VLOOKUP(G225,Dispen!$A$3:$A$36,1,)," ")</f>
        <v xml:space="preserve"> </v>
      </c>
    </row>
    <row r="226" spans="1:48" x14ac:dyDescent="0.25">
      <c r="A226" s="25">
        <v>200</v>
      </c>
      <c r="B226" s="25">
        <v>200</v>
      </c>
      <c r="C226" s="25" t="s">
        <v>26</v>
      </c>
      <c r="D226" s="25" t="s">
        <v>33</v>
      </c>
      <c r="E226" s="25" t="s">
        <v>3493</v>
      </c>
      <c r="F226" s="25" t="s">
        <v>27</v>
      </c>
      <c r="G226" s="25" t="s">
        <v>3611</v>
      </c>
      <c r="H226" s="25" t="s">
        <v>3612</v>
      </c>
      <c r="I226" s="25" t="s">
        <v>118</v>
      </c>
      <c r="J226" s="25" t="s">
        <v>3613</v>
      </c>
      <c r="K226" s="25" t="s">
        <v>120</v>
      </c>
      <c r="L226" s="25" t="s">
        <v>121</v>
      </c>
      <c r="M226" s="25" t="s">
        <v>175</v>
      </c>
      <c r="N226" s="32">
        <v>2</v>
      </c>
      <c r="O226" s="25">
        <v>8</v>
      </c>
      <c r="P226" s="25" t="s">
        <v>139</v>
      </c>
      <c r="Q226" s="25" t="s">
        <v>4190</v>
      </c>
      <c r="R226" s="25" t="s">
        <v>3614</v>
      </c>
      <c r="S226" s="25">
        <v>1000</v>
      </c>
      <c r="T226" s="55">
        <v>82</v>
      </c>
      <c r="U226" s="25">
        <v>0.42</v>
      </c>
      <c r="V226" s="25" t="s">
        <v>99</v>
      </c>
      <c r="W226" s="25" t="s">
        <v>40</v>
      </c>
      <c r="X226" s="25" t="s">
        <v>4193</v>
      </c>
      <c r="Y226" s="25" t="s">
        <v>3615</v>
      </c>
      <c r="Z226" s="25" t="s">
        <v>45</v>
      </c>
      <c r="AA226" s="25" t="s">
        <v>40</v>
      </c>
      <c r="AB226" s="25" t="s">
        <v>4193</v>
      </c>
      <c r="AC226" s="25" t="s">
        <v>3616</v>
      </c>
      <c r="AD226" s="2">
        <f t="shared" si="76"/>
        <v>1000</v>
      </c>
      <c r="AE226" s="2">
        <f t="shared" si="77"/>
        <v>2</v>
      </c>
      <c r="AF226" s="53">
        <f t="shared" si="78"/>
        <v>82</v>
      </c>
      <c r="AG226" s="2">
        <f t="shared" si="79"/>
        <v>0.42</v>
      </c>
      <c r="AH226" s="2" t="str">
        <f t="shared" si="80"/>
        <v>Sesuai</v>
      </c>
      <c r="AI226" s="2" t="s">
        <v>41</v>
      </c>
      <c r="AJ226" s="31">
        <f t="shared" si="88"/>
        <v>1</v>
      </c>
      <c r="AK226" s="31">
        <f>Z226/(Z226+AA226)</f>
        <v>1</v>
      </c>
      <c r="AL226" s="2" t="str">
        <f t="shared" si="81"/>
        <v>OK</v>
      </c>
      <c r="AM226" s="2" t="str">
        <f t="shared" si="82"/>
        <v>OK</v>
      </c>
      <c r="AN226" s="53" t="str">
        <f t="shared" si="83"/>
        <v>NOK</v>
      </c>
      <c r="AO226" s="2" t="str">
        <f t="shared" si="84"/>
        <v>OK</v>
      </c>
      <c r="AP226" s="2" t="str">
        <f t="shared" si="85"/>
        <v>OK</v>
      </c>
      <c r="AQ226" s="2" t="str">
        <f t="shared" si="86"/>
        <v>OK</v>
      </c>
      <c r="AR226" s="2" t="str">
        <f t="shared" si="90"/>
        <v>OK</v>
      </c>
      <c r="AS226" s="2" t="str">
        <f>IF(AB226="ONLINE","OK","NOK")</f>
        <v>OK</v>
      </c>
      <c r="AT226" s="2" t="str">
        <f>VLOOKUP(G226,ACROV!$A$2:$D$732,4,)</f>
        <v>M FARHAN HILMAWAN</v>
      </c>
      <c r="AU226" s="2">
        <f t="shared" si="87"/>
        <v>1</v>
      </c>
      <c r="AV226" s="2" t="str">
        <f>_xlfn.IFNA(VLOOKUP(G226,Dispen!$A$3:$A$36,1,)," ")</f>
        <v xml:space="preserve"> </v>
      </c>
    </row>
    <row r="227" spans="1:48" x14ac:dyDescent="0.25">
      <c r="A227" s="25">
        <v>200</v>
      </c>
      <c r="B227" s="25">
        <v>200</v>
      </c>
      <c r="C227" s="25" t="s">
        <v>26</v>
      </c>
      <c r="D227" s="25" t="s">
        <v>33</v>
      </c>
      <c r="E227" s="25" t="s">
        <v>3493</v>
      </c>
      <c r="F227" s="25" t="s">
        <v>27</v>
      </c>
      <c r="G227" s="25" t="s">
        <v>2845</v>
      </c>
      <c r="H227" s="25" t="s">
        <v>2846</v>
      </c>
      <c r="I227" s="25" t="s">
        <v>118</v>
      </c>
      <c r="J227" s="25" t="s">
        <v>3625</v>
      </c>
      <c r="K227" s="25" t="s">
        <v>120</v>
      </c>
      <c r="L227" s="25" t="s">
        <v>121</v>
      </c>
      <c r="M227" s="25" t="s">
        <v>166</v>
      </c>
      <c r="N227" s="32">
        <v>0</v>
      </c>
      <c r="O227" s="25">
        <v>8</v>
      </c>
      <c r="P227" s="25" t="s">
        <v>139</v>
      </c>
      <c r="Q227" s="25" t="s">
        <v>4189</v>
      </c>
      <c r="R227" s="25" t="s">
        <v>619</v>
      </c>
      <c r="S227" s="25">
        <v>1000</v>
      </c>
      <c r="T227" s="25">
        <v>41</v>
      </c>
      <c r="U227" s="25">
        <v>0.64</v>
      </c>
      <c r="V227" s="25" t="s">
        <v>99</v>
      </c>
      <c r="W227" s="25" t="s">
        <v>40</v>
      </c>
      <c r="X227" s="25" t="s">
        <v>4193</v>
      </c>
      <c r="Y227" s="25" t="s">
        <v>3626</v>
      </c>
      <c r="Z227" s="25" t="s">
        <v>98</v>
      </c>
      <c r="AA227" s="25" t="s">
        <v>40</v>
      </c>
      <c r="AB227" s="25" t="s">
        <v>4193</v>
      </c>
      <c r="AC227" s="25" t="s">
        <v>2674</v>
      </c>
      <c r="AD227" s="2">
        <f t="shared" si="76"/>
        <v>1000</v>
      </c>
      <c r="AE227" s="2">
        <f t="shared" si="77"/>
        <v>0</v>
      </c>
      <c r="AF227" s="2">
        <f t="shared" si="78"/>
        <v>41</v>
      </c>
      <c r="AG227" s="2">
        <f t="shared" si="79"/>
        <v>0.64</v>
      </c>
      <c r="AH227" s="53" t="str">
        <f t="shared" si="80"/>
        <v>Double</v>
      </c>
      <c r="AI227" s="2" t="s">
        <v>41</v>
      </c>
      <c r="AJ227" s="31">
        <f t="shared" si="88"/>
        <v>1</v>
      </c>
      <c r="AK227" s="31">
        <f>Z227/(Z227+AA227)</f>
        <v>1</v>
      </c>
      <c r="AL227" s="2" t="str">
        <f t="shared" si="81"/>
        <v>OK</v>
      </c>
      <c r="AM227" s="2" t="str">
        <f t="shared" si="82"/>
        <v>OK</v>
      </c>
      <c r="AN227" s="2" t="str">
        <f t="shared" si="83"/>
        <v>OK</v>
      </c>
      <c r="AO227" s="2" t="str">
        <f t="shared" si="84"/>
        <v>OK</v>
      </c>
      <c r="AP227" s="53" t="str">
        <f t="shared" si="85"/>
        <v>NOK</v>
      </c>
      <c r="AQ227" s="2" t="str">
        <f t="shared" si="86"/>
        <v>OK</v>
      </c>
      <c r="AR227" s="2" t="str">
        <f t="shared" si="90"/>
        <v>OK</v>
      </c>
      <c r="AS227" s="2" t="str">
        <f>IF(AB227="ONLINE","OK","NOK")</f>
        <v>OK</v>
      </c>
      <c r="AT227" s="2" t="str">
        <f>VLOOKUP(G227,ACROV!$A$2:$D$732,4,)</f>
        <v>ANUGRAH KUSUMA</v>
      </c>
      <c r="AU227" s="2">
        <f t="shared" si="87"/>
        <v>1</v>
      </c>
      <c r="AV227" s="2" t="str">
        <f>_xlfn.IFNA(VLOOKUP(G227,Dispen!$A$3:$A$36,1,)," ")</f>
        <v xml:space="preserve"> </v>
      </c>
    </row>
    <row r="228" spans="1:48" x14ac:dyDescent="0.25">
      <c r="A228" s="25">
        <v>200</v>
      </c>
      <c r="B228" s="25">
        <v>200</v>
      </c>
      <c r="C228" s="25" t="s">
        <v>26</v>
      </c>
      <c r="D228" s="25" t="s">
        <v>33</v>
      </c>
      <c r="E228" s="25" t="s">
        <v>3627</v>
      </c>
      <c r="F228" s="25" t="s">
        <v>27</v>
      </c>
      <c r="G228" s="25" t="s">
        <v>3629</v>
      </c>
      <c r="H228" s="25" t="s">
        <v>3630</v>
      </c>
      <c r="I228" s="25" t="s">
        <v>118</v>
      </c>
      <c r="J228" s="25" t="s">
        <v>3631</v>
      </c>
      <c r="K228" s="25" t="s">
        <v>120</v>
      </c>
      <c r="L228" s="25" t="s">
        <v>121</v>
      </c>
      <c r="M228" s="25" t="s">
        <v>39</v>
      </c>
      <c r="N228" s="32">
        <v>14</v>
      </c>
      <c r="O228" s="25">
        <v>4</v>
      </c>
      <c r="P228" s="25" t="s">
        <v>139</v>
      </c>
      <c r="Q228" s="25" t="s">
        <v>4189</v>
      </c>
      <c r="R228" s="25" t="s">
        <v>3541</v>
      </c>
      <c r="S228" s="25">
        <v>1000</v>
      </c>
      <c r="T228" s="25">
        <v>54</v>
      </c>
      <c r="U228" s="25">
        <v>0.56999999999999995</v>
      </c>
      <c r="V228" s="25" t="s">
        <v>99</v>
      </c>
      <c r="W228" s="25" t="s">
        <v>279</v>
      </c>
      <c r="X228" s="25" t="s">
        <v>4193</v>
      </c>
      <c r="Y228" s="25" t="s">
        <v>3632</v>
      </c>
      <c r="Z228" s="25" t="s">
        <v>99</v>
      </c>
      <c r="AA228" s="25" t="s">
        <v>40</v>
      </c>
      <c r="AB228" s="25" t="s">
        <v>4193</v>
      </c>
      <c r="AC228" s="25" t="s">
        <v>3633</v>
      </c>
      <c r="AD228" s="2">
        <f t="shared" si="76"/>
        <v>1000</v>
      </c>
      <c r="AE228" s="2">
        <f t="shared" si="77"/>
        <v>14</v>
      </c>
      <c r="AF228" s="2">
        <f t="shared" si="78"/>
        <v>54</v>
      </c>
      <c r="AG228" s="2">
        <f t="shared" si="79"/>
        <v>0.56999999999999995</v>
      </c>
      <c r="AH228" s="53" t="str">
        <f t="shared" si="80"/>
        <v>Double</v>
      </c>
      <c r="AI228" s="2" t="s">
        <v>41</v>
      </c>
      <c r="AJ228" s="31">
        <f t="shared" si="88"/>
        <v>0.18181818181818182</v>
      </c>
      <c r="AK228" s="31">
        <f>Z228/(Z228+AA228)</f>
        <v>1</v>
      </c>
      <c r="AL228" s="2" t="str">
        <f t="shared" si="81"/>
        <v>OK</v>
      </c>
      <c r="AM228" s="2" t="str">
        <f t="shared" si="82"/>
        <v>OK</v>
      </c>
      <c r="AN228" s="2" t="str">
        <f t="shared" si="83"/>
        <v>OK</v>
      </c>
      <c r="AO228" s="2" t="str">
        <f t="shared" si="84"/>
        <v>OK</v>
      </c>
      <c r="AP228" s="53" t="str">
        <f t="shared" si="85"/>
        <v>NOK</v>
      </c>
      <c r="AQ228" s="2" t="str">
        <f t="shared" si="86"/>
        <v>OK</v>
      </c>
      <c r="AR228" s="2" t="str">
        <f t="shared" si="90"/>
        <v>OK</v>
      </c>
      <c r="AS228" s="2" t="str">
        <f>IF(AB228="ONLINE","OK","NOK")</f>
        <v>OK</v>
      </c>
      <c r="AT228" s="2" t="str">
        <f>VLOOKUP(G228,ACROV!$A$2:$D$732,4,)</f>
        <v>M. RUSLI FAUZI</v>
      </c>
      <c r="AU228" s="2">
        <f t="shared" si="87"/>
        <v>1</v>
      </c>
      <c r="AV228" s="2" t="str">
        <f>_xlfn.IFNA(VLOOKUP(G228,Dispen!$A$3:$A$36,1,)," ")</f>
        <v xml:space="preserve"> </v>
      </c>
    </row>
    <row r="229" spans="1:48" x14ac:dyDescent="0.25">
      <c r="A229" s="25">
        <v>200</v>
      </c>
      <c r="B229" s="25">
        <v>200</v>
      </c>
      <c r="C229" s="25" t="s">
        <v>26</v>
      </c>
      <c r="D229" s="25" t="s">
        <v>33</v>
      </c>
      <c r="E229" s="25" t="s">
        <v>3627</v>
      </c>
      <c r="F229" s="25" t="s">
        <v>27</v>
      </c>
      <c r="G229" s="25" t="s">
        <v>486</v>
      </c>
      <c r="H229" s="25" t="s">
        <v>487</v>
      </c>
      <c r="I229" s="25" t="s">
        <v>49</v>
      </c>
      <c r="J229" s="25" t="s">
        <v>3639</v>
      </c>
      <c r="K229" s="25" t="s">
        <v>120</v>
      </c>
      <c r="L229" s="25" t="s">
        <v>121</v>
      </c>
      <c r="M229" s="25" t="s">
        <v>51</v>
      </c>
      <c r="N229" s="32">
        <v>39</v>
      </c>
      <c r="O229" s="25">
        <v>8</v>
      </c>
      <c r="P229" s="25" t="s">
        <v>139</v>
      </c>
      <c r="Q229" s="25" t="s">
        <v>4189</v>
      </c>
      <c r="R229" s="25" t="s">
        <v>2813</v>
      </c>
      <c r="S229" s="25">
        <v>1000</v>
      </c>
      <c r="T229" s="25">
        <v>0</v>
      </c>
      <c r="U229" s="25">
        <v>3.4</v>
      </c>
      <c r="V229" s="25" t="s">
        <v>40</v>
      </c>
      <c r="W229" s="25" t="s">
        <v>40</v>
      </c>
      <c r="X229" s="25" t="s">
        <v>4195</v>
      </c>
      <c r="Y229" s="25" t="s">
        <v>52</v>
      </c>
      <c r="Z229" s="25" t="s">
        <v>40</v>
      </c>
      <c r="AA229" s="25" t="s">
        <v>40</v>
      </c>
      <c r="AB229" s="25" t="s">
        <v>4195</v>
      </c>
      <c r="AC229" s="25" t="s">
        <v>52</v>
      </c>
      <c r="AD229" s="2">
        <f t="shared" si="76"/>
        <v>1000</v>
      </c>
      <c r="AE229" s="2">
        <f t="shared" si="77"/>
        <v>39</v>
      </c>
      <c r="AF229" s="2">
        <f t="shared" si="78"/>
        <v>0</v>
      </c>
      <c r="AG229" s="2">
        <f t="shared" si="79"/>
        <v>3.4</v>
      </c>
      <c r="AH229" s="53" t="str">
        <f t="shared" si="80"/>
        <v>Double</v>
      </c>
      <c r="AI229" s="2" t="s">
        <v>41</v>
      </c>
      <c r="AJ229" s="31">
        <v>0</v>
      </c>
      <c r="AK229" s="31">
        <v>0</v>
      </c>
      <c r="AL229" s="2" t="str">
        <f t="shared" si="81"/>
        <v>OK</v>
      </c>
      <c r="AM229" s="2" t="str">
        <f t="shared" si="82"/>
        <v>OK</v>
      </c>
      <c r="AN229" s="2" t="str">
        <f t="shared" si="83"/>
        <v>OK</v>
      </c>
      <c r="AO229" s="2" t="str">
        <f t="shared" si="84"/>
        <v>OK</v>
      </c>
      <c r="AP229" s="53" t="str">
        <f t="shared" si="85"/>
        <v>NOK</v>
      </c>
      <c r="AQ229" s="2" t="str">
        <f t="shared" si="86"/>
        <v>OK</v>
      </c>
      <c r="AR229" s="2" t="s">
        <v>4195</v>
      </c>
      <c r="AS229" s="2" t="s">
        <v>4195</v>
      </c>
      <c r="AT229" s="2" t="str">
        <f>VLOOKUP(G229,ACROV!$A$2:$D$732,4,)</f>
        <v>M. LAZUARDI NURHIDAYAH</v>
      </c>
      <c r="AU229" s="2">
        <f t="shared" si="87"/>
        <v>1</v>
      </c>
      <c r="AV229" s="2" t="str">
        <f>_xlfn.IFNA(VLOOKUP(G229,Dispen!$A$3:$A$36,1,)," ")</f>
        <v xml:space="preserve"> </v>
      </c>
    </row>
    <row r="230" spans="1:48" x14ac:dyDescent="0.25">
      <c r="A230" s="25">
        <v>200</v>
      </c>
      <c r="B230" s="25">
        <v>200</v>
      </c>
      <c r="C230" s="25" t="s">
        <v>26</v>
      </c>
      <c r="D230" s="25" t="s">
        <v>33</v>
      </c>
      <c r="E230" s="25" t="s">
        <v>3627</v>
      </c>
      <c r="F230" s="25" t="s">
        <v>27</v>
      </c>
      <c r="G230" s="25" t="s">
        <v>2997</v>
      </c>
      <c r="H230" s="25" t="s">
        <v>2998</v>
      </c>
      <c r="I230" s="25" t="s">
        <v>118</v>
      </c>
      <c r="J230" s="25" t="s">
        <v>3658</v>
      </c>
      <c r="K230" s="25" t="s">
        <v>120</v>
      </c>
      <c r="L230" s="25" t="s">
        <v>121</v>
      </c>
      <c r="M230" s="25" t="s">
        <v>78</v>
      </c>
      <c r="N230" s="32">
        <v>17</v>
      </c>
      <c r="O230" s="25">
        <v>4</v>
      </c>
      <c r="P230" s="25" t="s">
        <v>139</v>
      </c>
      <c r="Q230" s="25" t="s">
        <v>4190</v>
      </c>
      <c r="R230" s="25" t="s">
        <v>3659</v>
      </c>
      <c r="S230" s="25">
        <v>1000</v>
      </c>
      <c r="T230" s="25">
        <v>48</v>
      </c>
      <c r="U230" s="25">
        <v>0.83</v>
      </c>
      <c r="V230" s="25" t="s">
        <v>40</v>
      </c>
      <c r="W230" s="25" t="s">
        <v>45</v>
      </c>
      <c r="X230" s="25" t="s">
        <v>4194</v>
      </c>
      <c r="Y230" s="55" t="s">
        <v>3660</v>
      </c>
      <c r="Z230" s="25" t="s">
        <v>146</v>
      </c>
      <c r="AA230" s="25" t="s">
        <v>40</v>
      </c>
      <c r="AB230" s="25" t="s">
        <v>4193</v>
      </c>
      <c r="AC230" s="25" t="s">
        <v>3661</v>
      </c>
      <c r="AD230" s="2">
        <f t="shared" si="76"/>
        <v>1000</v>
      </c>
      <c r="AE230" s="2">
        <f t="shared" si="77"/>
        <v>17</v>
      </c>
      <c r="AF230" s="2">
        <f t="shared" si="78"/>
        <v>48</v>
      </c>
      <c r="AG230" s="2">
        <f t="shared" si="79"/>
        <v>0.83</v>
      </c>
      <c r="AH230" s="2" t="str">
        <f t="shared" si="80"/>
        <v>Sesuai</v>
      </c>
      <c r="AI230" s="2" t="s">
        <v>41</v>
      </c>
      <c r="AJ230" s="54">
        <f t="shared" ref="AJ230:AJ260" si="92">V230/(V230+W230)</f>
        <v>0</v>
      </c>
      <c r="AK230" s="31">
        <f t="shared" ref="AK230:AK239" si="93">Z230/(Z230+AA230)</f>
        <v>1</v>
      </c>
      <c r="AL230" s="2" t="str">
        <f t="shared" si="81"/>
        <v>OK</v>
      </c>
      <c r="AM230" s="2" t="str">
        <f t="shared" si="82"/>
        <v>OK</v>
      </c>
      <c r="AN230" s="2" t="str">
        <f t="shared" si="83"/>
        <v>OK</v>
      </c>
      <c r="AO230" s="2" t="str">
        <f t="shared" si="84"/>
        <v>OK</v>
      </c>
      <c r="AP230" s="2" t="str">
        <f t="shared" si="85"/>
        <v>OK</v>
      </c>
      <c r="AQ230" s="2" t="str">
        <f t="shared" si="86"/>
        <v>OK</v>
      </c>
      <c r="AR230" s="53" t="str">
        <f t="shared" ref="AR230:AR263" si="94">IF(X230="ONLINE","OK","NOK")</f>
        <v>NOK</v>
      </c>
      <c r="AS230" s="2" t="str">
        <f t="shared" ref="AS230:AS239" si="95">IF(AB230="ONLINE","OK","NOK")</f>
        <v>OK</v>
      </c>
      <c r="AT230" s="2" t="str">
        <f>VLOOKUP(G230,ACROV!$A$2:$D$732,4,)</f>
        <v>WILLY KUSMANA</v>
      </c>
      <c r="AU230" s="2">
        <f t="shared" si="87"/>
        <v>1</v>
      </c>
      <c r="AV230" s="2" t="str">
        <f>_xlfn.IFNA(VLOOKUP(G230,Dispen!$A$3:$A$36,1,)," ")</f>
        <v xml:space="preserve"> </v>
      </c>
    </row>
    <row r="231" spans="1:48" x14ac:dyDescent="0.25">
      <c r="A231" s="25">
        <v>200</v>
      </c>
      <c r="B231" s="25">
        <v>200</v>
      </c>
      <c r="C231" s="25" t="s">
        <v>26</v>
      </c>
      <c r="D231" s="25" t="s">
        <v>33</v>
      </c>
      <c r="E231" s="25" t="s">
        <v>3627</v>
      </c>
      <c r="F231" s="25" t="s">
        <v>27</v>
      </c>
      <c r="G231" s="25" t="s">
        <v>1600</v>
      </c>
      <c r="H231" s="25" t="s">
        <v>1601</v>
      </c>
      <c r="I231" s="25" t="s">
        <v>30</v>
      </c>
      <c r="J231" s="25" t="s">
        <v>3664</v>
      </c>
      <c r="K231" s="25" t="s">
        <v>120</v>
      </c>
      <c r="L231" s="25" t="s">
        <v>121</v>
      </c>
      <c r="M231" s="25" t="s">
        <v>137</v>
      </c>
      <c r="N231" s="32">
        <v>30</v>
      </c>
      <c r="O231" s="25">
        <v>8</v>
      </c>
      <c r="P231" s="25" t="s">
        <v>139</v>
      </c>
      <c r="Q231" s="25" t="s">
        <v>4190</v>
      </c>
      <c r="R231" s="25" t="s">
        <v>3665</v>
      </c>
      <c r="S231" s="25">
        <v>1000</v>
      </c>
      <c r="T231" s="25">
        <v>47</v>
      </c>
      <c r="U231" s="25">
        <v>0.79</v>
      </c>
      <c r="V231" s="25" t="s">
        <v>98</v>
      </c>
      <c r="W231" s="25" t="s">
        <v>40</v>
      </c>
      <c r="X231" s="25" t="s">
        <v>4193</v>
      </c>
      <c r="Y231" s="25" t="s">
        <v>3666</v>
      </c>
      <c r="Z231" s="25" t="s">
        <v>40</v>
      </c>
      <c r="AA231" s="25" t="s">
        <v>99</v>
      </c>
      <c r="AB231" s="25" t="s">
        <v>4194</v>
      </c>
      <c r="AC231" s="55" t="s">
        <v>3667</v>
      </c>
      <c r="AD231" s="2">
        <f t="shared" si="76"/>
        <v>1000</v>
      </c>
      <c r="AE231" s="2">
        <f t="shared" si="77"/>
        <v>30</v>
      </c>
      <c r="AF231" s="2">
        <f t="shared" si="78"/>
        <v>47</v>
      </c>
      <c r="AG231" s="2">
        <f t="shared" si="79"/>
        <v>0.79</v>
      </c>
      <c r="AH231" s="2" t="str">
        <f t="shared" si="80"/>
        <v>Sesuai</v>
      </c>
      <c r="AI231" s="2" t="s">
        <v>41</v>
      </c>
      <c r="AJ231" s="31">
        <f t="shared" si="92"/>
        <v>1</v>
      </c>
      <c r="AK231" s="54">
        <f t="shared" si="93"/>
        <v>0</v>
      </c>
      <c r="AL231" s="2" t="str">
        <f t="shared" si="81"/>
        <v>OK</v>
      </c>
      <c r="AM231" s="2" t="str">
        <f t="shared" si="82"/>
        <v>OK</v>
      </c>
      <c r="AN231" s="2" t="str">
        <f t="shared" si="83"/>
        <v>OK</v>
      </c>
      <c r="AO231" s="2" t="str">
        <f t="shared" si="84"/>
        <v>OK</v>
      </c>
      <c r="AP231" s="2" t="str">
        <f t="shared" si="85"/>
        <v>OK</v>
      </c>
      <c r="AQ231" s="2" t="str">
        <f t="shared" si="86"/>
        <v>OK</v>
      </c>
      <c r="AR231" s="2" t="str">
        <f t="shared" si="94"/>
        <v>OK</v>
      </c>
      <c r="AS231" s="53" t="str">
        <f t="shared" si="95"/>
        <v>NOK</v>
      </c>
      <c r="AT231" s="2" t="str">
        <f>VLOOKUP(G231,ACROV!$A$2:$D$732,4,)</f>
        <v>YANA SURYANA</v>
      </c>
      <c r="AU231" s="2">
        <f t="shared" si="87"/>
        <v>1</v>
      </c>
      <c r="AV231" s="2" t="str">
        <f>_xlfn.IFNA(VLOOKUP(G231,Dispen!$A$3:$A$36,1,)," ")</f>
        <v xml:space="preserve"> </v>
      </c>
    </row>
    <row r="232" spans="1:48" x14ac:dyDescent="0.25">
      <c r="A232" s="25">
        <v>200</v>
      </c>
      <c r="B232" s="25">
        <v>200</v>
      </c>
      <c r="C232" s="25" t="s">
        <v>26</v>
      </c>
      <c r="D232" s="25" t="s">
        <v>33</v>
      </c>
      <c r="E232" s="25" t="s">
        <v>3627</v>
      </c>
      <c r="F232" s="25" t="s">
        <v>27</v>
      </c>
      <c r="G232" s="25" t="s">
        <v>1543</v>
      </c>
      <c r="H232" s="25" t="s">
        <v>1544</v>
      </c>
      <c r="I232" s="25" t="s">
        <v>30</v>
      </c>
      <c r="J232" s="25" t="s">
        <v>3668</v>
      </c>
      <c r="K232" s="25" t="s">
        <v>120</v>
      </c>
      <c r="L232" s="25" t="s">
        <v>121</v>
      </c>
      <c r="M232" s="25" t="s">
        <v>157</v>
      </c>
      <c r="N232" s="32">
        <v>1</v>
      </c>
      <c r="O232" s="25">
        <v>8</v>
      </c>
      <c r="P232" s="25" t="s">
        <v>139</v>
      </c>
      <c r="Q232" s="25" t="s">
        <v>4190</v>
      </c>
      <c r="R232" s="25" t="s">
        <v>3669</v>
      </c>
      <c r="S232" s="25">
        <v>1000</v>
      </c>
      <c r="T232" s="25">
        <v>38</v>
      </c>
      <c r="U232" s="25">
        <v>0.52</v>
      </c>
      <c r="V232" s="25" t="s">
        <v>99</v>
      </c>
      <c r="W232" s="25" t="s">
        <v>220</v>
      </c>
      <c r="X232" s="25" t="s">
        <v>4194</v>
      </c>
      <c r="Y232" s="55" t="s">
        <v>3670</v>
      </c>
      <c r="Z232" s="25" t="s">
        <v>40</v>
      </c>
      <c r="AA232" s="25" t="s">
        <v>64</v>
      </c>
      <c r="AB232" s="25" t="s">
        <v>4194</v>
      </c>
      <c r="AC232" s="55" t="s">
        <v>3671</v>
      </c>
      <c r="AD232" s="2">
        <f t="shared" si="76"/>
        <v>1000</v>
      </c>
      <c r="AE232" s="2">
        <f t="shared" si="77"/>
        <v>1</v>
      </c>
      <c r="AF232" s="2">
        <f t="shared" si="78"/>
        <v>38</v>
      </c>
      <c r="AG232" s="2">
        <f t="shared" si="79"/>
        <v>0.52</v>
      </c>
      <c r="AH232" s="2" t="str">
        <f t="shared" si="80"/>
        <v>Sesuai</v>
      </c>
      <c r="AI232" s="2" t="s">
        <v>41</v>
      </c>
      <c r="AJ232" s="54">
        <f t="shared" si="92"/>
        <v>7.1428571428571425E-2</v>
      </c>
      <c r="AK232" s="54">
        <f t="shared" si="93"/>
        <v>0</v>
      </c>
      <c r="AL232" s="2" t="str">
        <f t="shared" si="81"/>
        <v>OK</v>
      </c>
      <c r="AM232" s="2" t="str">
        <f t="shared" si="82"/>
        <v>OK</v>
      </c>
      <c r="AN232" s="2" t="str">
        <f t="shared" si="83"/>
        <v>OK</v>
      </c>
      <c r="AO232" s="2" t="str">
        <f t="shared" si="84"/>
        <v>OK</v>
      </c>
      <c r="AP232" s="2" t="str">
        <f t="shared" si="85"/>
        <v>OK</v>
      </c>
      <c r="AQ232" s="2" t="str">
        <f t="shared" si="86"/>
        <v>OK</v>
      </c>
      <c r="AR232" s="53" t="str">
        <f t="shared" si="94"/>
        <v>NOK</v>
      </c>
      <c r="AS232" s="53" t="str">
        <f t="shared" si="95"/>
        <v>NOK</v>
      </c>
      <c r="AT232" s="2" t="str">
        <f>VLOOKUP(G232,ACROV!$A$2:$D$732,4,)</f>
        <v>RIFQI AL WAFA</v>
      </c>
      <c r="AU232" s="2">
        <f t="shared" si="87"/>
        <v>2</v>
      </c>
      <c r="AV232" s="2" t="str">
        <f>_xlfn.IFNA(VLOOKUP(G232,Dispen!$A$3:$A$36,1,)," ")</f>
        <v xml:space="preserve"> </v>
      </c>
    </row>
    <row r="233" spans="1:48" x14ac:dyDescent="0.25">
      <c r="A233" s="25">
        <v>200</v>
      </c>
      <c r="B233" s="25">
        <v>200</v>
      </c>
      <c r="C233" s="25" t="s">
        <v>26</v>
      </c>
      <c r="D233" s="25" t="s">
        <v>33</v>
      </c>
      <c r="E233" s="25" t="s">
        <v>3627</v>
      </c>
      <c r="F233" s="25" t="s">
        <v>27</v>
      </c>
      <c r="G233" s="25" t="s">
        <v>2948</v>
      </c>
      <c r="H233" s="25" t="s">
        <v>2949</v>
      </c>
      <c r="I233" s="25" t="s">
        <v>30</v>
      </c>
      <c r="J233" s="25" t="s">
        <v>3676</v>
      </c>
      <c r="K233" s="25" t="s">
        <v>120</v>
      </c>
      <c r="L233" s="25" t="s">
        <v>121</v>
      </c>
      <c r="M233" s="25" t="s">
        <v>157</v>
      </c>
      <c r="N233" s="32">
        <v>1</v>
      </c>
      <c r="O233" s="25">
        <v>8</v>
      </c>
      <c r="P233" s="25" t="s">
        <v>139</v>
      </c>
      <c r="Q233" s="25" t="s">
        <v>4190</v>
      </c>
      <c r="R233" s="25" t="s">
        <v>3677</v>
      </c>
      <c r="S233" s="25">
        <v>1000</v>
      </c>
      <c r="T233" s="25">
        <v>40</v>
      </c>
      <c r="U233" s="25">
        <v>0</v>
      </c>
      <c r="V233" s="25" t="s">
        <v>98</v>
      </c>
      <c r="W233" s="25" t="s">
        <v>40</v>
      </c>
      <c r="X233" s="25" t="s">
        <v>4193</v>
      </c>
      <c r="Y233" s="25" t="s">
        <v>3678</v>
      </c>
      <c r="Z233" s="25" t="s">
        <v>45</v>
      </c>
      <c r="AA233" s="25" t="s">
        <v>98</v>
      </c>
      <c r="AB233" s="25" t="s">
        <v>4194</v>
      </c>
      <c r="AC233" s="55" t="s">
        <v>3679</v>
      </c>
      <c r="AD233" s="2">
        <f t="shared" si="76"/>
        <v>1000</v>
      </c>
      <c r="AE233" s="2">
        <f t="shared" si="77"/>
        <v>1</v>
      </c>
      <c r="AF233" s="2">
        <f t="shared" si="78"/>
        <v>40</v>
      </c>
      <c r="AG233" s="2">
        <f t="shared" si="79"/>
        <v>0</v>
      </c>
      <c r="AH233" s="2" t="str">
        <f t="shared" si="80"/>
        <v>Sesuai</v>
      </c>
      <c r="AI233" s="2" t="s">
        <v>41</v>
      </c>
      <c r="AJ233" s="31">
        <f t="shared" si="92"/>
        <v>1</v>
      </c>
      <c r="AK233" s="54">
        <f t="shared" si="93"/>
        <v>0.42857142857142855</v>
      </c>
      <c r="AL233" s="2" t="str">
        <f t="shared" si="81"/>
        <v>OK</v>
      </c>
      <c r="AM233" s="2" t="str">
        <f t="shared" si="82"/>
        <v>OK</v>
      </c>
      <c r="AN233" s="2" t="str">
        <f t="shared" si="83"/>
        <v>OK</v>
      </c>
      <c r="AO233" s="2" t="str">
        <f t="shared" si="84"/>
        <v>OK</v>
      </c>
      <c r="AP233" s="2" t="str">
        <f t="shared" si="85"/>
        <v>OK</v>
      </c>
      <c r="AQ233" s="2" t="str">
        <f t="shared" si="86"/>
        <v>OK</v>
      </c>
      <c r="AR233" s="2" t="str">
        <f t="shared" si="94"/>
        <v>OK</v>
      </c>
      <c r="AS233" s="53" t="str">
        <f t="shared" si="95"/>
        <v>NOK</v>
      </c>
      <c r="AT233" s="2" t="str">
        <f>VLOOKUP(G233,ACROV!$A$2:$D$732,4,)</f>
        <v>LUCKY NURDIANSYAH</v>
      </c>
      <c r="AU233" s="2">
        <f t="shared" si="87"/>
        <v>1</v>
      </c>
      <c r="AV233" s="2" t="str">
        <f>_xlfn.IFNA(VLOOKUP(G233,Dispen!$A$3:$A$36,1,)," ")</f>
        <v xml:space="preserve"> </v>
      </c>
    </row>
    <row r="234" spans="1:48" x14ac:dyDescent="0.25">
      <c r="A234" s="25">
        <v>200</v>
      </c>
      <c r="B234" s="25">
        <v>200</v>
      </c>
      <c r="C234" s="25" t="s">
        <v>26</v>
      </c>
      <c r="D234" s="25" t="s">
        <v>33</v>
      </c>
      <c r="E234" s="25" t="s">
        <v>3627</v>
      </c>
      <c r="F234" s="25" t="s">
        <v>27</v>
      </c>
      <c r="G234" s="25" t="s">
        <v>1672</v>
      </c>
      <c r="H234" s="25" t="s">
        <v>1673</v>
      </c>
      <c r="I234" s="25" t="s">
        <v>118</v>
      </c>
      <c r="J234" s="25" t="s">
        <v>3690</v>
      </c>
      <c r="K234" s="25" t="s">
        <v>120</v>
      </c>
      <c r="L234" s="25" t="s">
        <v>121</v>
      </c>
      <c r="M234" s="25" t="s">
        <v>137</v>
      </c>
      <c r="N234" s="32">
        <v>36</v>
      </c>
      <c r="O234" s="25">
        <v>8</v>
      </c>
      <c r="P234" s="25" t="s">
        <v>139</v>
      </c>
      <c r="Q234" s="25" t="s">
        <v>4190</v>
      </c>
      <c r="R234" s="25" t="s">
        <v>3691</v>
      </c>
      <c r="S234" s="25">
        <v>1000</v>
      </c>
      <c r="T234" s="25">
        <v>44</v>
      </c>
      <c r="U234" s="25">
        <v>1.34</v>
      </c>
      <c r="V234" s="25" t="s">
        <v>40</v>
      </c>
      <c r="W234" s="25" t="s">
        <v>45</v>
      </c>
      <c r="X234" s="25" t="s">
        <v>4194</v>
      </c>
      <c r="Y234" s="55" t="s">
        <v>3692</v>
      </c>
      <c r="Z234" s="25" t="s">
        <v>98</v>
      </c>
      <c r="AA234" s="25" t="s">
        <v>40</v>
      </c>
      <c r="AB234" s="25" t="s">
        <v>4193</v>
      </c>
      <c r="AC234" s="25" t="s">
        <v>3693</v>
      </c>
      <c r="AD234" s="2">
        <f t="shared" si="76"/>
        <v>1000</v>
      </c>
      <c r="AE234" s="2">
        <f t="shared" si="77"/>
        <v>36</v>
      </c>
      <c r="AF234" s="2">
        <f t="shared" si="78"/>
        <v>44</v>
      </c>
      <c r="AG234" s="2">
        <f t="shared" si="79"/>
        <v>1.34</v>
      </c>
      <c r="AH234" s="2" t="str">
        <f t="shared" si="80"/>
        <v>Sesuai</v>
      </c>
      <c r="AI234" s="2" t="s">
        <v>41</v>
      </c>
      <c r="AJ234" s="54">
        <f t="shared" si="92"/>
        <v>0</v>
      </c>
      <c r="AK234" s="31">
        <f t="shared" si="93"/>
        <v>1</v>
      </c>
      <c r="AL234" s="2" t="str">
        <f t="shared" si="81"/>
        <v>OK</v>
      </c>
      <c r="AM234" s="2" t="str">
        <f t="shared" si="82"/>
        <v>OK</v>
      </c>
      <c r="AN234" s="2" t="str">
        <f t="shared" si="83"/>
        <v>OK</v>
      </c>
      <c r="AO234" s="2" t="str">
        <f t="shared" si="84"/>
        <v>OK</v>
      </c>
      <c r="AP234" s="2" t="str">
        <f t="shared" si="85"/>
        <v>OK</v>
      </c>
      <c r="AQ234" s="2" t="str">
        <f t="shared" si="86"/>
        <v>OK</v>
      </c>
      <c r="AR234" s="53" t="str">
        <f t="shared" si="94"/>
        <v>NOK</v>
      </c>
      <c r="AS234" s="2" t="str">
        <f t="shared" si="95"/>
        <v>OK</v>
      </c>
      <c r="AT234" s="2" t="str">
        <f>VLOOKUP(G234,ACROV!$A$2:$D$732,4,)</f>
        <v>TAUFIQ HIDAYAT</v>
      </c>
      <c r="AU234" s="2">
        <f t="shared" si="87"/>
        <v>1</v>
      </c>
      <c r="AV234" s="2" t="str">
        <f>_xlfn.IFNA(VLOOKUP(G234,Dispen!$A$3:$A$36,1,)," ")</f>
        <v xml:space="preserve"> </v>
      </c>
    </row>
    <row r="235" spans="1:48" x14ac:dyDescent="0.25">
      <c r="A235" s="25">
        <v>200</v>
      </c>
      <c r="B235" s="25">
        <v>200</v>
      </c>
      <c r="C235" s="25" t="s">
        <v>26</v>
      </c>
      <c r="D235" s="25" t="s">
        <v>33</v>
      </c>
      <c r="E235" s="25" t="s">
        <v>3627</v>
      </c>
      <c r="F235" s="25" t="s">
        <v>27</v>
      </c>
      <c r="G235" s="25" t="s">
        <v>3591</v>
      </c>
      <c r="H235" s="25" t="s">
        <v>3592</v>
      </c>
      <c r="I235" s="25" t="s">
        <v>118</v>
      </c>
      <c r="J235" s="25" t="s">
        <v>3696</v>
      </c>
      <c r="K235" s="25" t="s">
        <v>120</v>
      </c>
      <c r="L235" s="25" t="s">
        <v>121</v>
      </c>
      <c r="M235" s="25" t="s">
        <v>71</v>
      </c>
      <c r="N235" s="56">
        <v>83</v>
      </c>
      <c r="O235" s="25">
        <v>8</v>
      </c>
      <c r="P235" s="25" t="s">
        <v>139</v>
      </c>
      <c r="Q235" s="25" t="s">
        <v>4190</v>
      </c>
      <c r="R235" s="25" t="s">
        <v>3697</v>
      </c>
      <c r="S235" s="25">
        <v>1000</v>
      </c>
      <c r="T235" s="25">
        <v>57</v>
      </c>
      <c r="U235" s="25">
        <v>1.63</v>
      </c>
      <c r="V235" s="25" t="s">
        <v>235</v>
      </c>
      <c r="W235" s="25" t="s">
        <v>40</v>
      </c>
      <c r="X235" s="25" t="s">
        <v>4193</v>
      </c>
      <c r="Y235" s="25" t="s">
        <v>3698</v>
      </c>
      <c r="Z235" s="25" t="s">
        <v>98</v>
      </c>
      <c r="AA235" s="25" t="s">
        <v>40</v>
      </c>
      <c r="AB235" s="25" t="s">
        <v>4193</v>
      </c>
      <c r="AC235" s="25" t="s">
        <v>3699</v>
      </c>
      <c r="AD235" s="2">
        <f t="shared" si="76"/>
        <v>1000</v>
      </c>
      <c r="AE235" s="53">
        <f t="shared" si="77"/>
        <v>83</v>
      </c>
      <c r="AF235" s="2">
        <f t="shared" si="78"/>
        <v>57</v>
      </c>
      <c r="AG235" s="2">
        <f t="shared" si="79"/>
        <v>1.63</v>
      </c>
      <c r="AH235" s="2" t="str">
        <f t="shared" si="80"/>
        <v>Sesuai</v>
      </c>
      <c r="AI235" s="2" t="s">
        <v>41</v>
      </c>
      <c r="AJ235" s="31">
        <f t="shared" si="92"/>
        <v>1</v>
      </c>
      <c r="AK235" s="31">
        <f t="shared" si="93"/>
        <v>1</v>
      </c>
      <c r="AL235" s="2" t="str">
        <f t="shared" si="81"/>
        <v>OK</v>
      </c>
      <c r="AM235" s="53" t="str">
        <f t="shared" si="82"/>
        <v>NOK</v>
      </c>
      <c r="AN235" s="2" t="str">
        <f t="shared" si="83"/>
        <v>OK</v>
      </c>
      <c r="AO235" s="2" t="str">
        <f t="shared" si="84"/>
        <v>OK</v>
      </c>
      <c r="AP235" s="2" t="str">
        <f t="shared" si="85"/>
        <v>OK</v>
      </c>
      <c r="AQ235" s="2" t="str">
        <f t="shared" si="86"/>
        <v>OK</v>
      </c>
      <c r="AR235" s="2" t="str">
        <f t="shared" si="94"/>
        <v>OK</v>
      </c>
      <c r="AS235" s="2" t="str">
        <f t="shared" si="95"/>
        <v>OK</v>
      </c>
      <c r="AT235" s="2" t="str">
        <f>VLOOKUP(G235,ACROV!$A$2:$D$732,4,)</f>
        <v>LUCKY NURDIANSYAH</v>
      </c>
      <c r="AU235" s="2">
        <f t="shared" si="87"/>
        <v>1</v>
      </c>
      <c r="AV235" s="2" t="str">
        <f>_xlfn.IFNA(VLOOKUP(G235,Dispen!$A$3:$A$36,1,)," ")</f>
        <v xml:space="preserve"> </v>
      </c>
    </row>
    <row r="236" spans="1:48" x14ac:dyDescent="0.25">
      <c r="A236" s="25">
        <v>200</v>
      </c>
      <c r="B236" s="25">
        <v>200</v>
      </c>
      <c r="C236" s="25" t="s">
        <v>26</v>
      </c>
      <c r="D236" s="25" t="s">
        <v>33</v>
      </c>
      <c r="E236" s="25" t="s">
        <v>3707</v>
      </c>
      <c r="F236" s="25" t="s">
        <v>27</v>
      </c>
      <c r="G236" s="25" t="s">
        <v>2493</v>
      </c>
      <c r="H236" s="25" t="s">
        <v>2494</v>
      </c>
      <c r="I236" s="25" t="s">
        <v>118</v>
      </c>
      <c r="J236" s="25" t="s">
        <v>3708</v>
      </c>
      <c r="K236" s="25" t="s">
        <v>120</v>
      </c>
      <c r="L236" s="25" t="s">
        <v>121</v>
      </c>
      <c r="M236" s="25" t="s">
        <v>157</v>
      </c>
      <c r="N236" s="32">
        <v>0</v>
      </c>
      <c r="O236" s="25">
        <v>8</v>
      </c>
      <c r="P236" s="25" t="s">
        <v>139</v>
      </c>
      <c r="Q236" s="25" t="s">
        <v>4190</v>
      </c>
      <c r="R236" s="25" t="s">
        <v>3709</v>
      </c>
      <c r="S236" s="25">
        <v>1000</v>
      </c>
      <c r="T236" s="25">
        <v>36</v>
      </c>
      <c r="U236" s="25">
        <v>0.92</v>
      </c>
      <c r="V236" s="25" t="s">
        <v>146</v>
      </c>
      <c r="W236" s="25" t="s">
        <v>40</v>
      </c>
      <c r="X236" s="25" t="s">
        <v>4193</v>
      </c>
      <c r="Y236" s="25" t="s">
        <v>3710</v>
      </c>
      <c r="Z236" s="25" t="s">
        <v>40</v>
      </c>
      <c r="AA236" s="25" t="s">
        <v>227</v>
      </c>
      <c r="AB236" s="25" t="s">
        <v>4194</v>
      </c>
      <c r="AC236" s="55" t="s">
        <v>3711</v>
      </c>
      <c r="AD236" s="2">
        <f t="shared" si="76"/>
        <v>1000</v>
      </c>
      <c r="AE236" s="2">
        <f t="shared" si="77"/>
        <v>0</v>
      </c>
      <c r="AF236" s="2">
        <f t="shared" si="78"/>
        <v>36</v>
      </c>
      <c r="AG236" s="2">
        <f t="shared" si="79"/>
        <v>0.92</v>
      </c>
      <c r="AH236" s="2" t="str">
        <f t="shared" si="80"/>
        <v>Sesuai</v>
      </c>
      <c r="AI236" s="2" t="s">
        <v>41</v>
      </c>
      <c r="AJ236" s="31">
        <f t="shared" si="92"/>
        <v>1</v>
      </c>
      <c r="AK236" s="54">
        <f t="shared" si="93"/>
        <v>0</v>
      </c>
      <c r="AL236" s="2" t="str">
        <f t="shared" si="81"/>
        <v>OK</v>
      </c>
      <c r="AM236" s="2" t="str">
        <f t="shared" si="82"/>
        <v>OK</v>
      </c>
      <c r="AN236" s="2" t="str">
        <f t="shared" si="83"/>
        <v>OK</v>
      </c>
      <c r="AO236" s="2" t="str">
        <f t="shared" si="84"/>
        <v>OK</v>
      </c>
      <c r="AP236" s="2" t="str">
        <f t="shared" si="85"/>
        <v>OK</v>
      </c>
      <c r="AQ236" s="2" t="str">
        <f t="shared" si="86"/>
        <v>OK</v>
      </c>
      <c r="AR236" s="2" t="str">
        <f t="shared" si="94"/>
        <v>OK</v>
      </c>
      <c r="AS236" s="53" t="str">
        <f t="shared" si="95"/>
        <v>NOK</v>
      </c>
      <c r="AT236" s="2" t="str">
        <f>VLOOKUP(G236,ACROV!$A$2:$D$732,4,)</f>
        <v>ANUGRAH KUSUMA</v>
      </c>
      <c r="AU236" s="2">
        <f t="shared" si="87"/>
        <v>1</v>
      </c>
      <c r="AV236" s="2" t="str">
        <f>_xlfn.IFNA(VLOOKUP(G236,Dispen!$A$3:$A$36,1,)," ")</f>
        <v xml:space="preserve"> </v>
      </c>
    </row>
    <row r="237" spans="1:48" x14ac:dyDescent="0.25">
      <c r="A237" s="25">
        <v>200</v>
      </c>
      <c r="B237" s="25">
        <v>200</v>
      </c>
      <c r="C237" s="25" t="s">
        <v>26</v>
      </c>
      <c r="D237" s="25" t="s">
        <v>33</v>
      </c>
      <c r="E237" s="25" t="s">
        <v>3707</v>
      </c>
      <c r="F237" s="25" t="s">
        <v>27</v>
      </c>
      <c r="G237" s="25" t="s">
        <v>3305</v>
      </c>
      <c r="H237" s="25" t="s">
        <v>3306</v>
      </c>
      <c r="I237" s="25" t="s">
        <v>118</v>
      </c>
      <c r="J237" s="25" t="s">
        <v>3714</v>
      </c>
      <c r="K237" s="25" t="s">
        <v>120</v>
      </c>
      <c r="L237" s="25" t="s">
        <v>121</v>
      </c>
      <c r="M237" s="25" t="s">
        <v>39</v>
      </c>
      <c r="N237" s="32">
        <v>67</v>
      </c>
      <c r="O237" s="25">
        <v>4</v>
      </c>
      <c r="P237" s="25" t="s">
        <v>139</v>
      </c>
      <c r="Q237" s="25" t="s">
        <v>4190</v>
      </c>
      <c r="R237" s="25" t="s">
        <v>3715</v>
      </c>
      <c r="S237" s="25">
        <v>1000</v>
      </c>
      <c r="T237" s="25">
        <v>39</v>
      </c>
      <c r="U237" s="25">
        <v>0.85</v>
      </c>
      <c r="V237" s="25" t="s">
        <v>99</v>
      </c>
      <c r="W237" s="25" t="s">
        <v>40</v>
      </c>
      <c r="X237" s="25" t="s">
        <v>4193</v>
      </c>
      <c r="Y237" s="25" t="s">
        <v>3716</v>
      </c>
      <c r="Z237" s="25" t="s">
        <v>40</v>
      </c>
      <c r="AA237" s="25" t="s">
        <v>45</v>
      </c>
      <c r="AB237" s="25" t="s">
        <v>4194</v>
      </c>
      <c r="AC237" s="55" t="s">
        <v>3717</v>
      </c>
      <c r="AD237" s="2">
        <f t="shared" si="76"/>
        <v>1000</v>
      </c>
      <c r="AE237" s="2">
        <f t="shared" si="77"/>
        <v>67</v>
      </c>
      <c r="AF237" s="2">
        <f t="shared" si="78"/>
        <v>39</v>
      </c>
      <c r="AG237" s="2">
        <f t="shared" si="79"/>
        <v>0.85</v>
      </c>
      <c r="AH237" s="2" t="str">
        <f t="shared" si="80"/>
        <v>Sesuai</v>
      </c>
      <c r="AI237" s="2" t="s">
        <v>41</v>
      </c>
      <c r="AJ237" s="31">
        <f t="shared" si="92"/>
        <v>1</v>
      </c>
      <c r="AK237" s="54">
        <f t="shared" si="93"/>
        <v>0</v>
      </c>
      <c r="AL237" s="2" t="str">
        <f t="shared" si="81"/>
        <v>OK</v>
      </c>
      <c r="AM237" s="2" t="str">
        <f t="shared" si="82"/>
        <v>OK</v>
      </c>
      <c r="AN237" s="2" t="str">
        <f t="shared" si="83"/>
        <v>OK</v>
      </c>
      <c r="AO237" s="2" t="str">
        <f t="shared" si="84"/>
        <v>OK</v>
      </c>
      <c r="AP237" s="2" t="str">
        <f t="shared" si="85"/>
        <v>OK</v>
      </c>
      <c r="AQ237" s="2" t="str">
        <f t="shared" si="86"/>
        <v>OK</v>
      </c>
      <c r="AR237" s="2" t="str">
        <f t="shared" si="94"/>
        <v>OK</v>
      </c>
      <c r="AS237" s="53" t="str">
        <f t="shared" si="95"/>
        <v>NOK</v>
      </c>
      <c r="AT237" s="2" t="str">
        <f>VLOOKUP(G237,ACROV!$A$2:$D$732,4,)</f>
        <v>DHANI RAMDANI</v>
      </c>
      <c r="AU237" s="2">
        <f t="shared" si="87"/>
        <v>1</v>
      </c>
      <c r="AV237" s="2" t="str">
        <f>_xlfn.IFNA(VLOOKUP(G237,Dispen!$A$3:$A$36,1,)," ")</f>
        <v xml:space="preserve"> </v>
      </c>
    </row>
    <row r="238" spans="1:48" x14ac:dyDescent="0.25">
      <c r="A238" s="25">
        <v>200</v>
      </c>
      <c r="B238" s="25">
        <v>200</v>
      </c>
      <c r="C238" s="25" t="s">
        <v>26</v>
      </c>
      <c r="D238" s="25" t="s">
        <v>33</v>
      </c>
      <c r="E238" s="25" t="s">
        <v>3707</v>
      </c>
      <c r="F238" s="25" t="s">
        <v>27</v>
      </c>
      <c r="G238" s="25" t="s">
        <v>3523</v>
      </c>
      <c r="H238" s="25" t="s">
        <v>3524</v>
      </c>
      <c r="I238" s="25" t="s">
        <v>30</v>
      </c>
      <c r="J238" s="25" t="s">
        <v>3722</v>
      </c>
      <c r="K238" s="25" t="s">
        <v>120</v>
      </c>
      <c r="L238" s="25" t="s">
        <v>121</v>
      </c>
      <c r="M238" s="25" t="s">
        <v>157</v>
      </c>
      <c r="N238" s="32">
        <v>11</v>
      </c>
      <c r="O238" s="25">
        <v>8</v>
      </c>
      <c r="P238" s="25" t="s">
        <v>139</v>
      </c>
      <c r="Q238" s="25" t="s">
        <v>4190</v>
      </c>
      <c r="R238" s="25" t="s">
        <v>3723</v>
      </c>
      <c r="S238" s="25">
        <v>1000</v>
      </c>
      <c r="T238" s="25">
        <v>45</v>
      </c>
      <c r="U238" s="25">
        <v>0.64</v>
      </c>
      <c r="V238" s="25" t="s">
        <v>98</v>
      </c>
      <c r="W238" s="25" t="s">
        <v>40</v>
      </c>
      <c r="X238" s="25" t="s">
        <v>4193</v>
      </c>
      <c r="Y238" s="25" t="s">
        <v>3724</v>
      </c>
      <c r="Z238" s="25" t="s">
        <v>40</v>
      </c>
      <c r="AA238" s="25" t="s">
        <v>57</v>
      </c>
      <c r="AB238" s="25" t="s">
        <v>4194</v>
      </c>
      <c r="AC238" s="55" t="s">
        <v>3725</v>
      </c>
      <c r="AD238" s="2">
        <f t="shared" si="76"/>
        <v>1000</v>
      </c>
      <c r="AE238" s="2">
        <f t="shared" si="77"/>
        <v>11</v>
      </c>
      <c r="AF238" s="2">
        <f t="shared" si="78"/>
        <v>45</v>
      </c>
      <c r="AG238" s="2">
        <f t="shared" si="79"/>
        <v>0.64</v>
      </c>
      <c r="AH238" s="2" t="str">
        <f t="shared" si="80"/>
        <v>Sesuai</v>
      </c>
      <c r="AI238" s="2" t="s">
        <v>41</v>
      </c>
      <c r="AJ238" s="31">
        <f t="shared" si="92"/>
        <v>1</v>
      </c>
      <c r="AK238" s="54">
        <f t="shared" si="93"/>
        <v>0</v>
      </c>
      <c r="AL238" s="2" t="str">
        <f t="shared" si="81"/>
        <v>OK</v>
      </c>
      <c r="AM238" s="2" t="str">
        <f t="shared" si="82"/>
        <v>OK</v>
      </c>
      <c r="AN238" s="2" t="str">
        <f t="shared" si="83"/>
        <v>OK</v>
      </c>
      <c r="AO238" s="2" t="str">
        <f t="shared" si="84"/>
        <v>OK</v>
      </c>
      <c r="AP238" s="2" t="str">
        <f t="shared" si="85"/>
        <v>OK</v>
      </c>
      <c r="AQ238" s="2" t="str">
        <f t="shared" si="86"/>
        <v>OK</v>
      </c>
      <c r="AR238" s="2" t="str">
        <f t="shared" si="94"/>
        <v>OK</v>
      </c>
      <c r="AS238" s="53" t="str">
        <f t="shared" si="95"/>
        <v>NOK</v>
      </c>
      <c r="AT238" s="2" t="str">
        <f>VLOOKUP(G238,ACROV!$A$2:$D$732,4,)</f>
        <v>M. RUSLI FAUZI</v>
      </c>
      <c r="AU238" s="2">
        <f t="shared" si="87"/>
        <v>1</v>
      </c>
      <c r="AV238" s="2" t="str">
        <f>_xlfn.IFNA(VLOOKUP(G238,Dispen!$A$3:$A$36,1,)," ")</f>
        <v xml:space="preserve"> </v>
      </c>
    </row>
    <row r="239" spans="1:48" x14ac:dyDescent="0.25">
      <c r="A239" s="25">
        <v>200</v>
      </c>
      <c r="B239" s="25">
        <v>200</v>
      </c>
      <c r="C239" s="25" t="s">
        <v>26</v>
      </c>
      <c r="D239" s="25" t="s">
        <v>33</v>
      </c>
      <c r="E239" s="25" t="s">
        <v>3707</v>
      </c>
      <c r="F239" s="25" t="s">
        <v>27</v>
      </c>
      <c r="G239" s="25" t="s">
        <v>128</v>
      </c>
      <c r="H239" s="25" t="s">
        <v>129</v>
      </c>
      <c r="I239" s="25" t="s">
        <v>118</v>
      </c>
      <c r="J239" s="25" t="s">
        <v>3754</v>
      </c>
      <c r="K239" s="25" t="s">
        <v>120</v>
      </c>
      <c r="L239" s="25" t="s">
        <v>121</v>
      </c>
      <c r="M239" s="25" t="s">
        <v>166</v>
      </c>
      <c r="N239" s="32">
        <v>13</v>
      </c>
      <c r="O239" s="25">
        <v>8</v>
      </c>
      <c r="P239" s="25" t="s">
        <v>139</v>
      </c>
      <c r="Q239" s="25" t="s">
        <v>4189</v>
      </c>
      <c r="R239" s="25" t="s">
        <v>619</v>
      </c>
      <c r="S239" s="25">
        <v>1000</v>
      </c>
      <c r="T239" s="25">
        <v>40</v>
      </c>
      <c r="U239" s="25">
        <v>0.55000000000000004</v>
      </c>
      <c r="V239" s="25" t="s">
        <v>99</v>
      </c>
      <c r="W239" s="25" t="s">
        <v>40</v>
      </c>
      <c r="X239" s="25" t="s">
        <v>4193</v>
      </c>
      <c r="Y239" s="25" t="s">
        <v>951</v>
      </c>
      <c r="Z239" s="25" t="s">
        <v>99</v>
      </c>
      <c r="AA239" s="25" t="s">
        <v>40</v>
      </c>
      <c r="AB239" s="25" t="s">
        <v>4193</v>
      </c>
      <c r="AC239" s="25" t="s">
        <v>3755</v>
      </c>
      <c r="AD239" s="2">
        <f t="shared" si="76"/>
        <v>1000</v>
      </c>
      <c r="AE239" s="2">
        <f t="shared" si="77"/>
        <v>13</v>
      </c>
      <c r="AF239" s="2">
        <f t="shared" si="78"/>
        <v>40</v>
      </c>
      <c r="AG239" s="2">
        <f t="shared" si="79"/>
        <v>0.55000000000000004</v>
      </c>
      <c r="AH239" s="53" t="str">
        <f t="shared" si="80"/>
        <v>Double</v>
      </c>
      <c r="AI239" s="2" t="s">
        <v>41</v>
      </c>
      <c r="AJ239" s="31">
        <f t="shared" si="92"/>
        <v>1</v>
      </c>
      <c r="AK239" s="31">
        <f t="shared" si="93"/>
        <v>1</v>
      </c>
      <c r="AL239" s="2" t="str">
        <f t="shared" si="81"/>
        <v>OK</v>
      </c>
      <c r="AM239" s="2" t="str">
        <f t="shared" si="82"/>
        <v>OK</v>
      </c>
      <c r="AN239" s="2" t="str">
        <f t="shared" si="83"/>
        <v>OK</v>
      </c>
      <c r="AO239" s="2" t="str">
        <f t="shared" si="84"/>
        <v>OK</v>
      </c>
      <c r="AP239" s="53" t="str">
        <f t="shared" si="85"/>
        <v>NOK</v>
      </c>
      <c r="AQ239" s="2" t="str">
        <f t="shared" si="86"/>
        <v>OK</v>
      </c>
      <c r="AR239" s="2" t="str">
        <f t="shared" si="94"/>
        <v>OK</v>
      </c>
      <c r="AS239" s="2" t="str">
        <f t="shared" si="95"/>
        <v>OK</v>
      </c>
      <c r="AT239" s="2" t="str">
        <f>VLOOKUP(G239,ACROV!$A$2:$D$732,4,)</f>
        <v>ANUGRAH KUSUMA</v>
      </c>
      <c r="AU239" s="2">
        <f t="shared" si="87"/>
        <v>1</v>
      </c>
      <c r="AV239" s="2" t="str">
        <f>_xlfn.IFNA(VLOOKUP(G239,Dispen!$A$3:$A$36,1,)," ")</f>
        <v xml:space="preserve"> </v>
      </c>
    </row>
    <row r="240" spans="1:48" x14ac:dyDescent="0.25">
      <c r="A240" s="25">
        <v>200</v>
      </c>
      <c r="B240" s="25">
        <v>200</v>
      </c>
      <c r="C240" s="25" t="s">
        <v>26</v>
      </c>
      <c r="D240" s="25" t="s">
        <v>33</v>
      </c>
      <c r="E240" s="25" t="s">
        <v>3707</v>
      </c>
      <c r="F240" s="25" t="s">
        <v>27</v>
      </c>
      <c r="G240" s="25" t="s">
        <v>1560</v>
      </c>
      <c r="H240" s="25" t="s">
        <v>1561</v>
      </c>
      <c r="I240" s="25" t="s">
        <v>118</v>
      </c>
      <c r="J240" s="25" t="s">
        <v>3756</v>
      </c>
      <c r="K240" s="25" t="s">
        <v>120</v>
      </c>
      <c r="L240" s="25" t="s">
        <v>121</v>
      </c>
      <c r="M240" s="25" t="s">
        <v>175</v>
      </c>
      <c r="N240" s="32">
        <v>13</v>
      </c>
      <c r="O240" s="25">
        <v>8</v>
      </c>
      <c r="P240" s="25" t="s">
        <v>139</v>
      </c>
      <c r="Q240" s="25" t="s">
        <v>4190</v>
      </c>
      <c r="R240" s="25" t="s">
        <v>3757</v>
      </c>
      <c r="S240" s="25">
        <v>1000</v>
      </c>
      <c r="T240" s="55">
        <v>100</v>
      </c>
      <c r="U240" s="25">
        <v>0.39</v>
      </c>
      <c r="V240" s="25" t="s">
        <v>113</v>
      </c>
      <c r="W240" s="25" t="s">
        <v>40</v>
      </c>
      <c r="X240" s="25" t="s">
        <v>4193</v>
      </c>
      <c r="Y240" s="25" t="s">
        <v>3758</v>
      </c>
      <c r="Z240" s="25" t="s">
        <v>40</v>
      </c>
      <c r="AA240" s="25" t="s">
        <v>40</v>
      </c>
      <c r="AB240" s="25" t="s">
        <v>4195</v>
      </c>
      <c r="AC240" s="25" t="s">
        <v>52</v>
      </c>
      <c r="AD240" s="2">
        <f t="shared" si="76"/>
        <v>1000</v>
      </c>
      <c r="AE240" s="2">
        <f t="shared" si="77"/>
        <v>13</v>
      </c>
      <c r="AF240" s="53">
        <f t="shared" si="78"/>
        <v>100</v>
      </c>
      <c r="AG240" s="2">
        <f t="shared" si="79"/>
        <v>0.39</v>
      </c>
      <c r="AH240" s="2" t="str">
        <f t="shared" si="80"/>
        <v>Sesuai</v>
      </c>
      <c r="AI240" s="2" t="s">
        <v>41</v>
      </c>
      <c r="AJ240" s="31">
        <f t="shared" si="92"/>
        <v>1</v>
      </c>
      <c r="AK240" s="31">
        <v>0</v>
      </c>
      <c r="AL240" s="2" t="str">
        <f t="shared" si="81"/>
        <v>OK</v>
      </c>
      <c r="AM240" s="2" t="str">
        <f t="shared" si="82"/>
        <v>OK</v>
      </c>
      <c r="AN240" s="53" t="str">
        <f t="shared" si="83"/>
        <v>NOK</v>
      </c>
      <c r="AO240" s="2" t="str">
        <f t="shared" si="84"/>
        <v>OK</v>
      </c>
      <c r="AP240" s="2" t="str">
        <f t="shared" si="85"/>
        <v>OK</v>
      </c>
      <c r="AQ240" s="2" t="str">
        <f t="shared" si="86"/>
        <v>OK</v>
      </c>
      <c r="AR240" s="2" t="str">
        <f t="shared" si="94"/>
        <v>OK</v>
      </c>
      <c r="AS240" s="2" t="s">
        <v>4195</v>
      </c>
      <c r="AT240" s="2" t="str">
        <f>VLOOKUP(G240,ACROV!$A$2:$D$732,4,)</f>
        <v>YANA SURYANA</v>
      </c>
      <c r="AU240" s="2">
        <f t="shared" si="87"/>
        <v>1</v>
      </c>
      <c r="AV240" s="2" t="str">
        <f>_xlfn.IFNA(VLOOKUP(G240,Dispen!$A$3:$A$36,1,)," ")</f>
        <v xml:space="preserve"> </v>
      </c>
    </row>
    <row r="241" spans="1:48" x14ac:dyDescent="0.25">
      <c r="A241" s="25">
        <v>200</v>
      </c>
      <c r="B241" s="25">
        <v>200</v>
      </c>
      <c r="C241" s="25" t="s">
        <v>26</v>
      </c>
      <c r="D241" s="25" t="s">
        <v>33</v>
      </c>
      <c r="E241" s="25" t="s">
        <v>3765</v>
      </c>
      <c r="F241" s="25" t="s">
        <v>27</v>
      </c>
      <c r="G241" s="25" t="s">
        <v>1930</v>
      </c>
      <c r="H241" s="25" t="s">
        <v>1931</v>
      </c>
      <c r="I241" s="25" t="s">
        <v>118</v>
      </c>
      <c r="J241" s="25" t="s">
        <v>3772</v>
      </c>
      <c r="K241" s="25" t="s">
        <v>120</v>
      </c>
      <c r="L241" s="25" t="s">
        <v>121</v>
      </c>
      <c r="M241" s="25" t="s">
        <v>157</v>
      </c>
      <c r="N241" s="32">
        <v>10</v>
      </c>
      <c r="O241" s="25">
        <v>8</v>
      </c>
      <c r="P241" s="25" t="s">
        <v>139</v>
      </c>
      <c r="Q241" s="25" t="s">
        <v>4190</v>
      </c>
      <c r="R241" s="25" t="s">
        <v>3773</v>
      </c>
      <c r="S241" s="25">
        <v>1000</v>
      </c>
      <c r="T241" s="25">
        <v>45</v>
      </c>
      <c r="U241" s="25">
        <v>0.46</v>
      </c>
      <c r="V241" s="25" t="s">
        <v>146</v>
      </c>
      <c r="W241" s="25" t="s">
        <v>40</v>
      </c>
      <c r="X241" s="25" t="s">
        <v>4193</v>
      </c>
      <c r="Y241" s="25" t="s">
        <v>3774</v>
      </c>
      <c r="Z241" s="25" t="s">
        <v>40</v>
      </c>
      <c r="AA241" s="25" t="s">
        <v>98</v>
      </c>
      <c r="AB241" s="25" t="s">
        <v>4194</v>
      </c>
      <c r="AC241" s="55" t="s">
        <v>3775</v>
      </c>
      <c r="AD241" s="2">
        <f t="shared" si="76"/>
        <v>1000</v>
      </c>
      <c r="AE241" s="2">
        <f t="shared" si="77"/>
        <v>10</v>
      </c>
      <c r="AF241" s="2">
        <f t="shared" si="78"/>
        <v>45</v>
      </c>
      <c r="AG241" s="2">
        <f t="shared" si="79"/>
        <v>0.46</v>
      </c>
      <c r="AH241" s="2" t="str">
        <f t="shared" si="80"/>
        <v>Sesuai</v>
      </c>
      <c r="AI241" s="2" t="s">
        <v>41</v>
      </c>
      <c r="AJ241" s="31">
        <f t="shared" si="92"/>
        <v>1</v>
      </c>
      <c r="AK241" s="54">
        <f t="shared" ref="AK241:AK248" si="96">Z241/(Z241+AA241)</f>
        <v>0</v>
      </c>
      <c r="AL241" s="2" t="str">
        <f t="shared" si="81"/>
        <v>OK</v>
      </c>
      <c r="AM241" s="2" t="str">
        <f t="shared" si="82"/>
        <v>OK</v>
      </c>
      <c r="AN241" s="2" t="str">
        <f t="shared" si="83"/>
        <v>OK</v>
      </c>
      <c r="AO241" s="2" t="str">
        <f t="shared" si="84"/>
        <v>OK</v>
      </c>
      <c r="AP241" s="2" t="str">
        <f t="shared" si="85"/>
        <v>OK</v>
      </c>
      <c r="AQ241" s="2" t="str">
        <f t="shared" si="86"/>
        <v>OK</v>
      </c>
      <c r="AR241" s="2" t="str">
        <f t="shared" si="94"/>
        <v>OK</v>
      </c>
      <c r="AS241" s="53" t="str">
        <f t="shared" ref="AS241:AS248" si="97">IF(AB241="ONLINE","OK","NOK")</f>
        <v>NOK</v>
      </c>
      <c r="AT241" s="2" t="str">
        <f>VLOOKUP(G241,ACROV!$A$2:$D$732,4,)</f>
        <v>M RIKI ANDIKA</v>
      </c>
      <c r="AU241" s="2">
        <f t="shared" si="87"/>
        <v>1</v>
      </c>
      <c r="AV241" s="2" t="str">
        <f>_xlfn.IFNA(VLOOKUP(G241,Dispen!$A$3:$A$36,1,)," ")</f>
        <v xml:space="preserve"> </v>
      </c>
    </row>
    <row r="242" spans="1:48" x14ac:dyDescent="0.25">
      <c r="A242" s="25">
        <v>200</v>
      </c>
      <c r="B242" s="25">
        <v>200</v>
      </c>
      <c r="C242" s="25" t="s">
        <v>26</v>
      </c>
      <c r="D242" s="25" t="s">
        <v>33</v>
      </c>
      <c r="E242" s="25" t="s">
        <v>3765</v>
      </c>
      <c r="F242" s="25" t="s">
        <v>27</v>
      </c>
      <c r="G242" s="25" t="s">
        <v>717</v>
      </c>
      <c r="H242" s="25" t="s">
        <v>718</v>
      </c>
      <c r="I242" s="25" t="s">
        <v>60</v>
      </c>
      <c r="J242" s="25" t="s">
        <v>3777</v>
      </c>
      <c r="K242" s="25" t="s">
        <v>120</v>
      </c>
      <c r="L242" s="25" t="s">
        <v>121</v>
      </c>
      <c r="M242" s="25" t="s">
        <v>137</v>
      </c>
      <c r="N242" s="32">
        <v>5</v>
      </c>
      <c r="O242" s="25">
        <v>4</v>
      </c>
      <c r="P242" s="25" t="s">
        <v>139</v>
      </c>
      <c r="Q242" s="25" t="s">
        <v>4189</v>
      </c>
      <c r="R242" s="25" t="s">
        <v>619</v>
      </c>
      <c r="S242" s="25">
        <v>1000</v>
      </c>
      <c r="T242" s="25">
        <v>0</v>
      </c>
      <c r="U242" s="25">
        <v>0</v>
      </c>
      <c r="V242" s="25" t="s">
        <v>99</v>
      </c>
      <c r="W242" s="25" t="s">
        <v>40</v>
      </c>
      <c r="X242" s="25" t="s">
        <v>4193</v>
      </c>
      <c r="Y242" s="25" t="s">
        <v>3778</v>
      </c>
      <c r="Z242" s="25" t="s">
        <v>64</v>
      </c>
      <c r="AA242" s="25" t="s">
        <v>40</v>
      </c>
      <c r="AB242" s="25" t="s">
        <v>4193</v>
      </c>
      <c r="AC242" s="25" t="s">
        <v>3779</v>
      </c>
      <c r="AD242" s="2">
        <f t="shared" si="76"/>
        <v>1000</v>
      </c>
      <c r="AE242" s="2">
        <f t="shared" si="77"/>
        <v>5</v>
      </c>
      <c r="AF242" s="2">
        <f t="shared" si="78"/>
        <v>0</v>
      </c>
      <c r="AG242" s="2">
        <f t="shared" si="79"/>
        <v>0</v>
      </c>
      <c r="AH242" s="53" t="str">
        <f t="shared" si="80"/>
        <v>Double</v>
      </c>
      <c r="AI242" s="2" t="s">
        <v>41</v>
      </c>
      <c r="AJ242" s="31">
        <f t="shared" si="92"/>
        <v>1</v>
      </c>
      <c r="AK242" s="31">
        <f t="shared" si="96"/>
        <v>1</v>
      </c>
      <c r="AL242" s="2" t="str">
        <f t="shared" si="81"/>
        <v>OK</v>
      </c>
      <c r="AM242" s="2" t="str">
        <f t="shared" si="82"/>
        <v>OK</v>
      </c>
      <c r="AN242" s="2" t="str">
        <f t="shared" si="83"/>
        <v>OK</v>
      </c>
      <c r="AO242" s="2" t="str">
        <f t="shared" si="84"/>
        <v>OK</v>
      </c>
      <c r="AP242" s="53" t="str">
        <f t="shared" si="85"/>
        <v>NOK</v>
      </c>
      <c r="AQ242" s="2" t="str">
        <f t="shared" si="86"/>
        <v>OK</v>
      </c>
      <c r="AR242" s="2" t="str">
        <f t="shared" si="94"/>
        <v>OK</v>
      </c>
      <c r="AS242" s="2" t="str">
        <f t="shared" si="97"/>
        <v>OK</v>
      </c>
      <c r="AT242" s="2" t="str">
        <f>VLOOKUP(G242,ACROV!$A$2:$D$732,4,)</f>
        <v>MUHAMMAD RAFI MAULUDI</v>
      </c>
      <c r="AU242" s="2">
        <f t="shared" si="87"/>
        <v>1</v>
      </c>
      <c r="AV242" s="2" t="str">
        <f>_xlfn.IFNA(VLOOKUP(G242,Dispen!$A$3:$A$36,1,)," ")</f>
        <v xml:space="preserve"> </v>
      </c>
    </row>
    <row r="243" spans="1:48" x14ac:dyDescent="0.25">
      <c r="A243" s="25">
        <v>200</v>
      </c>
      <c r="B243" s="25">
        <v>200</v>
      </c>
      <c r="C243" s="25" t="s">
        <v>26</v>
      </c>
      <c r="D243" s="25" t="s">
        <v>33</v>
      </c>
      <c r="E243" s="25" t="s">
        <v>3765</v>
      </c>
      <c r="F243" s="25" t="s">
        <v>27</v>
      </c>
      <c r="G243" s="25" t="s">
        <v>1632</v>
      </c>
      <c r="H243" s="25" t="s">
        <v>1633</v>
      </c>
      <c r="I243" s="25" t="s">
        <v>118</v>
      </c>
      <c r="J243" s="25" t="s">
        <v>3783</v>
      </c>
      <c r="K243" s="25" t="s">
        <v>120</v>
      </c>
      <c r="L243" s="25" t="s">
        <v>121</v>
      </c>
      <c r="M243" s="25" t="s">
        <v>39</v>
      </c>
      <c r="N243" s="56">
        <v>85</v>
      </c>
      <c r="O243" s="25">
        <v>4</v>
      </c>
      <c r="P243" s="25" t="s">
        <v>139</v>
      </c>
      <c r="Q243" s="25" t="s">
        <v>4190</v>
      </c>
      <c r="R243" s="25" t="s">
        <v>3784</v>
      </c>
      <c r="S243" s="25">
        <v>1000</v>
      </c>
      <c r="T243" s="25">
        <v>34</v>
      </c>
      <c r="U243" s="25">
        <v>0.75</v>
      </c>
      <c r="V243" s="25" t="s">
        <v>146</v>
      </c>
      <c r="W243" s="25" t="s">
        <v>40</v>
      </c>
      <c r="X243" s="25" t="s">
        <v>4193</v>
      </c>
      <c r="Y243" s="25" t="s">
        <v>3785</v>
      </c>
      <c r="Z243" s="25" t="s">
        <v>64</v>
      </c>
      <c r="AA243" s="25" t="s">
        <v>40</v>
      </c>
      <c r="AB243" s="25" t="s">
        <v>4193</v>
      </c>
      <c r="AC243" s="25" t="s">
        <v>3786</v>
      </c>
      <c r="AD243" s="2">
        <f t="shared" si="76"/>
        <v>1000</v>
      </c>
      <c r="AE243" s="53">
        <f t="shared" si="77"/>
        <v>85</v>
      </c>
      <c r="AF243" s="2">
        <f t="shared" si="78"/>
        <v>34</v>
      </c>
      <c r="AG243" s="2">
        <f t="shared" si="79"/>
        <v>0.75</v>
      </c>
      <c r="AH243" s="2" t="str">
        <f t="shared" si="80"/>
        <v>Sesuai</v>
      </c>
      <c r="AI243" s="2" t="s">
        <v>41</v>
      </c>
      <c r="AJ243" s="31">
        <f t="shared" si="92"/>
        <v>1</v>
      </c>
      <c r="AK243" s="31">
        <f t="shared" si="96"/>
        <v>1</v>
      </c>
      <c r="AL243" s="2" t="str">
        <f t="shared" si="81"/>
        <v>OK</v>
      </c>
      <c r="AM243" s="53" t="str">
        <f t="shared" si="82"/>
        <v>NOK</v>
      </c>
      <c r="AN243" s="2" t="str">
        <f t="shared" si="83"/>
        <v>OK</v>
      </c>
      <c r="AO243" s="2" t="str">
        <f t="shared" si="84"/>
        <v>OK</v>
      </c>
      <c r="AP243" s="2" t="str">
        <f t="shared" si="85"/>
        <v>OK</v>
      </c>
      <c r="AQ243" s="2" t="str">
        <f t="shared" si="86"/>
        <v>OK</v>
      </c>
      <c r="AR243" s="2" t="str">
        <f t="shared" si="94"/>
        <v>OK</v>
      </c>
      <c r="AS243" s="2" t="str">
        <f t="shared" si="97"/>
        <v>OK</v>
      </c>
      <c r="AT243" s="2" t="str">
        <f>VLOOKUP(G243,ACROV!$A$2:$D$732,4,)</f>
        <v>ARIF RAHMAN HAKIM</v>
      </c>
      <c r="AU243" s="2">
        <f t="shared" si="87"/>
        <v>1</v>
      </c>
      <c r="AV243" s="2" t="str">
        <f>_xlfn.IFNA(VLOOKUP(G243,Dispen!$A$3:$A$36,1,)," ")</f>
        <v xml:space="preserve"> </v>
      </c>
    </row>
    <row r="244" spans="1:48" x14ac:dyDescent="0.25">
      <c r="A244" s="25">
        <v>200</v>
      </c>
      <c r="B244" s="25">
        <v>200</v>
      </c>
      <c r="C244" s="25" t="s">
        <v>26</v>
      </c>
      <c r="D244" s="25" t="s">
        <v>33</v>
      </c>
      <c r="E244" s="25" t="s">
        <v>3765</v>
      </c>
      <c r="F244" s="25" t="s">
        <v>27</v>
      </c>
      <c r="G244" s="25" t="s">
        <v>2703</v>
      </c>
      <c r="H244" s="25" t="s">
        <v>2704</v>
      </c>
      <c r="I244" s="25" t="s">
        <v>118</v>
      </c>
      <c r="J244" s="25" t="s">
        <v>3795</v>
      </c>
      <c r="K244" s="25" t="s">
        <v>120</v>
      </c>
      <c r="L244" s="25" t="s">
        <v>121</v>
      </c>
      <c r="M244" s="25" t="s">
        <v>157</v>
      </c>
      <c r="N244" s="32">
        <v>5</v>
      </c>
      <c r="O244" s="25">
        <v>8</v>
      </c>
      <c r="P244" s="25" t="s">
        <v>139</v>
      </c>
      <c r="Q244" s="25" t="s">
        <v>4190</v>
      </c>
      <c r="R244" s="25" t="s">
        <v>3796</v>
      </c>
      <c r="S244" s="25">
        <v>1000</v>
      </c>
      <c r="T244" s="25">
        <v>45</v>
      </c>
      <c r="U244" s="25">
        <v>0.66</v>
      </c>
      <c r="V244" s="25" t="s">
        <v>98</v>
      </c>
      <c r="W244" s="25" t="s">
        <v>40</v>
      </c>
      <c r="X244" s="25" t="s">
        <v>4193</v>
      </c>
      <c r="Y244" s="25" t="s">
        <v>3797</v>
      </c>
      <c r="Z244" s="25" t="s">
        <v>40</v>
      </c>
      <c r="AA244" s="25" t="s">
        <v>57</v>
      </c>
      <c r="AB244" s="25" t="s">
        <v>4194</v>
      </c>
      <c r="AC244" s="55" t="s">
        <v>3798</v>
      </c>
      <c r="AD244" s="2">
        <f t="shared" si="76"/>
        <v>1000</v>
      </c>
      <c r="AE244" s="2">
        <f t="shared" si="77"/>
        <v>5</v>
      </c>
      <c r="AF244" s="2">
        <f t="shared" si="78"/>
        <v>45</v>
      </c>
      <c r="AG244" s="2">
        <f t="shared" si="79"/>
        <v>0.66</v>
      </c>
      <c r="AH244" s="2" t="str">
        <f t="shared" si="80"/>
        <v>Sesuai</v>
      </c>
      <c r="AI244" s="2" t="s">
        <v>41</v>
      </c>
      <c r="AJ244" s="31">
        <f t="shared" si="92"/>
        <v>1</v>
      </c>
      <c r="AK244" s="54">
        <f t="shared" si="96"/>
        <v>0</v>
      </c>
      <c r="AL244" s="2" t="str">
        <f t="shared" si="81"/>
        <v>OK</v>
      </c>
      <c r="AM244" s="2" t="str">
        <f t="shared" si="82"/>
        <v>OK</v>
      </c>
      <c r="AN244" s="2" t="str">
        <f t="shared" si="83"/>
        <v>OK</v>
      </c>
      <c r="AO244" s="2" t="str">
        <f t="shared" si="84"/>
        <v>OK</v>
      </c>
      <c r="AP244" s="2" t="str">
        <f t="shared" si="85"/>
        <v>OK</v>
      </c>
      <c r="AQ244" s="2" t="str">
        <f t="shared" si="86"/>
        <v>OK</v>
      </c>
      <c r="AR244" s="2" t="str">
        <f t="shared" si="94"/>
        <v>OK</v>
      </c>
      <c r="AS244" s="53" t="str">
        <f t="shared" si="97"/>
        <v>NOK</v>
      </c>
      <c r="AT244" s="2" t="str">
        <f>VLOOKUP(G244,ACROV!$A$2:$D$732,4,)</f>
        <v>ANUGRAH KUSUMA</v>
      </c>
      <c r="AU244" s="2">
        <f t="shared" si="87"/>
        <v>1</v>
      </c>
      <c r="AV244" s="2" t="str">
        <f>_xlfn.IFNA(VLOOKUP(G244,Dispen!$A$3:$A$36,1,)," ")</f>
        <v xml:space="preserve"> </v>
      </c>
    </row>
    <row r="245" spans="1:48" x14ac:dyDescent="0.25">
      <c r="A245" s="25">
        <v>200</v>
      </c>
      <c r="B245" s="25">
        <v>200</v>
      </c>
      <c r="C245" s="25" t="s">
        <v>26</v>
      </c>
      <c r="D245" s="25" t="s">
        <v>33</v>
      </c>
      <c r="E245" s="25" t="s">
        <v>3765</v>
      </c>
      <c r="F245" s="25" t="s">
        <v>27</v>
      </c>
      <c r="G245" s="25" t="s">
        <v>2529</v>
      </c>
      <c r="H245" s="25" t="s">
        <v>2530</v>
      </c>
      <c r="I245" s="25" t="s">
        <v>118</v>
      </c>
      <c r="J245" s="25" t="s">
        <v>3805</v>
      </c>
      <c r="K245" s="25" t="s">
        <v>120</v>
      </c>
      <c r="L245" s="25" t="s">
        <v>121</v>
      </c>
      <c r="M245" s="25" t="s">
        <v>39</v>
      </c>
      <c r="N245" s="56">
        <v>88</v>
      </c>
      <c r="O245" s="25">
        <v>4</v>
      </c>
      <c r="P245" s="25" t="s">
        <v>139</v>
      </c>
      <c r="Q245" s="25" t="s">
        <v>4189</v>
      </c>
      <c r="R245" s="25" t="s">
        <v>619</v>
      </c>
      <c r="S245" s="25">
        <v>1000</v>
      </c>
      <c r="T245" s="25">
        <v>0</v>
      </c>
      <c r="U245" s="25">
        <v>0.83</v>
      </c>
      <c r="V245" s="25" t="s">
        <v>146</v>
      </c>
      <c r="W245" s="25" t="s">
        <v>40</v>
      </c>
      <c r="X245" s="25" t="s">
        <v>4193</v>
      </c>
      <c r="Y245" s="25" t="s">
        <v>3806</v>
      </c>
      <c r="Z245" s="25" t="s">
        <v>57</v>
      </c>
      <c r="AA245" s="25" t="s">
        <v>40</v>
      </c>
      <c r="AB245" s="25" t="s">
        <v>4193</v>
      </c>
      <c r="AC245" s="25" t="s">
        <v>3807</v>
      </c>
      <c r="AD245" s="2">
        <f t="shared" si="76"/>
        <v>1000</v>
      </c>
      <c r="AE245" s="53">
        <f t="shared" si="77"/>
        <v>88</v>
      </c>
      <c r="AF245" s="2">
        <f t="shared" si="78"/>
        <v>0</v>
      </c>
      <c r="AG245" s="2">
        <f t="shared" si="79"/>
        <v>0.83</v>
      </c>
      <c r="AH245" s="53" t="str">
        <f t="shared" si="80"/>
        <v>Double</v>
      </c>
      <c r="AI245" s="2" t="s">
        <v>41</v>
      </c>
      <c r="AJ245" s="31">
        <f t="shared" si="92"/>
        <v>1</v>
      </c>
      <c r="AK245" s="31">
        <f t="shared" si="96"/>
        <v>1</v>
      </c>
      <c r="AL245" s="2" t="str">
        <f t="shared" si="81"/>
        <v>OK</v>
      </c>
      <c r="AM245" s="53" t="str">
        <f t="shared" si="82"/>
        <v>NOK</v>
      </c>
      <c r="AN245" s="2" t="str">
        <f t="shared" si="83"/>
        <v>OK</v>
      </c>
      <c r="AO245" s="2" t="str">
        <f t="shared" si="84"/>
        <v>OK</v>
      </c>
      <c r="AP245" s="53" t="str">
        <f t="shared" si="85"/>
        <v>NOK</v>
      </c>
      <c r="AQ245" s="2" t="str">
        <f t="shared" si="86"/>
        <v>OK</v>
      </c>
      <c r="AR245" s="2" t="str">
        <f t="shared" si="94"/>
        <v>OK</v>
      </c>
      <c r="AS245" s="2" t="str">
        <f t="shared" si="97"/>
        <v>OK</v>
      </c>
      <c r="AT245" s="2" t="str">
        <f>VLOOKUP(G245,ACROV!$A$2:$D$732,4,)</f>
        <v>M. RUSLI FAUZI</v>
      </c>
      <c r="AU245" s="2">
        <f t="shared" si="87"/>
        <v>2</v>
      </c>
      <c r="AV245" s="2" t="str">
        <f>_xlfn.IFNA(VLOOKUP(G245,Dispen!$A$3:$A$36,1,)," ")</f>
        <v xml:space="preserve"> </v>
      </c>
    </row>
    <row r="246" spans="1:48" x14ac:dyDescent="0.25">
      <c r="A246" s="25">
        <v>200</v>
      </c>
      <c r="B246" s="25">
        <v>200</v>
      </c>
      <c r="C246" s="25" t="s">
        <v>26</v>
      </c>
      <c r="D246" s="25" t="s">
        <v>33</v>
      </c>
      <c r="E246" s="25" t="s">
        <v>3808</v>
      </c>
      <c r="F246" s="25" t="s">
        <v>27</v>
      </c>
      <c r="G246" s="25" t="s">
        <v>1327</v>
      </c>
      <c r="H246" s="25" t="s">
        <v>2014</v>
      </c>
      <c r="I246" s="25" t="s">
        <v>60</v>
      </c>
      <c r="J246" s="25" t="s">
        <v>3812</v>
      </c>
      <c r="K246" s="25" t="s">
        <v>120</v>
      </c>
      <c r="L246" s="25" t="s">
        <v>121</v>
      </c>
      <c r="M246" s="25" t="s">
        <v>157</v>
      </c>
      <c r="N246" s="32">
        <v>6</v>
      </c>
      <c r="O246" s="25">
        <v>8</v>
      </c>
      <c r="P246" s="55" t="s">
        <v>123</v>
      </c>
      <c r="Q246" s="25" t="s">
        <v>4189</v>
      </c>
      <c r="R246" s="25" t="s">
        <v>619</v>
      </c>
      <c r="S246" s="25">
        <v>1000</v>
      </c>
      <c r="T246" s="25">
        <v>0</v>
      </c>
      <c r="U246" s="25">
        <v>0.54</v>
      </c>
      <c r="V246" s="25" t="s">
        <v>169</v>
      </c>
      <c r="W246" s="25" t="s">
        <v>40</v>
      </c>
      <c r="X246" s="25" t="s">
        <v>4193</v>
      </c>
      <c r="Y246" s="25" t="s">
        <v>3813</v>
      </c>
      <c r="Z246" s="25" t="s">
        <v>99</v>
      </c>
      <c r="AA246" s="25" t="s">
        <v>40</v>
      </c>
      <c r="AB246" s="25" t="s">
        <v>4193</v>
      </c>
      <c r="AC246" s="25" t="s">
        <v>3814</v>
      </c>
      <c r="AD246" s="2">
        <f t="shared" si="76"/>
        <v>1000</v>
      </c>
      <c r="AE246" s="2">
        <f t="shared" si="77"/>
        <v>6</v>
      </c>
      <c r="AF246" s="2">
        <f t="shared" si="78"/>
        <v>0</v>
      </c>
      <c r="AG246" s="2">
        <f t="shared" si="79"/>
        <v>0.54</v>
      </c>
      <c r="AH246" s="53" t="str">
        <f t="shared" si="80"/>
        <v>Double</v>
      </c>
      <c r="AI246" s="53" t="s">
        <v>42</v>
      </c>
      <c r="AJ246" s="31">
        <f t="shared" si="92"/>
        <v>1</v>
      </c>
      <c r="AK246" s="31">
        <f t="shared" si="96"/>
        <v>1</v>
      </c>
      <c r="AL246" s="2" t="str">
        <f t="shared" si="81"/>
        <v>OK</v>
      </c>
      <c r="AM246" s="2" t="str">
        <f t="shared" si="82"/>
        <v>OK</v>
      </c>
      <c r="AN246" s="2" t="str">
        <f t="shared" si="83"/>
        <v>OK</v>
      </c>
      <c r="AO246" s="2" t="str">
        <f t="shared" si="84"/>
        <v>OK</v>
      </c>
      <c r="AP246" s="53" t="str">
        <f t="shared" si="85"/>
        <v>NOK</v>
      </c>
      <c r="AQ246" s="53" t="str">
        <f t="shared" si="86"/>
        <v>NOK</v>
      </c>
      <c r="AR246" s="2" t="str">
        <f t="shared" si="94"/>
        <v>OK</v>
      </c>
      <c r="AS246" s="2" t="str">
        <f t="shared" si="97"/>
        <v>OK</v>
      </c>
      <c r="AT246" s="2" t="str">
        <f>VLOOKUP(G246,ACROV!$A$2:$D$732,4,)</f>
        <v>HERDIAN</v>
      </c>
      <c r="AU246" s="2">
        <f t="shared" si="87"/>
        <v>2</v>
      </c>
      <c r="AV246" s="2" t="str">
        <f>_xlfn.IFNA(VLOOKUP(G246,Dispen!$A$3:$A$36,1,)," ")</f>
        <v xml:space="preserve"> </v>
      </c>
    </row>
    <row r="247" spans="1:48" x14ac:dyDescent="0.25">
      <c r="A247" s="25">
        <v>200</v>
      </c>
      <c r="B247" s="25">
        <v>200</v>
      </c>
      <c r="C247" s="25" t="s">
        <v>26</v>
      </c>
      <c r="D247" s="25" t="s">
        <v>33</v>
      </c>
      <c r="E247" s="25" t="s">
        <v>3808</v>
      </c>
      <c r="F247" s="25" t="s">
        <v>27</v>
      </c>
      <c r="G247" s="25" t="s">
        <v>2626</v>
      </c>
      <c r="H247" s="25" t="s">
        <v>2627</v>
      </c>
      <c r="I247" s="25" t="s">
        <v>160</v>
      </c>
      <c r="J247" s="25" t="s">
        <v>3816</v>
      </c>
      <c r="K247" s="25" t="s">
        <v>120</v>
      </c>
      <c r="L247" s="25" t="s">
        <v>121</v>
      </c>
      <c r="M247" s="25" t="s">
        <v>39</v>
      </c>
      <c r="N247" s="32">
        <v>0</v>
      </c>
      <c r="O247" s="25">
        <v>8</v>
      </c>
      <c r="P247" s="25" t="s">
        <v>139</v>
      </c>
      <c r="Q247" s="25" t="s">
        <v>4190</v>
      </c>
      <c r="R247" s="25" t="s">
        <v>3817</v>
      </c>
      <c r="S247" s="25">
        <v>1000</v>
      </c>
      <c r="T247" s="25">
        <v>39</v>
      </c>
      <c r="U247" s="25">
        <v>0.77</v>
      </c>
      <c r="V247" s="25" t="s">
        <v>99</v>
      </c>
      <c r="W247" s="25" t="s">
        <v>98</v>
      </c>
      <c r="X247" s="25" t="s">
        <v>4193</v>
      </c>
      <c r="Y247" s="25" t="s">
        <v>3818</v>
      </c>
      <c r="Z247" s="25" t="s">
        <v>40</v>
      </c>
      <c r="AA247" s="25" t="s">
        <v>64</v>
      </c>
      <c r="AB247" s="25" t="s">
        <v>4194</v>
      </c>
      <c r="AC247" s="55" t="s">
        <v>3819</v>
      </c>
      <c r="AD247" s="2">
        <f t="shared" si="76"/>
        <v>1000</v>
      </c>
      <c r="AE247" s="2">
        <f t="shared" si="77"/>
        <v>0</v>
      </c>
      <c r="AF247" s="2">
        <f t="shared" si="78"/>
        <v>39</v>
      </c>
      <c r="AG247" s="2">
        <f t="shared" si="79"/>
        <v>0.77</v>
      </c>
      <c r="AH247" s="2" t="str">
        <f t="shared" si="80"/>
        <v>Sesuai</v>
      </c>
      <c r="AI247" s="2" t="s">
        <v>41</v>
      </c>
      <c r="AJ247" s="31">
        <f t="shared" si="92"/>
        <v>0.33333333333333331</v>
      </c>
      <c r="AK247" s="54">
        <f t="shared" si="96"/>
        <v>0</v>
      </c>
      <c r="AL247" s="2" t="str">
        <f t="shared" si="81"/>
        <v>OK</v>
      </c>
      <c r="AM247" s="2" t="str">
        <f t="shared" si="82"/>
        <v>OK</v>
      </c>
      <c r="AN247" s="2" t="str">
        <f t="shared" si="83"/>
        <v>OK</v>
      </c>
      <c r="AO247" s="2" t="str">
        <f t="shared" si="84"/>
        <v>OK</v>
      </c>
      <c r="AP247" s="2" t="str">
        <f t="shared" si="85"/>
        <v>OK</v>
      </c>
      <c r="AQ247" s="2" t="str">
        <f t="shared" si="86"/>
        <v>OK</v>
      </c>
      <c r="AR247" s="2" t="str">
        <f t="shared" si="94"/>
        <v>OK</v>
      </c>
      <c r="AS247" s="53" t="str">
        <f t="shared" si="97"/>
        <v>NOK</v>
      </c>
      <c r="AT247" s="2" t="str">
        <f>VLOOKUP(G247,ACROV!$A$2:$D$732,4,)</f>
        <v>RIFQI AL WAFA</v>
      </c>
      <c r="AU247" s="2">
        <f t="shared" si="87"/>
        <v>1</v>
      </c>
      <c r="AV247" s="2" t="str">
        <f>_xlfn.IFNA(VLOOKUP(G247,Dispen!$A$3:$A$36,1,)," ")</f>
        <v xml:space="preserve"> </v>
      </c>
    </row>
    <row r="248" spans="1:48" x14ac:dyDescent="0.25">
      <c r="A248" s="25">
        <v>200</v>
      </c>
      <c r="B248" s="25">
        <v>200</v>
      </c>
      <c r="C248" s="25" t="s">
        <v>26</v>
      </c>
      <c r="D248" s="25" t="s">
        <v>33</v>
      </c>
      <c r="E248" s="25" t="s">
        <v>3808</v>
      </c>
      <c r="F248" s="25" t="s">
        <v>27</v>
      </c>
      <c r="G248" s="25" t="s">
        <v>2445</v>
      </c>
      <c r="H248" s="25" t="s">
        <v>2446</v>
      </c>
      <c r="I248" s="25" t="s">
        <v>118</v>
      </c>
      <c r="J248" s="25" t="s">
        <v>3821</v>
      </c>
      <c r="K248" s="25" t="s">
        <v>120</v>
      </c>
      <c r="L248" s="25" t="s">
        <v>121</v>
      </c>
      <c r="M248" s="25" t="s">
        <v>157</v>
      </c>
      <c r="N248" s="32">
        <v>2</v>
      </c>
      <c r="O248" s="25">
        <v>8</v>
      </c>
      <c r="P248" s="25" t="s">
        <v>139</v>
      </c>
      <c r="Q248" s="25" t="s">
        <v>4190</v>
      </c>
      <c r="R248" s="25" t="s">
        <v>3822</v>
      </c>
      <c r="S248" s="25">
        <v>1000</v>
      </c>
      <c r="T248" s="25">
        <v>44</v>
      </c>
      <c r="U248" s="25">
        <v>0.74</v>
      </c>
      <c r="V248" s="25" t="s">
        <v>99</v>
      </c>
      <c r="W248" s="25" t="s">
        <v>40</v>
      </c>
      <c r="X248" s="25" t="s">
        <v>4193</v>
      </c>
      <c r="Y248" s="25" t="s">
        <v>3823</v>
      </c>
      <c r="Z248" s="25" t="s">
        <v>40</v>
      </c>
      <c r="AA248" s="25" t="s">
        <v>64</v>
      </c>
      <c r="AB248" s="25" t="s">
        <v>4194</v>
      </c>
      <c r="AC248" s="55" t="s">
        <v>3824</v>
      </c>
      <c r="AD248" s="2">
        <f t="shared" si="76"/>
        <v>1000</v>
      </c>
      <c r="AE248" s="2">
        <f t="shared" si="77"/>
        <v>2</v>
      </c>
      <c r="AF248" s="2">
        <f t="shared" si="78"/>
        <v>44</v>
      </c>
      <c r="AG248" s="2">
        <f t="shared" si="79"/>
        <v>0.74</v>
      </c>
      <c r="AH248" s="2" t="str">
        <f t="shared" si="80"/>
        <v>Sesuai</v>
      </c>
      <c r="AI248" s="2" t="s">
        <v>41</v>
      </c>
      <c r="AJ248" s="31">
        <f t="shared" si="92"/>
        <v>1</v>
      </c>
      <c r="AK248" s="54">
        <f t="shared" si="96"/>
        <v>0</v>
      </c>
      <c r="AL248" s="2" t="str">
        <f t="shared" si="81"/>
        <v>OK</v>
      </c>
      <c r="AM248" s="2" t="str">
        <f t="shared" si="82"/>
        <v>OK</v>
      </c>
      <c r="AN248" s="2" t="str">
        <f t="shared" si="83"/>
        <v>OK</v>
      </c>
      <c r="AO248" s="2" t="str">
        <f t="shared" si="84"/>
        <v>OK</v>
      </c>
      <c r="AP248" s="2" t="str">
        <f t="shared" si="85"/>
        <v>OK</v>
      </c>
      <c r="AQ248" s="2" t="str">
        <f t="shared" si="86"/>
        <v>OK</v>
      </c>
      <c r="AR248" s="2" t="str">
        <f t="shared" si="94"/>
        <v>OK</v>
      </c>
      <c r="AS248" s="53" t="str">
        <f t="shared" si="97"/>
        <v>NOK</v>
      </c>
      <c r="AT248" s="2" t="str">
        <f>VLOOKUP(G248,ACROV!$A$2:$D$732,4,)</f>
        <v>LUCKY NURDIANSYAH</v>
      </c>
      <c r="AU248" s="2">
        <f t="shared" si="87"/>
        <v>1</v>
      </c>
      <c r="AV248" s="2" t="str">
        <f>_xlfn.IFNA(VLOOKUP(G248,Dispen!$A$3:$A$36,1,)," ")</f>
        <v xml:space="preserve"> </v>
      </c>
    </row>
    <row r="249" spans="1:48" x14ac:dyDescent="0.25">
      <c r="A249" s="25">
        <v>200</v>
      </c>
      <c r="B249" s="25">
        <v>200</v>
      </c>
      <c r="C249" s="25" t="s">
        <v>26</v>
      </c>
      <c r="D249" s="25" t="s">
        <v>33</v>
      </c>
      <c r="E249" s="25" t="s">
        <v>3808</v>
      </c>
      <c r="F249" s="25" t="s">
        <v>27</v>
      </c>
      <c r="G249" s="25" t="s">
        <v>3837</v>
      </c>
      <c r="H249" s="25" t="s">
        <v>3838</v>
      </c>
      <c r="I249" s="25" t="s">
        <v>30</v>
      </c>
      <c r="J249" s="25" t="s">
        <v>3839</v>
      </c>
      <c r="K249" s="25" t="s">
        <v>120</v>
      </c>
      <c r="L249" s="25" t="s">
        <v>121</v>
      </c>
      <c r="M249" s="25" t="s">
        <v>39</v>
      </c>
      <c r="N249" s="32">
        <v>0</v>
      </c>
      <c r="O249" s="25">
        <v>4</v>
      </c>
      <c r="P249" s="25" t="s">
        <v>139</v>
      </c>
      <c r="Q249" s="25" t="s">
        <v>4190</v>
      </c>
      <c r="R249" s="25" t="s">
        <v>3840</v>
      </c>
      <c r="S249" s="25">
        <v>1000</v>
      </c>
      <c r="T249" s="25">
        <v>33</v>
      </c>
      <c r="U249" s="25">
        <v>0.89</v>
      </c>
      <c r="V249" s="25" t="s">
        <v>64</v>
      </c>
      <c r="W249" s="25" t="s">
        <v>98</v>
      </c>
      <c r="X249" s="25" t="s">
        <v>4194</v>
      </c>
      <c r="Y249" s="55" t="s">
        <v>3841</v>
      </c>
      <c r="Z249" s="25" t="s">
        <v>40</v>
      </c>
      <c r="AA249" s="25" t="s">
        <v>40</v>
      </c>
      <c r="AB249" s="25" t="s">
        <v>4195</v>
      </c>
      <c r="AC249" s="25" t="s">
        <v>52</v>
      </c>
      <c r="AD249" s="2">
        <f t="shared" si="76"/>
        <v>1000</v>
      </c>
      <c r="AE249" s="2">
        <f t="shared" si="77"/>
        <v>0</v>
      </c>
      <c r="AF249" s="2">
        <f t="shared" si="78"/>
        <v>33</v>
      </c>
      <c r="AG249" s="2">
        <f t="shared" si="79"/>
        <v>0.89</v>
      </c>
      <c r="AH249" s="2" t="str">
        <f t="shared" si="80"/>
        <v>Sesuai</v>
      </c>
      <c r="AI249" s="2" t="s">
        <v>41</v>
      </c>
      <c r="AJ249" s="54">
        <f t="shared" si="92"/>
        <v>0.2</v>
      </c>
      <c r="AK249" s="31">
        <v>0</v>
      </c>
      <c r="AL249" s="2" t="str">
        <f t="shared" si="81"/>
        <v>OK</v>
      </c>
      <c r="AM249" s="2" t="str">
        <f t="shared" si="82"/>
        <v>OK</v>
      </c>
      <c r="AN249" s="2" t="str">
        <f t="shared" si="83"/>
        <v>OK</v>
      </c>
      <c r="AO249" s="2" t="str">
        <f t="shared" si="84"/>
        <v>OK</v>
      </c>
      <c r="AP249" s="2" t="str">
        <f t="shared" si="85"/>
        <v>OK</v>
      </c>
      <c r="AQ249" s="2" t="str">
        <f t="shared" si="86"/>
        <v>OK</v>
      </c>
      <c r="AR249" s="53" t="str">
        <f t="shared" si="94"/>
        <v>NOK</v>
      </c>
      <c r="AS249" s="2" t="s">
        <v>4195</v>
      </c>
      <c r="AT249" s="2" t="str">
        <f>VLOOKUP(G249,ACROV!$A$2:$D$732,4,)</f>
        <v>TAUFIQ HIDAYAT</v>
      </c>
      <c r="AU249" s="2">
        <f t="shared" si="87"/>
        <v>1</v>
      </c>
      <c r="AV249" s="2" t="str">
        <f>_xlfn.IFNA(VLOOKUP(G249,Dispen!$A$3:$A$36,1,)," ")</f>
        <v xml:space="preserve"> </v>
      </c>
    </row>
    <row r="250" spans="1:48" x14ac:dyDescent="0.25">
      <c r="A250" s="25">
        <v>200</v>
      </c>
      <c r="B250" s="25">
        <v>200</v>
      </c>
      <c r="C250" s="25" t="s">
        <v>26</v>
      </c>
      <c r="D250" s="25" t="s">
        <v>33</v>
      </c>
      <c r="E250" s="25" t="s">
        <v>3808</v>
      </c>
      <c r="F250" s="25" t="s">
        <v>27</v>
      </c>
      <c r="G250" s="25" t="s">
        <v>3845</v>
      </c>
      <c r="H250" s="25" t="s">
        <v>3846</v>
      </c>
      <c r="I250" s="25" t="s">
        <v>118</v>
      </c>
      <c r="J250" s="25" t="s">
        <v>3847</v>
      </c>
      <c r="K250" s="25" t="s">
        <v>120</v>
      </c>
      <c r="L250" s="25" t="s">
        <v>121</v>
      </c>
      <c r="M250" s="25" t="s">
        <v>39</v>
      </c>
      <c r="N250" s="56">
        <v>100</v>
      </c>
      <c r="O250" s="25">
        <v>4</v>
      </c>
      <c r="P250" s="25" t="s">
        <v>139</v>
      </c>
      <c r="Q250" s="25" t="s">
        <v>4190</v>
      </c>
      <c r="R250" s="25" t="s">
        <v>3848</v>
      </c>
      <c r="S250" s="25">
        <v>1000</v>
      </c>
      <c r="T250" s="25">
        <v>46</v>
      </c>
      <c r="U250" s="25">
        <v>0.91</v>
      </c>
      <c r="V250" s="25" t="s">
        <v>82</v>
      </c>
      <c r="W250" s="25" t="s">
        <v>40</v>
      </c>
      <c r="X250" s="25" t="s">
        <v>4193</v>
      </c>
      <c r="Y250" s="25" t="s">
        <v>3849</v>
      </c>
      <c r="Z250" s="25" t="s">
        <v>99</v>
      </c>
      <c r="AA250" s="25" t="s">
        <v>40</v>
      </c>
      <c r="AB250" s="25" t="s">
        <v>4193</v>
      </c>
      <c r="AC250" s="25" t="s">
        <v>3850</v>
      </c>
      <c r="AD250" s="2">
        <f t="shared" si="76"/>
        <v>1000</v>
      </c>
      <c r="AE250" s="53">
        <f t="shared" si="77"/>
        <v>100</v>
      </c>
      <c r="AF250" s="2">
        <f t="shared" si="78"/>
        <v>46</v>
      </c>
      <c r="AG250" s="2">
        <f t="shared" si="79"/>
        <v>0.91</v>
      </c>
      <c r="AH250" s="2" t="str">
        <f t="shared" si="80"/>
        <v>Sesuai</v>
      </c>
      <c r="AI250" s="2" t="s">
        <v>41</v>
      </c>
      <c r="AJ250" s="31">
        <f t="shared" si="92"/>
        <v>1</v>
      </c>
      <c r="AK250" s="31">
        <f>Z250/(Z250+AA250)</f>
        <v>1</v>
      </c>
      <c r="AL250" s="2" t="str">
        <f t="shared" si="81"/>
        <v>OK</v>
      </c>
      <c r="AM250" s="53" t="str">
        <f t="shared" si="82"/>
        <v>NOK</v>
      </c>
      <c r="AN250" s="2" t="str">
        <f t="shared" si="83"/>
        <v>OK</v>
      </c>
      <c r="AO250" s="2" t="str">
        <f t="shared" si="84"/>
        <v>OK</v>
      </c>
      <c r="AP250" s="2" t="str">
        <f t="shared" si="85"/>
        <v>OK</v>
      </c>
      <c r="AQ250" s="2" t="str">
        <f t="shared" si="86"/>
        <v>OK</v>
      </c>
      <c r="AR250" s="2" t="str">
        <f t="shared" si="94"/>
        <v>OK</v>
      </c>
      <c r="AS250" s="2" t="str">
        <f>IF(AB250="ONLINE","OK","NOK")</f>
        <v>OK</v>
      </c>
      <c r="AT250" s="2" t="str">
        <f>VLOOKUP(G250,ACROV!$A$2:$D$732,4,)</f>
        <v>M. RUSLI FAUZI</v>
      </c>
      <c r="AU250" s="2">
        <f t="shared" si="87"/>
        <v>1</v>
      </c>
      <c r="AV250" s="2" t="str">
        <f>_xlfn.IFNA(VLOOKUP(G250,Dispen!$A$3:$A$36,1,)," ")</f>
        <v xml:space="preserve"> </v>
      </c>
    </row>
    <row r="251" spans="1:48" x14ac:dyDescent="0.25">
      <c r="A251" s="25">
        <v>200</v>
      </c>
      <c r="B251" s="25">
        <v>200</v>
      </c>
      <c r="C251" s="25" t="s">
        <v>26</v>
      </c>
      <c r="D251" s="25" t="s">
        <v>33</v>
      </c>
      <c r="E251" s="25" t="s">
        <v>3808</v>
      </c>
      <c r="F251" s="25" t="s">
        <v>27</v>
      </c>
      <c r="G251" s="25" t="s">
        <v>1031</v>
      </c>
      <c r="H251" s="25" t="s">
        <v>1032</v>
      </c>
      <c r="I251" s="25" t="s">
        <v>118</v>
      </c>
      <c r="J251" s="25" t="s">
        <v>3852</v>
      </c>
      <c r="K251" s="25" t="s">
        <v>120</v>
      </c>
      <c r="L251" s="25" t="s">
        <v>121</v>
      </c>
      <c r="M251" s="25" t="s">
        <v>39</v>
      </c>
      <c r="N251" s="56">
        <v>100</v>
      </c>
      <c r="O251" s="25">
        <v>4</v>
      </c>
      <c r="P251" s="25" t="s">
        <v>139</v>
      </c>
      <c r="Q251" s="25" t="s">
        <v>4190</v>
      </c>
      <c r="R251" s="25" t="s">
        <v>3853</v>
      </c>
      <c r="S251" s="25">
        <v>1000</v>
      </c>
      <c r="T251" s="25">
        <v>38</v>
      </c>
      <c r="U251" s="25">
        <v>0.77</v>
      </c>
      <c r="V251" s="25" t="s">
        <v>40</v>
      </c>
      <c r="W251" s="25" t="s">
        <v>146</v>
      </c>
      <c r="X251" s="25" t="s">
        <v>4194</v>
      </c>
      <c r="Y251" s="55" t="s">
        <v>3854</v>
      </c>
      <c r="Z251" s="25" t="s">
        <v>146</v>
      </c>
      <c r="AA251" s="25" t="s">
        <v>40</v>
      </c>
      <c r="AB251" s="25" t="s">
        <v>4193</v>
      </c>
      <c r="AC251" s="25" t="s">
        <v>3855</v>
      </c>
      <c r="AD251" s="2">
        <f t="shared" si="76"/>
        <v>1000</v>
      </c>
      <c r="AE251" s="53">
        <f t="shared" si="77"/>
        <v>100</v>
      </c>
      <c r="AF251" s="2">
        <f t="shared" si="78"/>
        <v>38</v>
      </c>
      <c r="AG251" s="2">
        <f t="shared" si="79"/>
        <v>0.77</v>
      </c>
      <c r="AH251" s="2" t="str">
        <f t="shared" si="80"/>
        <v>Sesuai</v>
      </c>
      <c r="AI251" s="2" t="s">
        <v>41</v>
      </c>
      <c r="AJ251" s="54">
        <f t="shared" si="92"/>
        <v>0</v>
      </c>
      <c r="AK251" s="31">
        <f>Z251/(Z251+AA251)</f>
        <v>1</v>
      </c>
      <c r="AL251" s="2" t="str">
        <f t="shared" si="81"/>
        <v>OK</v>
      </c>
      <c r="AM251" s="53" t="str">
        <f t="shared" si="82"/>
        <v>NOK</v>
      </c>
      <c r="AN251" s="2" t="str">
        <f t="shared" si="83"/>
        <v>OK</v>
      </c>
      <c r="AO251" s="2" t="str">
        <f t="shared" si="84"/>
        <v>OK</v>
      </c>
      <c r="AP251" s="2" t="str">
        <f t="shared" si="85"/>
        <v>OK</v>
      </c>
      <c r="AQ251" s="2" t="str">
        <f t="shared" si="86"/>
        <v>OK</v>
      </c>
      <c r="AR251" s="53" t="str">
        <f t="shared" si="94"/>
        <v>NOK</v>
      </c>
      <c r="AS251" s="2" t="str">
        <f>IF(AB251="ONLINE","OK","NOK")</f>
        <v>OK</v>
      </c>
      <c r="AT251" s="2" t="str">
        <f>VLOOKUP(G251,ACROV!$A$2:$D$732,4,)</f>
        <v>ARIF RAHMAN HAKIM</v>
      </c>
      <c r="AU251" s="2">
        <f t="shared" si="87"/>
        <v>2</v>
      </c>
      <c r="AV251" s="2" t="str">
        <f>_xlfn.IFNA(VLOOKUP(G251,Dispen!$A$3:$A$36,1,)," ")</f>
        <v xml:space="preserve"> </v>
      </c>
    </row>
    <row r="252" spans="1:48" x14ac:dyDescent="0.25">
      <c r="A252" s="25">
        <v>200</v>
      </c>
      <c r="B252" s="25">
        <v>200</v>
      </c>
      <c r="C252" s="25" t="s">
        <v>26</v>
      </c>
      <c r="D252" s="25" t="s">
        <v>33</v>
      </c>
      <c r="E252" s="25" t="s">
        <v>3856</v>
      </c>
      <c r="F252" s="25" t="s">
        <v>27</v>
      </c>
      <c r="G252" s="25" t="s">
        <v>2241</v>
      </c>
      <c r="H252" s="25" t="s">
        <v>2242</v>
      </c>
      <c r="I252" s="25" t="s">
        <v>30</v>
      </c>
      <c r="J252" s="25" t="s">
        <v>3859</v>
      </c>
      <c r="K252" s="25" t="s">
        <v>120</v>
      </c>
      <c r="L252" s="25" t="s">
        <v>121</v>
      </c>
      <c r="M252" s="25" t="s">
        <v>157</v>
      </c>
      <c r="N252" s="32">
        <v>0</v>
      </c>
      <c r="O252" s="25">
        <v>8</v>
      </c>
      <c r="P252" s="25" t="s">
        <v>139</v>
      </c>
      <c r="Q252" s="25" t="s">
        <v>4190</v>
      </c>
      <c r="R252" s="25" t="s">
        <v>3860</v>
      </c>
      <c r="S252" s="25">
        <v>1000</v>
      </c>
      <c r="T252" s="25">
        <v>40</v>
      </c>
      <c r="U252" s="25">
        <v>0.52</v>
      </c>
      <c r="V252" s="25" t="s">
        <v>146</v>
      </c>
      <c r="W252" s="25" t="s">
        <v>40</v>
      </c>
      <c r="X252" s="25" t="s">
        <v>4193</v>
      </c>
      <c r="Y252" s="25" t="s">
        <v>3861</v>
      </c>
      <c r="Z252" s="25" t="s">
        <v>40</v>
      </c>
      <c r="AA252" s="25" t="s">
        <v>64</v>
      </c>
      <c r="AB252" s="25" t="s">
        <v>4194</v>
      </c>
      <c r="AC252" s="55" t="s">
        <v>3862</v>
      </c>
      <c r="AD252" s="2">
        <f t="shared" si="76"/>
        <v>1000</v>
      </c>
      <c r="AE252" s="2">
        <f t="shared" si="77"/>
        <v>0</v>
      </c>
      <c r="AF252" s="2">
        <f t="shared" si="78"/>
        <v>40</v>
      </c>
      <c r="AG252" s="2">
        <f t="shared" si="79"/>
        <v>0.52</v>
      </c>
      <c r="AH252" s="2" t="str">
        <f t="shared" si="80"/>
        <v>Sesuai</v>
      </c>
      <c r="AI252" s="2" t="s">
        <v>41</v>
      </c>
      <c r="AJ252" s="31">
        <f t="shared" si="92"/>
        <v>1</v>
      </c>
      <c r="AK252" s="54">
        <f>Z252/(Z252+AA252)</f>
        <v>0</v>
      </c>
      <c r="AL252" s="2" t="str">
        <f t="shared" si="81"/>
        <v>OK</v>
      </c>
      <c r="AM252" s="2" t="str">
        <f t="shared" si="82"/>
        <v>OK</v>
      </c>
      <c r="AN252" s="2" t="str">
        <f t="shared" si="83"/>
        <v>OK</v>
      </c>
      <c r="AO252" s="2" t="str">
        <f t="shared" si="84"/>
        <v>OK</v>
      </c>
      <c r="AP252" s="2" t="str">
        <f t="shared" si="85"/>
        <v>OK</v>
      </c>
      <c r="AQ252" s="2" t="str">
        <f t="shared" si="86"/>
        <v>OK</v>
      </c>
      <c r="AR252" s="2" t="str">
        <f t="shared" si="94"/>
        <v>OK</v>
      </c>
      <c r="AS252" s="53" t="str">
        <f>IF(AB252="ONLINE","OK","NOK")</f>
        <v>NOK</v>
      </c>
      <c r="AT252" s="2" t="str">
        <f>VLOOKUP(G252,ACROV!$A$2:$D$732,4,)</f>
        <v>ARIF RAHMAN HAKIM</v>
      </c>
      <c r="AU252" s="2">
        <f t="shared" si="87"/>
        <v>1</v>
      </c>
      <c r="AV252" s="2" t="str">
        <f>_xlfn.IFNA(VLOOKUP(G252,Dispen!$A$3:$A$36,1,)," ")</f>
        <v xml:space="preserve"> </v>
      </c>
    </row>
    <row r="253" spans="1:48" x14ac:dyDescent="0.25">
      <c r="A253" s="25">
        <v>200</v>
      </c>
      <c r="B253" s="25">
        <v>200</v>
      </c>
      <c r="C253" s="25" t="s">
        <v>26</v>
      </c>
      <c r="D253" s="25" t="s">
        <v>33</v>
      </c>
      <c r="E253" s="25" t="s">
        <v>3856</v>
      </c>
      <c r="F253" s="25" t="s">
        <v>27</v>
      </c>
      <c r="G253" s="25" t="s">
        <v>2770</v>
      </c>
      <c r="H253" s="25" t="s">
        <v>2771</v>
      </c>
      <c r="I253" s="25" t="s">
        <v>118</v>
      </c>
      <c r="J253" s="25" t="s">
        <v>3864</v>
      </c>
      <c r="K253" s="25" t="s">
        <v>120</v>
      </c>
      <c r="L253" s="25" t="s">
        <v>121</v>
      </c>
      <c r="M253" s="25" t="s">
        <v>157</v>
      </c>
      <c r="N253" s="32">
        <v>20</v>
      </c>
      <c r="O253" s="25">
        <v>8</v>
      </c>
      <c r="P253" s="25" t="s">
        <v>139</v>
      </c>
      <c r="Q253" s="25" t="s">
        <v>4190</v>
      </c>
      <c r="R253" s="25" t="s">
        <v>3865</v>
      </c>
      <c r="S253" s="25">
        <v>1000</v>
      </c>
      <c r="T253" s="25">
        <v>44</v>
      </c>
      <c r="U253" s="25">
        <v>0.56999999999999995</v>
      </c>
      <c r="V253" s="25" t="s">
        <v>40</v>
      </c>
      <c r="W253" s="25" t="s">
        <v>146</v>
      </c>
      <c r="X253" s="25" t="s">
        <v>4194</v>
      </c>
      <c r="Y253" s="55" t="s">
        <v>3866</v>
      </c>
      <c r="Z253" s="25" t="s">
        <v>40</v>
      </c>
      <c r="AA253" s="25" t="s">
        <v>40</v>
      </c>
      <c r="AB253" s="25" t="s">
        <v>4195</v>
      </c>
      <c r="AC253" s="25" t="s">
        <v>52</v>
      </c>
      <c r="AD253" s="2">
        <f t="shared" si="76"/>
        <v>1000</v>
      </c>
      <c r="AE253" s="2">
        <f t="shared" si="77"/>
        <v>20</v>
      </c>
      <c r="AF253" s="2">
        <f t="shared" si="78"/>
        <v>44</v>
      </c>
      <c r="AG253" s="2">
        <f t="shared" si="79"/>
        <v>0.56999999999999995</v>
      </c>
      <c r="AH253" s="2" t="str">
        <f t="shared" si="80"/>
        <v>Sesuai</v>
      </c>
      <c r="AI253" s="2" t="s">
        <v>41</v>
      </c>
      <c r="AJ253" s="54">
        <f t="shared" si="92"/>
        <v>0</v>
      </c>
      <c r="AK253" s="31">
        <v>0</v>
      </c>
      <c r="AL253" s="2" t="str">
        <f t="shared" si="81"/>
        <v>OK</v>
      </c>
      <c r="AM253" s="2" t="str">
        <f t="shared" si="82"/>
        <v>OK</v>
      </c>
      <c r="AN253" s="2" t="str">
        <f t="shared" si="83"/>
        <v>OK</v>
      </c>
      <c r="AO253" s="2" t="str">
        <f t="shared" si="84"/>
        <v>OK</v>
      </c>
      <c r="AP253" s="2" t="str">
        <f t="shared" si="85"/>
        <v>OK</v>
      </c>
      <c r="AQ253" s="2" t="str">
        <f t="shared" si="86"/>
        <v>OK</v>
      </c>
      <c r="AR253" s="53" t="str">
        <f t="shared" si="94"/>
        <v>NOK</v>
      </c>
      <c r="AS253" s="2" t="s">
        <v>4195</v>
      </c>
      <c r="AT253" s="2" t="str">
        <f>VLOOKUP(G253,ACROV!$A$2:$D$732,4,)</f>
        <v>WILLY KUSMANA</v>
      </c>
      <c r="AU253" s="2">
        <f t="shared" si="87"/>
        <v>1</v>
      </c>
      <c r="AV253" s="2" t="str">
        <f>_xlfn.IFNA(VLOOKUP(G253,Dispen!$A$3:$A$36,1,)," ")</f>
        <v xml:space="preserve"> </v>
      </c>
    </row>
    <row r="254" spans="1:48" x14ac:dyDescent="0.25">
      <c r="A254" s="25">
        <v>200</v>
      </c>
      <c r="B254" s="25">
        <v>200</v>
      </c>
      <c r="C254" s="25" t="s">
        <v>26</v>
      </c>
      <c r="D254" s="25" t="s">
        <v>33</v>
      </c>
      <c r="E254" s="25" t="s">
        <v>3856</v>
      </c>
      <c r="F254" s="25" t="s">
        <v>27</v>
      </c>
      <c r="G254" s="25" t="s">
        <v>3050</v>
      </c>
      <c r="H254" s="25" t="s">
        <v>3051</v>
      </c>
      <c r="I254" s="25" t="s">
        <v>118</v>
      </c>
      <c r="J254" s="25" t="s">
        <v>3871</v>
      </c>
      <c r="K254" s="25" t="s">
        <v>120</v>
      </c>
      <c r="L254" s="25" t="s">
        <v>121</v>
      </c>
      <c r="M254" s="25" t="s">
        <v>39</v>
      </c>
      <c r="N254" s="56">
        <v>88</v>
      </c>
      <c r="O254" s="25">
        <v>4</v>
      </c>
      <c r="P254" s="25" t="s">
        <v>139</v>
      </c>
      <c r="Q254" s="25" t="s">
        <v>4190</v>
      </c>
      <c r="R254" s="25" t="s">
        <v>3872</v>
      </c>
      <c r="S254" s="25">
        <v>1000</v>
      </c>
      <c r="T254" s="25">
        <v>32</v>
      </c>
      <c r="U254" s="25">
        <v>0.96</v>
      </c>
      <c r="V254" s="25" t="s">
        <v>99</v>
      </c>
      <c r="W254" s="25" t="s">
        <v>40</v>
      </c>
      <c r="X254" s="25" t="s">
        <v>4193</v>
      </c>
      <c r="Y254" s="25" t="s">
        <v>3873</v>
      </c>
      <c r="Z254" s="25" t="s">
        <v>146</v>
      </c>
      <c r="AA254" s="25" t="s">
        <v>40</v>
      </c>
      <c r="AB254" s="25" t="s">
        <v>4193</v>
      </c>
      <c r="AC254" s="25" t="s">
        <v>3874</v>
      </c>
      <c r="AD254" s="2">
        <f t="shared" si="76"/>
        <v>1000</v>
      </c>
      <c r="AE254" s="53">
        <f t="shared" si="77"/>
        <v>88</v>
      </c>
      <c r="AF254" s="2">
        <f t="shared" si="78"/>
        <v>32</v>
      </c>
      <c r="AG254" s="2">
        <f t="shared" si="79"/>
        <v>0.96</v>
      </c>
      <c r="AH254" s="2" t="str">
        <f t="shared" si="80"/>
        <v>Sesuai</v>
      </c>
      <c r="AI254" s="2" t="s">
        <v>41</v>
      </c>
      <c r="AJ254" s="31">
        <f t="shared" si="92"/>
        <v>1</v>
      </c>
      <c r="AK254" s="31">
        <f t="shared" ref="AK254:AK260" si="98">Z254/(Z254+AA254)</f>
        <v>1</v>
      </c>
      <c r="AL254" s="2" t="str">
        <f t="shared" si="81"/>
        <v>OK</v>
      </c>
      <c r="AM254" s="53" t="str">
        <f t="shared" si="82"/>
        <v>NOK</v>
      </c>
      <c r="AN254" s="2" t="str">
        <f t="shared" si="83"/>
        <v>OK</v>
      </c>
      <c r="AO254" s="2" t="str">
        <f t="shared" si="84"/>
        <v>OK</v>
      </c>
      <c r="AP254" s="2" t="str">
        <f t="shared" si="85"/>
        <v>OK</v>
      </c>
      <c r="AQ254" s="2" t="str">
        <f t="shared" si="86"/>
        <v>OK</v>
      </c>
      <c r="AR254" s="2" t="str">
        <f t="shared" si="94"/>
        <v>OK</v>
      </c>
      <c r="AS254" s="2" t="str">
        <f t="shared" ref="AS254:AS263" si="99">IF(AB254="ONLINE","OK","NOK")</f>
        <v>OK</v>
      </c>
      <c r="AT254" s="2" t="str">
        <f>VLOOKUP(G254,ACROV!$A$2:$D$732,4,)</f>
        <v>ARIF RAHMAN HAKIM</v>
      </c>
      <c r="AU254" s="2">
        <f t="shared" si="87"/>
        <v>1</v>
      </c>
      <c r="AV254" s="2" t="str">
        <f>_xlfn.IFNA(VLOOKUP(G254,Dispen!$A$3:$A$36,1,)," ")</f>
        <v xml:space="preserve"> </v>
      </c>
    </row>
    <row r="255" spans="1:48" x14ac:dyDescent="0.25">
      <c r="A255" s="25">
        <v>200</v>
      </c>
      <c r="B255" s="25">
        <v>200</v>
      </c>
      <c r="C255" s="25" t="s">
        <v>26</v>
      </c>
      <c r="D255" s="25" t="s">
        <v>33</v>
      </c>
      <c r="E255" s="25" t="s">
        <v>3875</v>
      </c>
      <c r="F255" s="25" t="s">
        <v>27</v>
      </c>
      <c r="G255" s="25" t="s">
        <v>2642</v>
      </c>
      <c r="H255" s="25" t="s">
        <v>2643</v>
      </c>
      <c r="I255" s="25" t="s">
        <v>118</v>
      </c>
      <c r="J255" s="25" t="s">
        <v>3879</v>
      </c>
      <c r="K255" s="25" t="s">
        <v>120</v>
      </c>
      <c r="L255" s="25" t="s">
        <v>121</v>
      </c>
      <c r="M255" s="25" t="s">
        <v>736</v>
      </c>
      <c r="N255" s="32">
        <v>76</v>
      </c>
      <c r="O255" s="25">
        <v>4</v>
      </c>
      <c r="P255" s="25" t="s">
        <v>139</v>
      </c>
      <c r="Q255" s="25" t="s">
        <v>4190</v>
      </c>
      <c r="R255" s="25" t="s">
        <v>3880</v>
      </c>
      <c r="S255" s="25">
        <v>1000</v>
      </c>
      <c r="T255" s="25">
        <v>43</v>
      </c>
      <c r="U255" s="25">
        <v>1.49</v>
      </c>
      <c r="V255" s="25" t="s">
        <v>64</v>
      </c>
      <c r="W255" s="25" t="s">
        <v>235</v>
      </c>
      <c r="X255" s="25" t="s">
        <v>4194</v>
      </c>
      <c r="Y255" s="55" t="s">
        <v>3881</v>
      </c>
      <c r="Z255" s="25" t="s">
        <v>98</v>
      </c>
      <c r="AA255" s="25" t="s">
        <v>40</v>
      </c>
      <c r="AB255" s="25" t="s">
        <v>4193</v>
      </c>
      <c r="AC255" s="25" t="s">
        <v>3828</v>
      </c>
      <c r="AD255" s="2">
        <f t="shared" si="76"/>
        <v>1000</v>
      </c>
      <c r="AE255" s="2">
        <f t="shared" si="77"/>
        <v>76</v>
      </c>
      <c r="AF255" s="2">
        <f t="shared" si="78"/>
        <v>43</v>
      </c>
      <c r="AG255" s="2">
        <f t="shared" si="79"/>
        <v>1.49</v>
      </c>
      <c r="AH255" s="2" t="str">
        <f t="shared" si="80"/>
        <v>Sesuai</v>
      </c>
      <c r="AI255" s="2" t="s">
        <v>41</v>
      </c>
      <c r="AJ255" s="54">
        <f t="shared" si="92"/>
        <v>3.4482758620689655E-2</v>
      </c>
      <c r="AK255" s="31">
        <f t="shared" si="98"/>
        <v>1</v>
      </c>
      <c r="AL255" s="2" t="str">
        <f t="shared" si="81"/>
        <v>OK</v>
      </c>
      <c r="AM255" s="2" t="str">
        <f t="shared" si="82"/>
        <v>OK</v>
      </c>
      <c r="AN255" s="2" t="str">
        <f t="shared" si="83"/>
        <v>OK</v>
      </c>
      <c r="AO255" s="2" t="str">
        <f t="shared" si="84"/>
        <v>OK</v>
      </c>
      <c r="AP255" s="2" t="str">
        <f t="shared" si="85"/>
        <v>OK</v>
      </c>
      <c r="AQ255" s="2" t="str">
        <f t="shared" si="86"/>
        <v>OK</v>
      </c>
      <c r="AR255" s="53" t="str">
        <f t="shared" si="94"/>
        <v>NOK</v>
      </c>
      <c r="AS255" s="2" t="str">
        <f t="shared" si="99"/>
        <v>OK</v>
      </c>
      <c r="AT255" s="2" t="str">
        <f>VLOOKUP(G255,ACROV!$A$2:$D$732,4,)</f>
        <v>M FARHAN HILMAWAN</v>
      </c>
      <c r="AU255" s="2">
        <f t="shared" si="87"/>
        <v>1</v>
      </c>
      <c r="AV255" s="2" t="str">
        <f>_xlfn.IFNA(VLOOKUP(G255,Dispen!$A$3:$A$36,1,)," ")</f>
        <v xml:space="preserve"> </v>
      </c>
    </row>
    <row r="256" spans="1:48" x14ac:dyDescent="0.25">
      <c r="A256" s="25">
        <v>200</v>
      </c>
      <c r="B256" s="25">
        <v>200</v>
      </c>
      <c r="C256" s="25" t="s">
        <v>26</v>
      </c>
      <c r="D256" s="25" t="s">
        <v>33</v>
      </c>
      <c r="E256" s="25" t="s">
        <v>3900</v>
      </c>
      <c r="F256" s="25" t="s">
        <v>27</v>
      </c>
      <c r="G256" s="25" t="s">
        <v>2927</v>
      </c>
      <c r="H256" s="25" t="s">
        <v>2928</v>
      </c>
      <c r="I256" s="25" t="s">
        <v>118</v>
      </c>
      <c r="J256" s="25" t="s">
        <v>3902</v>
      </c>
      <c r="K256" s="25" t="s">
        <v>120</v>
      </c>
      <c r="L256" s="25" t="s">
        <v>121</v>
      </c>
      <c r="M256" s="25" t="s">
        <v>39</v>
      </c>
      <c r="N256" s="56">
        <v>100</v>
      </c>
      <c r="O256" s="25">
        <v>4</v>
      </c>
      <c r="P256" s="25" t="s">
        <v>139</v>
      </c>
      <c r="Q256" s="25" t="s">
        <v>4190</v>
      </c>
      <c r="R256" s="25" t="s">
        <v>3903</v>
      </c>
      <c r="S256" s="25">
        <v>1000</v>
      </c>
      <c r="T256" s="25">
        <v>31</v>
      </c>
      <c r="U256" s="25">
        <v>1.37</v>
      </c>
      <c r="V256" s="25" t="s">
        <v>146</v>
      </c>
      <c r="W256" s="25" t="s">
        <v>40</v>
      </c>
      <c r="X256" s="25" t="s">
        <v>4193</v>
      </c>
      <c r="Y256" s="25" t="s">
        <v>3904</v>
      </c>
      <c r="Z256" s="25" t="s">
        <v>99</v>
      </c>
      <c r="AA256" s="25" t="s">
        <v>40</v>
      </c>
      <c r="AB256" s="25" t="s">
        <v>4193</v>
      </c>
      <c r="AC256" s="25" t="s">
        <v>3905</v>
      </c>
      <c r="AD256" s="2">
        <f t="shared" si="76"/>
        <v>1000</v>
      </c>
      <c r="AE256" s="53">
        <f t="shared" si="77"/>
        <v>100</v>
      </c>
      <c r="AF256" s="2">
        <f t="shared" si="78"/>
        <v>31</v>
      </c>
      <c r="AG256" s="2">
        <f t="shared" si="79"/>
        <v>1.37</v>
      </c>
      <c r="AH256" s="2" t="str">
        <f t="shared" si="80"/>
        <v>Sesuai</v>
      </c>
      <c r="AI256" s="2" t="s">
        <v>41</v>
      </c>
      <c r="AJ256" s="31">
        <f t="shared" si="92"/>
        <v>1</v>
      </c>
      <c r="AK256" s="31">
        <f t="shared" si="98"/>
        <v>1</v>
      </c>
      <c r="AL256" s="2" t="str">
        <f t="shared" si="81"/>
        <v>OK</v>
      </c>
      <c r="AM256" s="53" t="str">
        <f t="shared" si="82"/>
        <v>NOK</v>
      </c>
      <c r="AN256" s="2" t="str">
        <f t="shared" si="83"/>
        <v>OK</v>
      </c>
      <c r="AO256" s="2" t="str">
        <f t="shared" si="84"/>
        <v>OK</v>
      </c>
      <c r="AP256" s="2" t="str">
        <f t="shared" si="85"/>
        <v>OK</v>
      </c>
      <c r="AQ256" s="2" t="str">
        <f t="shared" si="86"/>
        <v>OK</v>
      </c>
      <c r="AR256" s="2" t="str">
        <f t="shared" si="94"/>
        <v>OK</v>
      </c>
      <c r="AS256" s="2" t="str">
        <f t="shared" si="99"/>
        <v>OK</v>
      </c>
      <c r="AT256" s="2" t="str">
        <f>VLOOKUP(G256,ACROV!$A$2:$D$732,4,)</f>
        <v>M. LAZUARDI NURHIDAYAH</v>
      </c>
      <c r="AU256" s="2">
        <f t="shared" si="87"/>
        <v>1</v>
      </c>
      <c r="AV256" s="2" t="str">
        <f>_xlfn.IFNA(VLOOKUP(G256,Dispen!$A$3:$A$36,1,)," ")</f>
        <v xml:space="preserve"> </v>
      </c>
    </row>
    <row r="257" spans="1:48" x14ac:dyDescent="0.25">
      <c r="A257" s="25">
        <v>200</v>
      </c>
      <c r="B257" s="25">
        <v>200</v>
      </c>
      <c r="C257" s="25" t="s">
        <v>26</v>
      </c>
      <c r="D257" s="25" t="s">
        <v>33</v>
      </c>
      <c r="E257" s="25" t="s">
        <v>3906</v>
      </c>
      <c r="F257" s="25" t="s">
        <v>27</v>
      </c>
      <c r="G257" s="25" t="s">
        <v>3344</v>
      </c>
      <c r="H257" s="25" t="s">
        <v>3345</v>
      </c>
      <c r="I257" s="25" t="s">
        <v>30</v>
      </c>
      <c r="J257" s="25" t="s">
        <v>3907</v>
      </c>
      <c r="K257" s="25" t="s">
        <v>120</v>
      </c>
      <c r="L257" s="25" t="s">
        <v>121</v>
      </c>
      <c r="M257" s="25" t="s">
        <v>39</v>
      </c>
      <c r="N257" s="32">
        <v>16</v>
      </c>
      <c r="O257" s="25">
        <v>4</v>
      </c>
      <c r="P257" s="25" t="s">
        <v>139</v>
      </c>
      <c r="Q257" s="25" t="s">
        <v>4189</v>
      </c>
      <c r="R257" s="25" t="s">
        <v>2571</v>
      </c>
      <c r="S257" s="25">
        <v>1000</v>
      </c>
      <c r="T257" s="25">
        <v>45</v>
      </c>
      <c r="U257" s="25">
        <v>0.91</v>
      </c>
      <c r="V257" s="25" t="s">
        <v>82</v>
      </c>
      <c r="W257" s="25" t="s">
        <v>40</v>
      </c>
      <c r="X257" s="25" t="s">
        <v>4193</v>
      </c>
      <c r="Y257" s="25" t="s">
        <v>3908</v>
      </c>
      <c r="Z257" s="25" t="s">
        <v>113</v>
      </c>
      <c r="AA257" s="25" t="s">
        <v>40</v>
      </c>
      <c r="AB257" s="25" t="s">
        <v>4193</v>
      </c>
      <c r="AC257" s="25" t="s">
        <v>3909</v>
      </c>
      <c r="AD257" s="2">
        <f t="shared" si="76"/>
        <v>1000</v>
      </c>
      <c r="AE257" s="2">
        <f t="shared" si="77"/>
        <v>16</v>
      </c>
      <c r="AF257" s="2">
        <f t="shared" si="78"/>
        <v>45</v>
      </c>
      <c r="AG257" s="2">
        <f t="shared" si="79"/>
        <v>0.91</v>
      </c>
      <c r="AH257" s="53" t="str">
        <f t="shared" si="80"/>
        <v>Double</v>
      </c>
      <c r="AI257" s="2" t="s">
        <v>41</v>
      </c>
      <c r="AJ257" s="31">
        <f t="shared" si="92"/>
        <v>1</v>
      </c>
      <c r="AK257" s="31">
        <f t="shared" si="98"/>
        <v>1</v>
      </c>
      <c r="AL257" s="2" t="str">
        <f t="shared" si="81"/>
        <v>OK</v>
      </c>
      <c r="AM257" s="2" t="str">
        <f t="shared" si="82"/>
        <v>OK</v>
      </c>
      <c r="AN257" s="2" t="str">
        <f t="shared" si="83"/>
        <v>OK</v>
      </c>
      <c r="AO257" s="2" t="str">
        <f t="shared" si="84"/>
        <v>OK</v>
      </c>
      <c r="AP257" s="53" t="str">
        <f t="shared" si="85"/>
        <v>NOK</v>
      </c>
      <c r="AQ257" s="2" t="str">
        <f t="shared" si="86"/>
        <v>OK</v>
      </c>
      <c r="AR257" s="2" t="str">
        <f t="shared" si="94"/>
        <v>OK</v>
      </c>
      <c r="AS257" s="2" t="str">
        <f t="shared" si="99"/>
        <v>OK</v>
      </c>
      <c r="AT257" s="2" t="str">
        <f>VLOOKUP(G257,ACROV!$A$2:$D$732,4,)</f>
        <v>RIFQI AL WAFA</v>
      </c>
      <c r="AU257" s="2">
        <f t="shared" si="87"/>
        <v>1</v>
      </c>
      <c r="AV257" s="2" t="str">
        <f>_xlfn.IFNA(VLOOKUP(G257,Dispen!$A$3:$A$36,1,)," ")</f>
        <v xml:space="preserve"> </v>
      </c>
    </row>
    <row r="258" spans="1:48" x14ac:dyDescent="0.25">
      <c r="A258" s="25">
        <v>200</v>
      </c>
      <c r="B258" s="25">
        <v>200</v>
      </c>
      <c r="C258" s="25" t="s">
        <v>26</v>
      </c>
      <c r="D258" s="25" t="s">
        <v>33</v>
      </c>
      <c r="E258" s="25" t="s">
        <v>3910</v>
      </c>
      <c r="F258" s="25" t="s">
        <v>27</v>
      </c>
      <c r="G258" s="25" t="s">
        <v>3652</v>
      </c>
      <c r="H258" s="25" t="s">
        <v>3653</v>
      </c>
      <c r="I258" s="25" t="s">
        <v>118</v>
      </c>
      <c r="J258" s="25" t="s">
        <v>3911</v>
      </c>
      <c r="K258" s="25" t="s">
        <v>120</v>
      </c>
      <c r="L258" s="25" t="s">
        <v>121</v>
      </c>
      <c r="M258" s="25" t="s">
        <v>137</v>
      </c>
      <c r="N258" s="32">
        <v>17</v>
      </c>
      <c r="O258" s="25">
        <v>8</v>
      </c>
      <c r="P258" s="25" t="s">
        <v>139</v>
      </c>
      <c r="Q258" s="25" t="s">
        <v>4189</v>
      </c>
      <c r="R258" s="25" t="s">
        <v>619</v>
      </c>
      <c r="S258" s="25">
        <v>1000</v>
      </c>
      <c r="T258" s="25">
        <v>45</v>
      </c>
      <c r="U258" s="25">
        <v>0.59</v>
      </c>
      <c r="V258" s="25" t="s">
        <v>146</v>
      </c>
      <c r="W258" s="25" t="s">
        <v>98</v>
      </c>
      <c r="X258" s="25" t="s">
        <v>4193</v>
      </c>
      <c r="Y258" s="25" t="s">
        <v>2921</v>
      </c>
      <c r="Z258" s="25" t="s">
        <v>45</v>
      </c>
      <c r="AA258" s="25" t="s">
        <v>40</v>
      </c>
      <c r="AB258" s="25" t="s">
        <v>4193</v>
      </c>
      <c r="AC258" s="25" t="s">
        <v>3912</v>
      </c>
      <c r="AD258" s="2">
        <f t="shared" ref="AD258:AD263" si="100">S258</f>
        <v>1000</v>
      </c>
      <c r="AE258" s="2">
        <f t="shared" ref="AE258:AE263" si="101">N258</f>
        <v>17</v>
      </c>
      <c r="AF258" s="2">
        <f t="shared" ref="AF258:AF263" si="102">T258</f>
        <v>45</v>
      </c>
      <c r="AG258" s="2">
        <f t="shared" ref="AG258:AG263" si="103">U258</f>
        <v>0.59</v>
      </c>
      <c r="AH258" s="53" t="str">
        <f t="shared" ref="AH258:AH263" si="104">Q258</f>
        <v>Double</v>
      </c>
      <c r="AI258" s="2" t="s">
        <v>41</v>
      </c>
      <c r="AJ258" s="31">
        <f t="shared" si="92"/>
        <v>0.6</v>
      </c>
      <c r="AK258" s="31">
        <f t="shared" si="98"/>
        <v>1</v>
      </c>
      <c r="AL258" s="2" t="str">
        <f t="shared" ref="AL258:AL263" si="105">IF(AD258=1000,"OK","NOK")</f>
        <v>OK</v>
      </c>
      <c r="AM258" s="2" t="str">
        <f t="shared" ref="AM258:AM263" si="106">IF(AE258&gt;=80,"NOK","OK")</f>
        <v>OK</v>
      </c>
      <c r="AN258" s="2" t="str">
        <f t="shared" ref="AN258:AN263" si="107">IF(AF258&lt;=80,"OK","NOK")</f>
        <v>OK</v>
      </c>
      <c r="AO258" s="2" t="str">
        <f t="shared" ref="AO258:AO263" si="108">IF(AG258&lt;=4,"OK","NOK")</f>
        <v>OK</v>
      </c>
      <c r="AP258" s="53" t="str">
        <f t="shared" ref="AP258:AP263" si="109">IF(AH258="Sesuai","OK","NOK")</f>
        <v>NOK</v>
      </c>
      <c r="AQ258" s="2" t="str">
        <f t="shared" ref="AQ258:AQ263" si="110">AI258</f>
        <v>OK</v>
      </c>
      <c r="AR258" s="2" t="str">
        <f t="shared" si="94"/>
        <v>OK</v>
      </c>
      <c r="AS258" s="2" t="str">
        <f t="shared" si="99"/>
        <v>OK</v>
      </c>
      <c r="AT258" s="2" t="str">
        <f>VLOOKUP(G258,ACROV!$A$2:$D$732,4,)</f>
        <v>ANUGRAH KUSUMA</v>
      </c>
      <c r="AU258" s="2">
        <f t="shared" ref="AU258:AU263" si="111">COUNTIF(AL258:AS258,"NOK")</f>
        <v>1</v>
      </c>
      <c r="AV258" s="2" t="str">
        <f>_xlfn.IFNA(VLOOKUP(G258,Dispen!$A$3:$A$36,1,)," ")</f>
        <v xml:space="preserve"> </v>
      </c>
    </row>
    <row r="259" spans="1:48" x14ac:dyDescent="0.25">
      <c r="A259" s="25">
        <v>200</v>
      </c>
      <c r="B259" s="25">
        <v>200</v>
      </c>
      <c r="C259" s="25" t="s">
        <v>26</v>
      </c>
      <c r="D259" s="25" t="s">
        <v>3921</v>
      </c>
      <c r="E259" s="25" t="s">
        <v>3922</v>
      </c>
      <c r="F259" s="25" t="s">
        <v>27</v>
      </c>
      <c r="G259" s="25" t="s">
        <v>3101</v>
      </c>
      <c r="H259" s="25" t="s">
        <v>3102</v>
      </c>
      <c r="I259" s="25" t="s">
        <v>30</v>
      </c>
      <c r="J259" s="25" t="s">
        <v>3925</v>
      </c>
      <c r="K259" s="25" t="s">
        <v>37</v>
      </c>
      <c r="L259" s="25" t="s">
        <v>38</v>
      </c>
      <c r="M259" s="25" t="s">
        <v>78</v>
      </c>
      <c r="N259" s="32">
        <v>0</v>
      </c>
      <c r="O259" s="25">
        <v>0</v>
      </c>
      <c r="P259" s="25" t="s">
        <v>43</v>
      </c>
      <c r="Q259" s="25" t="s">
        <v>4190</v>
      </c>
      <c r="R259" s="25" t="s">
        <v>3926</v>
      </c>
      <c r="S259" s="25">
        <v>1000</v>
      </c>
      <c r="T259" s="25">
        <v>43</v>
      </c>
      <c r="U259" s="25">
        <v>1.73</v>
      </c>
      <c r="V259" s="25" t="s">
        <v>40</v>
      </c>
      <c r="W259" s="25" t="s">
        <v>146</v>
      </c>
      <c r="X259" s="25" t="s">
        <v>4194</v>
      </c>
      <c r="Y259" s="55" t="s">
        <v>3927</v>
      </c>
      <c r="Z259" s="25" t="s">
        <v>98</v>
      </c>
      <c r="AA259" s="25" t="s">
        <v>40</v>
      </c>
      <c r="AB259" s="25" t="s">
        <v>4193</v>
      </c>
      <c r="AC259" s="25" t="s">
        <v>3928</v>
      </c>
      <c r="AD259" s="2">
        <f t="shared" si="100"/>
        <v>1000</v>
      </c>
      <c r="AE259" s="2">
        <f t="shared" si="101"/>
        <v>0</v>
      </c>
      <c r="AF259" s="2">
        <f t="shared" si="102"/>
        <v>43</v>
      </c>
      <c r="AG259" s="2">
        <f t="shared" si="103"/>
        <v>1.73</v>
      </c>
      <c r="AH259" s="2" t="str">
        <f t="shared" si="104"/>
        <v>Sesuai</v>
      </c>
      <c r="AI259" s="2" t="s">
        <v>41</v>
      </c>
      <c r="AJ259" s="54">
        <f t="shared" si="92"/>
        <v>0</v>
      </c>
      <c r="AK259" s="31">
        <f t="shared" si="98"/>
        <v>1</v>
      </c>
      <c r="AL259" s="2" t="str">
        <f t="shared" si="105"/>
        <v>OK</v>
      </c>
      <c r="AM259" s="2" t="str">
        <f t="shared" si="106"/>
        <v>OK</v>
      </c>
      <c r="AN259" s="2" t="str">
        <f t="shared" si="107"/>
        <v>OK</v>
      </c>
      <c r="AO259" s="2" t="str">
        <f t="shared" si="108"/>
        <v>OK</v>
      </c>
      <c r="AP259" s="2" t="str">
        <f t="shared" si="109"/>
        <v>OK</v>
      </c>
      <c r="AQ259" s="2" t="str">
        <f t="shared" si="110"/>
        <v>OK</v>
      </c>
      <c r="AR259" s="53" t="str">
        <f t="shared" si="94"/>
        <v>NOK</v>
      </c>
      <c r="AS259" s="2" t="str">
        <f t="shared" si="99"/>
        <v>OK</v>
      </c>
      <c r="AT259" s="2" t="str">
        <f>VLOOKUP(G259,ACROV!$A$2:$D$732,4,)</f>
        <v>MUHAMMAD RAFI MAULUDI</v>
      </c>
      <c r="AU259" s="2">
        <f t="shared" si="111"/>
        <v>1</v>
      </c>
      <c r="AV259" s="2" t="str">
        <f>_xlfn.IFNA(VLOOKUP(G259,Dispen!$A$3:$A$36,1,)," ")</f>
        <v xml:space="preserve"> </v>
      </c>
    </row>
    <row r="260" spans="1:48" x14ac:dyDescent="0.25">
      <c r="A260" s="25">
        <v>200</v>
      </c>
      <c r="B260" s="25">
        <v>200</v>
      </c>
      <c r="C260" s="25" t="s">
        <v>26</v>
      </c>
      <c r="D260" s="25" t="s">
        <v>33</v>
      </c>
      <c r="E260" s="25" t="s">
        <v>3935</v>
      </c>
      <c r="F260" s="25" t="s">
        <v>27</v>
      </c>
      <c r="G260" s="25" t="s">
        <v>1669</v>
      </c>
      <c r="H260" s="25" t="s">
        <v>1670</v>
      </c>
      <c r="I260" s="25" t="s">
        <v>30</v>
      </c>
      <c r="J260" s="25" t="s">
        <v>3936</v>
      </c>
      <c r="K260" s="25" t="s">
        <v>120</v>
      </c>
      <c r="L260" s="25" t="s">
        <v>121</v>
      </c>
      <c r="M260" s="25" t="s">
        <v>157</v>
      </c>
      <c r="N260" s="32">
        <v>0</v>
      </c>
      <c r="O260" s="25">
        <v>8</v>
      </c>
      <c r="P260" s="25" t="s">
        <v>139</v>
      </c>
      <c r="Q260" s="25" t="s">
        <v>4190</v>
      </c>
      <c r="R260" s="25" t="s">
        <v>3937</v>
      </c>
      <c r="S260" s="25">
        <v>1000</v>
      </c>
      <c r="T260" s="25">
        <v>37</v>
      </c>
      <c r="U260" s="25">
        <v>0.41</v>
      </c>
      <c r="V260" s="25" t="s">
        <v>99</v>
      </c>
      <c r="W260" s="25" t="s">
        <v>40</v>
      </c>
      <c r="X260" s="25" t="s">
        <v>4193</v>
      </c>
      <c r="Y260" s="25" t="s">
        <v>3938</v>
      </c>
      <c r="Z260" s="25" t="s">
        <v>40</v>
      </c>
      <c r="AA260" s="25" t="s">
        <v>45</v>
      </c>
      <c r="AB260" s="25" t="s">
        <v>4194</v>
      </c>
      <c r="AC260" s="55" t="s">
        <v>3939</v>
      </c>
      <c r="AD260" s="2">
        <f t="shared" si="100"/>
        <v>1000</v>
      </c>
      <c r="AE260" s="2">
        <f t="shared" si="101"/>
        <v>0</v>
      </c>
      <c r="AF260" s="2">
        <f t="shared" si="102"/>
        <v>37</v>
      </c>
      <c r="AG260" s="2">
        <f t="shared" si="103"/>
        <v>0.41</v>
      </c>
      <c r="AH260" s="2" t="str">
        <f t="shared" si="104"/>
        <v>Sesuai</v>
      </c>
      <c r="AI260" s="2" t="s">
        <v>41</v>
      </c>
      <c r="AJ260" s="31">
        <f t="shared" si="92"/>
        <v>1</v>
      </c>
      <c r="AK260" s="54">
        <f t="shared" si="98"/>
        <v>0</v>
      </c>
      <c r="AL260" s="2" t="str">
        <f t="shared" si="105"/>
        <v>OK</v>
      </c>
      <c r="AM260" s="2" t="str">
        <f t="shared" si="106"/>
        <v>OK</v>
      </c>
      <c r="AN260" s="2" t="str">
        <f t="shared" si="107"/>
        <v>OK</v>
      </c>
      <c r="AO260" s="2" t="str">
        <f t="shared" si="108"/>
        <v>OK</v>
      </c>
      <c r="AP260" s="2" t="str">
        <f t="shared" si="109"/>
        <v>OK</v>
      </c>
      <c r="AQ260" s="2" t="str">
        <f t="shared" si="110"/>
        <v>OK</v>
      </c>
      <c r="AR260" s="2" t="str">
        <f t="shared" si="94"/>
        <v>OK</v>
      </c>
      <c r="AS260" s="53" t="str">
        <f t="shared" si="99"/>
        <v>NOK</v>
      </c>
      <c r="AT260" s="2" t="str">
        <f>VLOOKUP(G260,ACROV!$A$2:$D$732,4,)</f>
        <v>M RIKI ANDIKA</v>
      </c>
      <c r="AU260" s="2">
        <f t="shared" si="111"/>
        <v>1</v>
      </c>
      <c r="AV260" s="2" t="str">
        <f>_xlfn.IFNA(VLOOKUP(G260,Dispen!$A$3:$A$36,1,)," ")</f>
        <v xml:space="preserve"> </v>
      </c>
    </row>
    <row r="261" spans="1:48" x14ac:dyDescent="0.25">
      <c r="A261" s="25">
        <v>200</v>
      </c>
      <c r="B261" s="25">
        <v>200</v>
      </c>
      <c r="C261" s="25" t="s">
        <v>26</v>
      </c>
      <c r="D261" s="25" t="s">
        <v>33</v>
      </c>
      <c r="E261" s="25" t="s">
        <v>3916</v>
      </c>
      <c r="F261" s="25" t="s">
        <v>27</v>
      </c>
      <c r="G261" s="25" t="s">
        <v>3917</v>
      </c>
      <c r="H261" s="25" t="s">
        <v>3918</v>
      </c>
      <c r="I261" s="25" t="s">
        <v>30</v>
      </c>
      <c r="J261" s="25" t="s">
        <v>3919</v>
      </c>
      <c r="K261" s="25" t="s">
        <v>120</v>
      </c>
      <c r="L261" s="25" t="s">
        <v>121</v>
      </c>
      <c r="M261" s="25" t="s">
        <v>166</v>
      </c>
      <c r="N261" s="32">
        <v>22</v>
      </c>
      <c r="O261" s="25">
        <v>8</v>
      </c>
      <c r="P261" s="25" t="s">
        <v>139</v>
      </c>
      <c r="Q261" s="25" t="s">
        <v>4190</v>
      </c>
      <c r="R261" s="25" t="s">
        <v>3920</v>
      </c>
      <c r="S261" s="25">
        <v>1000</v>
      </c>
      <c r="T261" s="25">
        <v>53</v>
      </c>
      <c r="U261" s="25">
        <v>0.44</v>
      </c>
      <c r="V261" s="25" t="s">
        <v>40</v>
      </c>
      <c r="W261" s="25" t="s">
        <v>32</v>
      </c>
      <c r="X261" s="25" t="s">
        <v>4194</v>
      </c>
      <c r="Y261" s="55" t="s">
        <v>32</v>
      </c>
      <c r="Z261" s="25" t="s">
        <v>32</v>
      </c>
      <c r="AA261" s="25" t="s">
        <v>32</v>
      </c>
      <c r="AB261" s="25" t="s">
        <v>4194</v>
      </c>
      <c r="AC261" s="55" t="s">
        <v>32</v>
      </c>
      <c r="AD261" s="2">
        <f t="shared" si="100"/>
        <v>1000</v>
      </c>
      <c r="AE261" s="2">
        <f t="shared" si="101"/>
        <v>22</v>
      </c>
      <c r="AF261" s="2">
        <f t="shared" si="102"/>
        <v>53</v>
      </c>
      <c r="AG261" s="2">
        <f t="shared" si="103"/>
        <v>0.44</v>
      </c>
      <c r="AH261" s="2" t="str">
        <f t="shared" si="104"/>
        <v>Sesuai</v>
      </c>
      <c r="AI261" s="2" t="s">
        <v>41</v>
      </c>
      <c r="AJ261" s="54">
        <v>0</v>
      </c>
      <c r="AK261" s="54">
        <v>0</v>
      </c>
      <c r="AL261" s="2" t="str">
        <f t="shared" si="105"/>
        <v>OK</v>
      </c>
      <c r="AM261" s="2" t="str">
        <f t="shared" si="106"/>
        <v>OK</v>
      </c>
      <c r="AN261" s="2" t="str">
        <f t="shared" si="107"/>
        <v>OK</v>
      </c>
      <c r="AO261" s="2" t="str">
        <f t="shared" si="108"/>
        <v>OK</v>
      </c>
      <c r="AP261" s="2" t="str">
        <f t="shared" si="109"/>
        <v>OK</v>
      </c>
      <c r="AQ261" s="2" t="str">
        <f t="shared" si="110"/>
        <v>OK</v>
      </c>
      <c r="AR261" s="53" t="str">
        <f t="shared" si="94"/>
        <v>NOK</v>
      </c>
      <c r="AS261" s="53" t="str">
        <f t="shared" si="99"/>
        <v>NOK</v>
      </c>
      <c r="AT261" s="2" t="s">
        <v>4083</v>
      </c>
      <c r="AU261" s="2">
        <f t="shared" si="111"/>
        <v>2</v>
      </c>
      <c r="AV261" s="2" t="str">
        <f>_xlfn.IFNA(VLOOKUP(G261,Dispen!$A$3:$A$36,1,)," ")</f>
        <v xml:space="preserve"> </v>
      </c>
    </row>
    <row r="262" spans="1:48" x14ac:dyDescent="0.25">
      <c r="A262" s="25">
        <v>200</v>
      </c>
      <c r="B262" s="25">
        <v>200</v>
      </c>
      <c r="C262" s="25" t="s">
        <v>26</v>
      </c>
      <c r="D262" s="25" t="s">
        <v>33</v>
      </c>
      <c r="E262" s="25" t="s">
        <v>3935</v>
      </c>
      <c r="F262" s="25" t="s">
        <v>27</v>
      </c>
      <c r="G262" s="25" t="s">
        <v>2730</v>
      </c>
      <c r="H262" s="25" t="s">
        <v>2731</v>
      </c>
      <c r="I262" s="25" t="s">
        <v>118</v>
      </c>
      <c r="J262" s="25" t="s">
        <v>3944</v>
      </c>
      <c r="K262" s="25" t="s">
        <v>120</v>
      </c>
      <c r="L262" s="25" t="s">
        <v>121</v>
      </c>
      <c r="M262" s="25" t="s">
        <v>166</v>
      </c>
      <c r="N262" s="32">
        <v>0</v>
      </c>
      <c r="O262" s="25">
        <v>8</v>
      </c>
      <c r="P262" s="25" t="s">
        <v>139</v>
      </c>
      <c r="Q262" s="25" t="s">
        <v>4189</v>
      </c>
      <c r="R262" s="25" t="s">
        <v>619</v>
      </c>
      <c r="S262" s="25">
        <v>1000</v>
      </c>
      <c r="T262" s="25">
        <v>0</v>
      </c>
      <c r="U262" s="25">
        <v>1.6</v>
      </c>
      <c r="V262" s="25" t="s">
        <v>99</v>
      </c>
      <c r="W262" s="25" t="s">
        <v>146</v>
      </c>
      <c r="X262" s="25" t="s">
        <v>4193</v>
      </c>
      <c r="Y262" s="25" t="s">
        <v>3945</v>
      </c>
      <c r="Z262" s="25" t="s">
        <v>57</v>
      </c>
      <c r="AA262" s="25" t="s">
        <v>40</v>
      </c>
      <c r="AB262" s="25" t="s">
        <v>4193</v>
      </c>
      <c r="AC262" s="25" t="s">
        <v>3946</v>
      </c>
      <c r="AD262" s="2">
        <f t="shared" si="100"/>
        <v>1000</v>
      </c>
      <c r="AE262" s="2">
        <f t="shared" si="101"/>
        <v>0</v>
      </c>
      <c r="AF262" s="2">
        <f t="shared" si="102"/>
        <v>0</v>
      </c>
      <c r="AG262" s="2">
        <f t="shared" si="103"/>
        <v>1.6</v>
      </c>
      <c r="AH262" s="53" t="str">
        <f t="shared" si="104"/>
        <v>Double</v>
      </c>
      <c r="AI262" s="2" t="s">
        <v>41</v>
      </c>
      <c r="AJ262" s="31">
        <f>V262/(V262+W262)</f>
        <v>0.25</v>
      </c>
      <c r="AK262" s="31">
        <f>Z262/(Z262+AA262)</f>
        <v>1</v>
      </c>
      <c r="AL262" s="2" t="str">
        <f t="shared" si="105"/>
        <v>OK</v>
      </c>
      <c r="AM262" s="2" t="str">
        <f t="shared" si="106"/>
        <v>OK</v>
      </c>
      <c r="AN262" s="2" t="str">
        <f t="shared" si="107"/>
        <v>OK</v>
      </c>
      <c r="AO262" s="2" t="str">
        <f t="shared" si="108"/>
        <v>OK</v>
      </c>
      <c r="AP262" s="53" t="str">
        <f t="shared" si="109"/>
        <v>NOK</v>
      </c>
      <c r="AQ262" s="2" t="str">
        <f t="shared" si="110"/>
        <v>OK</v>
      </c>
      <c r="AR262" s="2" t="str">
        <f t="shared" si="94"/>
        <v>OK</v>
      </c>
      <c r="AS262" s="2" t="str">
        <f t="shared" si="99"/>
        <v>OK</v>
      </c>
      <c r="AT262" s="2" t="str">
        <f>VLOOKUP(G262,ACROV!$A$2:$D$732,4,)</f>
        <v>MUHAMMAD RAFI MAULUDI</v>
      </c>
      <c r="AU262" s="2">
        <f t="shared" si="111"/>
        <v>1</v>
      </c>
      <c r="AV262" s="2" t="str">
        <f>_xlfn.IFNA(VLOOKUP(G262,Dispen!$A$3:$A$36,1,)," ")</f>
        <v xml:space="preserve"> </v>
      </c>
    </row>
    <row r="263" spans="1:48" x14ac:dyDescent="0.25">
      <c r="A263" s="25">
        <v>200</v>
      </c>
      <c r="B263" s="25">
        <v>200</v>
      </c>
      <c r="C263" s="25" t="s">
        <v>26</v>
      </c>
      <c r="D263" s="25" t="s">
        <v>33</v>
      </c>
      <c r="E263" s="25" t="s">
        <v>3947</v>
      </c>
      <c r="F263" s="25" t="s">
        <v>27</v>
      </c>
      <c r="G263" s="25" t="s">
        <v>1586</v>
      </c>
      <c r="H263" s="25" t="s">
        <v>1587</v>
      </c>
      <c r="I263" s="25" t="s">
        <v>30</v>
      </c>
      <c r="J263" s="25" t="s">
        <v>3949</v>
      </c>
      <c r="K263" s="25" t="s">
        <v>120</v>
      </c>
      <c r="L263" s="25" t="s">
        <v>121</v>
      </c>
      <c r="M263" s="25" t="s">
        <v>39</v>
      </c>
      <c r="N263" s="32">
        <v>0</v>
      </c>
      <c r="O263" s="25">
        <v>4</v>
      </c>
      <c r="P263" s="25" t="s">
        <v>139</v>
      </c>
      <c r="Q263" s="25" t="s">
        <v>4190</v>
      </c>
      <c r="R263" s="25" t="s">
        <v>3950</v>
      </c>
      <c r="S263" s="25">
        <v>1000</v>
      </c>
      <c r="T263" s="25">
        <v>43</v>
      </c>
      <c r="U263" s="25">
        <v>0.76</v>
      </c>
      <c r="V263" s="25" t="s">
        <v>40</v>
      </c>
      <c r="W263" s="25" t="s">
        <v>45</v>
      </c>
      <c r="X263" s="25" t="s">
        <v>4194</v>
      </c>
      <c r="Y263" s="55" t="s">
        <v>3951</v>
      </c>
      <c r="Z263" s="25" t="s">
        <v>45</v>
      </c>
      <c r="AA263" s="25" t="s">
        <v>40</v>
      </c>
      <c r="AB263" s="25" t="s">
        <v>4193</v>
      </c>
      <c r="AC263" s="25" t="s">
        <v>3952</v>
      </c>
      <c r="AD263" s="2">
        <f t="shared" si="100"/>
        <v>1000</v>
      </c>
      <c r="AE263" s="2">
        <f t="shared" si="101"/>
        <v>0</v>
      </c>
      <c r="AF263" s="2">
        <f t="shared" si="102"/>
        <v>43</v>
      </c>
      <c r="AG263" s="2">
        <f t="shared" si="103"/>
        <v>0.76</v>
      </c>
      <c r="AH263" s="2" t="str">
        <f t="shared" si="104"/>
        <v>Sesuai</v>
      </c>
      <c r="AI263" s="2" t="s">
        <v>41</v>
      </c>
      <c r="AJ263" s="54">
        <f>V263/(V263+W263)</f>
        <v>0</v>
      </c>
      <c r="AK263" s="31">
        <f>Z263/(Z263+AA263)</f>
        <v>1</v>
      </c>
      <c r="AL263" s="2" t="str">
        <f t="shared" si="105"/>
        <v>OK</v>
      </c>
      <c r="AM263" s="2" t="str">
        <f t="shared" si="106"/>
        <v>OK</v>
      </c>
      <c r="AN263" s="2" t="str">
        <f t="shared" si="107"/>
        <v>OK</v>
      </c>
      <c r="AO263" s="2" t="str">
        <f t="shared" si="108"/>
        <v>OK</v>
      </c>
      <c r="AP263" s="2" t="str">
        <f t="shared" si="109"/>
        <v>OK</v>
      </c>
      <c r="AQ263" s="2" t="str">
        <f t="shared" si="110"/>
        <v>OK</v>
      </c>
      <c r="AR263" s="53" t="str">
        <f t="shared" si="94"/>
        <v>NOK</v>
      </c>
      <c r="AS263" s="2" t="str">
        <f t="shared" si="99"/>
        <v>OK</v>
      </c>
      <c r="AT263" s="2" t="str">
        <f>VLOOKUP(G263,ACROV!$A$2:$D$732,4,)</f>
        <v>WILLY KUSMANA</v>
      </c>
      <c r="AU263" s="2">
        <f t="shared" si="111"/>
        <v>1</v>
      </c>
      <c r="AV263" s="2" t="str">
        <f>_xlfn.IFNA(VLOOKUP(G263,Dispen!$A$3:$A$36,1,)," ")</f>
        <v xml:space="preserve"> </v>
      </c>
    </row>
  </sheetData>
  <autoFilter ref="A1:AV263" xr:uid="{00000000-0009-0000-0000-000005000000}"/>
  <conditionalFormatting sqref="R1:R1048576">
    <cfRule type="duplicateValues" dxfId="0" priority="1"/>
  </conditionalFormatting>
  <pageMargins left="0.7" right="0.7" top="0.75" bottom="0.75" header="0.3" footer="0.3"/>
  <pageSetup paperSize="0" orientation="portrait" horizontalDpi="203" verticalDpi="203" r:id="rId1"/>
  <ignoredErrors>
    <ignoredError sqref="AC1 O1 R1:W1 Y1:AA1 A1:N1" numberStoredAsText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38"/>
  <sheetViews>
    <sheetView topLeftCell="H1" workbookViewId="0">
      <selection activeCell="A1639" sqref="A1639:XFD1642"/>
    </sheetView>
  </sheetViews>
  <sheetFormatPr defaultRowHeight="15.75" x14ac:dyDescent="0.25"/>
  <cols>
    <col min="1" max="1" width="12" bestFit="1" customWidth="1"/>
    <col min="2" max="2" width="6.375" bestFit="1" customWidth="1"/>
    <col min="3" max="3" width="31.875" bestFit="1" customWidth="1"/>
    <col min="4" max="4" width="8" bestFit="1" customWidth="1"/>
    <col min="5" max="5" width="13.5" bestFit="1" customWidth="1"/>
    <col min="6" max="6" width="14.25" bestFit="1" customWidth="1"/>
    <col min="7" max="7" width="22.25" bestFit="1" customWidth="1"/>
    <col min="8" max="8" width="16.375" bestFit="1" customWidth="1"/>
    <col min="9" max="9" width="16.875" bestFit="1" customWidth="1"/>
    <col min="10" max="10" width="15.5" bestFit="1" customWidth="1"/>
    <col min="11" max="11" width="15.75" bestFit="1" customWidth="1"/>
    <col min="12" max="12" width="14.75" bestFit="1" customWidth="1"/>
    <col min="13" max="13" width="15.75" bestFit="1" customWidth="1"/>
    <col min="14" max="14" width="30.375" bestFit="1" customWidth="1"/>
    <col min="15" max="15" width="12.625" bestFit="1" customWidth="1"/>
    <col min="16" max="16" width="24.625" bestFit="1" customWidth="1"/>
  </cols>
  <sheetData>
    <row r="1" spans="1:16" x14ac:dyDescent="0.25">
      <c r="A1" s="2" t="s">
        <v>2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4196</v>
      </c>
      <c r="G1" s="2" t="s">
        <v>4197</v>
      </c>
      <c r="H1" s="2" t="s">
        <v>4198</v>
      </c>
      <c r="I1" s="2" t="s">
        <v>4199</v>
      </c>
      <c r="J1" s="2" t="s">
        <v>4200</v>
      </c>
      <c r="K1" s="2" t="s">
        <v>4201</v>
      </c>
      <c r="L1" s="2" t="s">
        <v>4202</v>
      </c>
      <c r="M1" s="2" t="s">
        <v>4203</v>
      </c>
      <c r="N1" s="2" t="s">
        <v>4204</v>
      </c>
      <c r="O1" s="2" t="s">
        <v>4236</v>
      </c>
      <c r="P1" s="2" t="s">
        <v>4156</v>
      </c>
    </row>
    <row r="2" spans="1:16" x14ac:dyDescent="0.25">
      <c r="A2" s="2" t="s">
        <v>26</v>
      </c>
      <c r="B2" s="2" t="s">
        <v>34</v>
      </c>
      <c r="C2" s="2" t="s">
        <v>35</v>
      </c>
      <c r="D2" s="2" t="s">
        <v>30</v>
      </c>
      <c r="E2" s="2" t="s">
        <v>36</v>
      </c>
      <c r="F2" s="2" t="s">
        <v>4205</v>
      </c>
      <c r="G2" s="2" t="s">
        <v>4206</v>
      </c>
      <c r="H2" s="2" t="s">
        <v>4207</v>
      </c>
      <c r="I2" s="2" t="s">
        <v>4208</v>
      </c>
      <c r="J2" s="2" t="s">
        <v>27</v>
      </c>
      <c r="K2" s="2" t="s">
        <v>4209</v>
      </c>
      <c r="L2" s="2" t="s">
        <v>4210</v>
      </c>
      <c r="M2" s="2" t="s">
        <v>4211</v>
      </c>
      <c r="N2" s="2" t="s">
        <v>41</v>
      </c>
      <c r="O2" s="2" t="str">
        <f t="shared" ref="O2:O65" si="0">IF(N2="OK","OK","NOK")</f>
        <v>OK</v>
      </c>
      <c r="P2" s="2" t="str">
        <f>VLOOKUP(B2,ACROV!$A$2:$D$739,4,)</f>
        <v>ANUGRAH KUSUMA</v>
      </c>
    </row>
    <row r="3" spans="1:16" x14ac:dyDescent="0.25">
      <c r="A3" s="2" t="s">
        <v>26</v>
      </c>
      <c r="B3" s="2" t="s">
        <v>1391</v>
      </c>
      <c r="C3" s="2" t="s">
        <v>1392</v>
      </c>
      <c r="D3" s="2" t="s">
        <v>30</v>
      </c>
      <c r="E3" s="2" t="s">
        <v>1393</v>
      </c>
      <c r="F3" s="2" t="s">
        <v>4205</v>
      </c>
      <c r="G3" s="2" t="s">
        <v>4206</v>
      </c>
      <c r="H3" s="2" t="s">
        <v>4207</v>
      </c>
      <c r="I3" s="2" t="s">
        <v>4208</v>
      </c>
      <c r="J3" s="2" t="s">
        <v>27</v>
      </c>
      <c r="K3" s="2" t="s">
        <v>4209</v>
      </c>
      <c r="L3" s="2" t="s">
        <v>4210</v>
      </c>
      <c r="M3" s="2" t="s">
        <v>4211</v>
      </c>
      <c r="N3" s="2" t="s">
        <v>41</v>
      </c>
      <c r="O3" s="2" t="str">
        <f t="shared" si="0"/>
        <v>OK</v>
      </c>
      <c r="P3" s="2" t="str">
        <f>VLOOKUP(B3,ACROV!$A$2:$D$739,4,)</f>
        <v>ANUGRAH KUSUMA</v>
      </c>
    </row>
    <row r="4" spans="1:16" x14ac:dyDescent="0.25">
      <c r="A4" s="2" t="s">
        <v>26</v>
      </c>
      <c r="B4" s="2" t="s">
        <v>348</v>
      </c>
      <c r="C4" s="2" t="s">
        <v>349</v>
      </c>
      <c r="D4" s="2" t="s">
        <v>350</v>
      </c>
      <c r="E4" s="2" t="s">
        <v>351</v>
      </c>
      <c r="F4" s="2" t="s">
        <v>4205</v>
      </c>
      <c r="G4" s="2" t="s">
        <v>4206</v>
      </c>
      <c r="H4" s="2" t="s">
        <v>4207</v>
      </c>
      <c r="I4" s="2" t="s">
        <v>4208</v>
      </c>
      <c r="J4" s="2" t="s">
        <v>27</v>
      </c>
      <c r="K4" s="2" t="s">
        <v>4209</v>
      </c>
      <c r="L4" s="2" t="s">
        <v>4210</v>
      </c>
      <c r="M4" s="2" t="s">
        <v>4211</v>
      </c>
      <c r="N4" s="2" t="s">
        <v>41</v>
      </c>
      <c r="O4" s="2" t="str">
        <f t="shared" si="0"/>
        <v>OK</v>
      </c>
      <c r="P4" s="2" t="str">
        <f>VLOOKUP(B4,ACROV!$A$2:$D$739,4,)</f>
        <v>ANUGRAH KUSUMA</v>
      </c>
    </row>
    <row r="5" spans="1:16" x14ac:dyDescent="0.25">
      <c r="A5" s="2" t="s">
        <v>26</v>
      </c>
      <c r="B5" s="2" t="s">
        <v>3228</v>
      </c>
      <c r="C5" s="2" t="s">
        <v>3229</v>
      </c>
      <c r="D5" s="2" t="s">
        <v>118</v>
      </c>
      <c r="E5" s="2" t="s">
        <v>3230</v>
      </c>
      <c r="F5" s="2" t="s">
        <v>4205</v>
      </c>
      <c r="G5" s="2" t="s">
        <v>4206</v>
      </c>
      <c r="H5" s="2" t="s">
        <v>4207</v>
      </c>
      <c r="I5" s="2" t="s">
        <v>4208</v>
      </c>
      <c r="J5" s="2" t="s">
        <v>27</v>
      </c>
      <c r="K5" s="2" t="s">
        <v>4209</v>
      </c>
      <c r="L5" s="2" t="s">
        <v>4210</v>
      </c>
      <c r="M5" s="2" t="s">
        <v>4211</v>
      </c>
      <c r="N5" s="2" t="s">
        <v>41</v>
      </c>
      <c r="O5" s="2" t="str">
        <f t="shared" si="0"/>
        <v>OK</v>
      </c>
      <c r="P5" s="2" t="str">
        <f>VLOOKUP(B5,ACROV!$A$2:$D$739,4,)</f>
        <v>ANUGRAH KUSUMA</v>
      </c>
    </row>
    <row r="6" spans="1:16" x14ac:dyDescent="0.25">
      <c r="A6" s="2" t="s">
        <v>26</v>
      </c>
      <c r="B6" s="2" t="s">
        <v>2457</v>
      </c>
      <c r="C6" s="2" t="s">
        <v>2458</v>
      </c>
      <c r="D6" s="2" t="s">
        <v>118</v>
      </c>
      <c r="E6" s="2" t="s">
        <v>3387</v>
      </c>
      <c r="F6" s="2" t="s">
        <v>4205</v>
      </c>
      <c r="G6" s="2" t="s">
        <v>4206</v>
      </c>
      <c r="H6" s="2" t="s">
        <v>4207</v>
      </c>
      <c r="I6" s="2" t="s">
        <v>4208</v>
      </c>
      <c r="J6" s="2" t="s">
        <v>27</v>
      </c>
      <c r="K6" s="2" t="s">
        <v>4209</v>
      </c>
      <c r="L6" s="2" t="s">
        <v>4210</v>
      </c>
      <c r="M6" s="2" t="s">
        <v>4211</v>
      </c>
      <c r="N6" s="2" t="s">
        <v>41</v>
      </c>
      <c r="O6" s="2" t="str">
        <f t="shared" si="0"/>
        <v>OK</v>
      </c>
      <c r="P6" s="2" t="str">
        <f>VLOOKUP(B6,ACROV!$A$2:$D$739,4,)</f>
        <v>ANUGRAH KUSUMA</v>
      </c>
    </row>
    <row r="7" spans="1:16" x14ac:dyDescent="0.25">
      <c r="A7" s="2" t="s">
        <v>26</v>
      </c>
      <c r="B7" s="2" t="s">
        <v>348</v>
      </c>
      <c r="C7" s="2" t="s">
        <v>349</v>
      </c>
      <c r="D7" s="2" t="s">
        <v>118</v>
      </c>
      <c r="E7" s="2" t="s">
        <v>397</v>
      </c>
      <c r="F7" s="2" t="s">
        <v>4205</v>
      </c>
      <c r="G7" s="2" t="s">
        <v>4206</v>
      </c>
      <c r="H7" s="2" t="s">
        <v>4207</v>
      </c>
      <c r="I7" s="2" t="s">
        <v>4208</v>
      </c>
      <c r="J7" s="2" t="s">
        <v>27</v>
      </c>
      <c r="K7" s="2" t="s">
        <v>4209</v>
      </c>
      <c r="L7" s="2" t="s">
        <v>4210</v>
      </c>
      <c r="M7" s="2" t="s">
        <v>4211</v>
      </c>
      <c r="N7" s="2" t="s">
        <v>41</v>
      </c>
      <c r="O7" s="2" t="str">
        <f t="shared" si="0"/>
        <v>OK</v>
      </c>
      <c r="P7" s="2" t="str">
        <f>VLOOKUP(B7,ACROV!$A$2:$D$739,4,)</f>
        <v>ANUGRAH KUSUMA</v>
      </c>
    </row>
    <row r="8" spans="1:16" x14ac:dyDescent="0.25">
      <c r="A8" s="2" t="s">
        <v>26</v>
      </c>
      <c r="B8" s="2" t="s">
        <v>707</v>
      </c>
      <c r="C8" s="2" t="s">
        <v>708</v>
      </c>
      <c r="D8" s="2" t="s">
        <v>30</v>
      </c>
      <c r="E8" s="2" t="s">
        <v>3110</v>
      </c>
      <c r="F8" s="2" t="s">
        <v>4205</v>
      </c>
      <c r="G8" s="2" t="s">
        <v>4206</v>
      </c>
      <c r="H8" s="2" t="s">
        <v>4207</v>
      </c>
      <c r="I8" s="2" t="s">
        <v>4208</v>
      </c>
      <c r="J8" s="2" t="s">
        <v>27</v>
      </c>
      <c r="K8" s="2" t="s">
        <v>4209</v>
      </c>
      <c r="L8" s="2" t="s">
        <v>4210</v>
      </c>
      <c r="M8" s="2" t="s">
        <v>4211</v>
      </c>
      <c r="N8" s="2" t="s">
        <v>41</v>
      </c>
      <c r="O8" s="2" t="str">
        <f t="shared" si="0"/>
        <v>OK</v>
      </c>
      <c r="P8" s="2" t="str">
        <f>VLOOKUP(B8,ACROV!$A$2:$D$739,4,)</f>
        <v>ANUGRAH KUSUMA</v>
      </c>
    </row>
    <row r="9" spans="1:16" x14ac:dyDescent="0.25">
      <c r="A9" s="2" t="s">
        <v>26</v>
      </c>
      <c r="B9" s="2" t="s">
        <v>1141</v>
      </c>
      <c r="C9" s="2" t="s">
        <v>1142</v>
      </c>
      <c r="D9" s="2" t="s">
        <v>30</v>
      </c>
      <c r="E9" s="2" t="s">
        <v>1143</v>
      </c>
      <c r="F9" s="2" t="s">
        <v>4205</v>
      </c>
      <c r="G9" s="2" t="s">
        <v>4206</v>
      </c>
      <c r="H9" s="2" t="s">
        <v>4207</v>
      </c>
      <c r="I9" s="2" t="s">
        <v>4208</v>
      </c>
      <c r="J9" s="2" t="s">
        <v>27</v>
      </c>
      <c r="K9" s="2" t="s">
        <v>4209</v>
      </c>
      <c r="L9" s="2" t="s">
        <v>4210</v>
      </c>
      <c r="M9" s="2" t="s">
        <v>4211</v>
      </c>
      <c r="N9" s="2" t="s">
        <v>41</v>
      </c>
      <c r="O9" s="2" t="str">
        <f t="shared" si="0"/>
        <v>OK</v>
      </c>
      <c r="P9" s="2" t="str">
        <f>VLOOKUP(B9,ACROV!$A$2:$D$739,4,)</f>
        <v>ANUGRAH KUSUMA</v>
      </c>
    </row>
    <row r="10" spans="1:16" x14ac:dyDescent="0.25">
      <c r="A10" s="2" t="s">
        <v>26</v>
      </c>
      <c r="B10" s="2" t="s">
        <v>652</v>
      </c>
      <c r="C10" s="2" t="s">
        <v>653</v>
      </c>
      <c r="D10" s="2" t="s">
        <v>118</v>
      </c>
      <c r="E10" s="2" t="s">
        <v>654</v>
      </c>
      <c r="F10" s="2" t="s">
        <v>4205</v>
      </c>
      <c r="G10" s="2" t="s">
        <v>4206</v>
      </c>
      <c r="H10" s="2" t="s">
        <v>4207</v>
      </c>
      <c r="I10" s="2" t="s">
        <v>4208</v>
      </c>
      <c r="J10" s="2" t="s">
        <v>27</v>
      </c>
      <c r="K10" s="2" t="s">
        <v>4209</v>
      </c>
      <c r="L10" s="2" t="s">
        <v>4210</v>
      </c>
      <c r="M10" s="2" t="s">
        <v>4211</v>
      </c>
      <c r="N10" s="2" t="s">
        <v>41</v>
      </c>
      <c r="O10" s="2" t="str">
        <f t="shared" si="0"/>
        <v>OK</v>
      </c>
      <c r="P10" s="2" t="str">
        <f>VLOOKUP(B10,ACROV!$A$2:$D$739,4,)</f>
        <v>ANUGRAH KUSUMA</v>
      </c>
    </row>
    <row r="11" spans="1:16" x14ac:dyDescent="0.25">
      <c r="A11" s="2" t="s">
        <v>26</v>
      </c>
      <c r="B11" s="2" t="s">
        <v>34</v>
      </c>
      <c r="C11" s="2" t="s">
        <v>35</v>
      </c>
      <c r="D11" s="2" t="s">
        <v>118</v>
      </c>
      <c r="E11" s="2" t="s">
        <v>3201</v>
      </c>
      <c r="F11" s="2" t="s">
        <v>4205</v>
      </c>
      <c r="G11" s="2" t="s">
        <v>4206</v>
      </c>
      <c r="H11" s="2" t="s">
        <v>4207</v>
      </c>
      <c r="I11" s="2" t="s">
        <v>4208</v>
      </c>
      <c r="J11" s="2" t="s">
        <v>27</v>
      </c>
      <c r="K11" s="2" t="s">
        <v>4209</v>
      </c>
      <c r="L11" s="2" t="s">
        <v>4210</v>
      </c>
      <c r="M11" s="2" t="s">
        <v>4211</v>
      </c>
      <c r="N11" s="2" t="s">
        <v>41</v>
      </c>
      <c r="O11" s="2" t="str">
        <f t="shared" si="0"/>
        <v>OK</v>
      </c>
      <c r="P11" s="2" t="str">
        <f>VLOOKUP(B11,ACROV!$A$2:$D$739,4,)</f>
        <v>ANUGRAH KUSUMA</v>
      </c>
    </row>
    <row r="12" spans="1:16" x14ac:dyDescent="0.25">
      <c r="A12" s="2" t="s">
        <v>26</v>
      </c>
      <c r="B12" s="2" t="s">
        <v>2448</v>
      </c>
      <c r="C12" s="2" t="s">
        <v>2449</v>
      </c>
      <c r="D12" s="2" t="s">
        <v>118</v>
      </c>
      <c r="E12" s="2" t="s">
        <v>3499</v>
      </c>
      <c r="F12" s="2" t="s">
        <v>4205</v>
      </c>
      <c r="G12" s="2" t="s">
        <v>4206</v>
      </c>
      <c r="H12" s="2" t="s">
        <v>4207</v>
      </c>
      <c r="I12" s="2" t="s">
        <v>4208</v>
      </c>
      <c r="J12" s="2" t="s">
        <v>27</v>
      </c>
      <c r="K12" s="2" t="s">
        <v>4209</v>
      </c>
      <c r="L12" s="2" t="s">
        <v>4210</v>
      </c>
      <c r="M12" s="2" t="s">
        <v>4211</v>
      </c>
      <c r="N12" s="2" t="s">
        <v>41</v>
      </c>
      <c r="O12" s="2" t="str">
        <f t="shared" si="0"/>
        <v>OK</v>
      </c>
      <c r="P12" s="2" t="str">
        <f>VLOOKUP(B12,ACROV!$A$2:$D$739,4,)</f>
        <v>ANUGRAH KUSUMA</v>
      </c>
    </row>
    <row r="13" spans="1:16" x14ac:dyDescent="0.25">
      <c r="A13" s="2" t="s">
        <v>26</v>
      </c>
      <c r="B13" s="2" t="s">
        <v>707</v>
      </c>
      <c r="C13" s="2" t="s">
        <v>708</v>
      </c>
      <c r="D13" s="2" t="s">
        <v>118</v>
      </c>
      <c r="E13" s="2" t="s">
        <v>709</v>
      </c>
      <c r="F13" s="2" t="s">
        <v>4205</v>
      </c>
      <c r="G13" s="2" t="s">
        <v>4206</v>
      </c>
      <c r="H13" s="2" t="s">
        <v>4207</v>
      </c>
      <c r="I13" s="2" t="s">
        <v>4208</v>
      </c>
      <c r="J13" s="2" t="s">
        <v>27</v>
      </c>
      <c r="K13" s="2" t="s">
        <v>4209</v>
      </c>
      <c r="L13" s="2" t="s">
        <v>4210</v>
      </c>
      <c r="M13" s="2" t="s">
        <v>4211</v>
      </c>
      <c r="N13" s="2" t="s">
        <v>41</v>
      </c>
      <c r="O13" s="2" t="str">
        <f t="shared" si="0"/>
        <v>OK</v>
      </c>
      <c r="P13" s="2" t="str">
        <f>VLOOKUP(B13,ACROV!$A$2:$D$739,4,)</f>
        <v>ANUGRAH KUSUMA</v>
      </c>
    </row>
    <row r="14" spans="1:16" x14ac:dyDescent="0.25">
      <c r="A14" s="2" t="s">
        <v>26</v>
      </c>
      <c r="B14" s="2" t="s">
        <v>128</v>
      </c>
      <c r="C14" s="2" t="s">
        <v>129</v>
      </c>
      <c r="D14" s="2" t="s">
        <v>118</v>
      </c>
      <c r="E14" s="2" t="s">
        <v>3754</v>
      </c>
      <c r="F14" s="2" t="s">
        <v>4205</v>
      </c>
      <c r="G14" s="2" t="s">
        <v>4206</v>
      </c>
      <c r="H14" s="2" t="s">
        <v>4207</v>
      </c>
      <c r="I14" s="2" t="s">
        <v>4208</v>
      </c>
      <c r="J14" s="2" t="s">
        <v>27</v>
      </c>
      <c r="K14" s="2" t="s">
        <v>4217</v>
      </c>
      <c r="L14" s="2" t="s">
        <v>4214</v>
      </c>
      <c r="M14" s="2" t="s">
        <v>4215</v>
      </c>
      <c r="N14" s="2" t="s">
        <v>4213</v>
      </c>
      <c r="O14" s="2" t="str">
        <f t="shared" si="0"/>
        <v>NOK</v>
      </c>
      <c r="P14" s="2" t="str">
        <f>VLOOKUP(B14,ACROV!$A$2:$D$739,4,)</f>
        <v>ANUGRAH KUSUMA</v>
      </c>
    </row>
    <row r="15" spans="1:16" x14ac:dyDescent="0.25">
      <c r="A15" s="2" t="s">
        <v>26</v>
      </c>
      <c r="B15" s="2" t="s">
        <v>546</v>
      </c>
      <c r="C15" s="2" t="s">
        <v>547</v>
      </c>
      <c r="D15" s="2" t="s">
        <v>118</v>
      </c>
      <c r="E15" s="2" t="s">
        <v>885</v>
      </c>
      <c r="F15" s="2" t="s">
        <v>4205</v>
      </c>
      <c r="G15" s="2" t="s">
        <v>4206</v>
      </c>
      <c r="H15" s="2" t="s">
        <v>4207</v>
      </c>
      <c r="I15" s="2" t="s">
        <v>4208</v>
      </c>
      <c r="J15" s="2" t="s">
        <v>27</v>
      </c>
      <c r="K15" s="2" t="s">
        <v>4209</v>
      </c>
      <c r="L15" s="2" t="s">
        <v>4210</v>
      </c>
      <c r="M15" s="2" t="s">
        <v>4211</v>
      </c>
      <c r="N15" s="2" t="s">
        <v>41</v>
      </c>
      <c r="O15" s="2" t="str">
        <f t="shared" si="0"/>
        <v>OK</v>
      </c>
      <c r="P15" s="2" t="str">
        <f>VLOOKUP(B15,ACROV!$A$2:$D$739,4,)</f>
        <v>ANUGRAH KUSUMA</v>
      </c>
    </row>
    <row r="16" spans="1:16" x14ac:dyDescent="0.25">
      <c r="A16" s="2" t="s">
        <v>26</v>
      </c>
      <c r="B16" s="2" t="s">
        <v>3228</v>
      </c>
      <c r="C16" s="2" t="s">
        <v>3229</v>
      </c>
      <c r="D16" s="2" t="s">
        <v>30</v>
      </c>
      <c r="E16" s="2" t="s">
        <v>3349</v>
      </c>
      <c r="F16" s="2" t="s">
        <v>4205</v>
      </c>
      <c r="G16" s="2" t="s">
        <v>4206</v>
      </c>
      <c r="H16" s="2" t="s">
        <v>4207</v>
      </c>
      <c r="I16" s="2" t="s">
        <v>4208</v>
      </c>
      <c r="J16" s="2" t="s">
        <v>27</v>
      </c>
      <c r="K16" s="2" t="s">
        <v>4209</v>
      </c>
      <c r="L16" s="2" t="s">
        <v>4210</v>
      </c>
      <c r="M16" s="2" t="s">
        <v>4211</v>
      </c>
      <c r="N16" s="2" t="s">
        <v>41</v>
      </c>
      <c r="O16" s="2" t="str">
        <f t="shared" si="0"/>
        <v>OK</v>
      </c>
      <c r="P16" s="2" t="str">
        <f>VLOOKUP(B16,ACROV!$A$2:$D$739,4,)</f>
        <v>ANUGRAH KUSUMA</v>
      </c>
    </row>
    <row r="17" spans="1:16" x14ac:dyDescent="0.25">
      <c r="A17" s="2" t="s">
        <v>26</v>
      </c>
      <c r="B17" s="2" t="s">
        <v>1698</v>
      </c>
      <c r="C17" s="2" t="s">
        <v>1699</v>
      </c>
      <c r="D17" s="2" t="s">
        <v>118</v>
      </c>
      <c r="E17" s="2" t="s">
        <v>2763</v>
      </c>
      <c r="F17" s="2" t="s">
        <v>4205</v>
      </c>
      <c r="G17" s="2" t="s">
        <v>4206</v>
      </c>
      <c r="H17" s="2" t="s">
        <v>4207</v>
      </c>
      <c r="I17" s="2" t="s">
        <v>4208</v>
      </c>
      <c r="J17" s="2" t="s">
        <v>27</v>
      </c>
      <c r="K17" s="2" t="s">
        <v>4209</v>
      </c>
      <c r="L17" s="2" t="s">
        <v>4210</v>
      </c>
      <c r="M17" s="2" t="s">
        <v>4211</v>
      </c>
      <c r="N17" s="2" t="s">
        <v>41</v>
      </c>
      <c r="O17" s="2" t="str">
        <f t="shared" si="0"/>
        <v>OK</v>
      </c>
      <c r="P17" s="2" t="str">
        <f>VLOOKUP(B17,ACROV!$A$2:$D$739,4,)</f>
        <v>ANUGRAH KUSUMA</v>
      </c>
    </row>
    <row r="18" spans="1:16" x14ac:dyDescent="0.25">
      <c r="A18" s="2" t="s">
        <v>26</v>
      </c>
      <c r="B18" s="2" t="s">
        <v>2351</v>
      </c>
      <c r="C18" s="2" t="s">
        <v>3258</v>
      </c>
      <c r="D18" s="2" t="s">
        <v>160</v>
      </c>
      <c r="E18" s="2" t="s">
        <v>3259</v>
      </c>
      <c r="F18" s="2" t="s">
        <v>4205</v>
      </c>
      <c r="G18" s="2" t="s">
        <v>4206</v>
      </c>
      <c r="H18" s="2" t="s">
        <v>4207</v>
      </c>
      <c r="I18" s="2" t="s">
        <v>4208</v>
      </c>
      <c r="J18" s="2" t="s">
        <v>27</v>
      </c>
      <c r="K18" s="2" t="s">
        <v>4209</v>
      </c>
      <c r="L18" s="2" t="s">
        <v>4210</v>
      </c>
      <c r="M18" s="2" t="s">
        <v>4211</v>
      </c>
      <c r="N18" s="2" t="s">
        <v>41</v>
      </c>
      <c r="O18" s="2" t="str">
        <f t="shared" si="0"/>
        <v>OK</v>
      </c>
      <c r="P18" s="2" t="str">
        <f>VLOOKUP(B18,ACROV!$A$2:$D$739,4,)</f>
        <v>ANUGRAH KUSUMA</v>
      </c>
    </row>
    <row r="19" spans="1:16" x14ac:dyDescent="0.25">
      <c r="A19" s="2" t="s">
        <v>26</v>
      </c>
      <c r="B19" s="2" t="s">
        <v>1817</v>
      </c>
      <c r="C19" s="2" t="s">
        <v>1818</v>
      </c>
      <c r="D19" s="2" t="s">
        <v>118</v>
      </c>
      <c r="E19" s="2" t="s">
        <v>2554</v>
      </c>
      <c r="F19" s="2" t="s">
        <v>4205</v>
      </c>
      <c r="G19" s="2" t="s">
        <v>4206</v>
      </c>
      <c r="H19" s="2" t="s">
        <v>4207</v>
      </c>
      <c r="I19" s="2" t="s">
        <v>4208</v>
      </c>
      <c r="J19" s="2" t="s">
        <v>27</v>
      </c>
      <c r="K19" s="2" t="s">
        <v>4209</v>
      </c>
      <c r="L19" s="2" t="s">
        <v>4210</v>
      </c>
      <c r="M19" s="2" t="s">
        <v>4211</v>
      </c>
      <c r="N19" s="2" t="s">
        <v>41</v>
      </c>
      <c r="O19" s="2" t="str">
        <f t="shared" si="0"/>
        <v>OK</v>
      </c>
      <c r="P19" s="2" t="str">
        <f>VLOOKUP(B19,ACROV!$A$2:$D$739,4,)</f>
        <v>ANUGRAH KUSUMA</v>
      </c>
    </row>
    <row r="20" spans="1:16" x14ac:dyDescent="0.25">
      <c r="A20" s="2" t="s">
        <v>26</v>
      </c>
      <c r="B20" s="2" t="s">
        <v>348</v>
      </c>
      <c r="C20" s="2" t="s">
        <v>349</v>
      </c>
      <c r="D20" s="2" t="s">
        <v>49</v>
      </c>
      <c r="E20" s="2" t="s">
        <v>3066</v>
      </c>
      <c r="F20" s="2" t="s">
        <v>4205</v>
      </c>
      <c r="G20" s="2" t="s">
        <v>4206</v>
      </c>
      <c r="H20" s="2" t="s">
        <v>4207</v>
      </c>
      <c r="I20" s="2" t="s">
        <v>4208</v>
      </c>
      <c r="J20" s="2" t="s">
        <v>27</v>
      </c>
      <c r="K20" s="2" t="s">
        <v>4209</v>
      </c>
      <c r="L20" s="2" t="s">
        <v>4210</v>
      </c>
      <c r="M20" s="2" t="s">
        <v>4211</v>
      </c>
      <c r="N20" s="2" t="s">
        <v>41</v>
      </c>
      <c r="O20" s="2" t="str">
        <f t="shared" si="0"/>
        <v>OK</v>
      </c>
      <c r="P20" s="2" t="str">
        <f>VLOOKUP(B20,ACROV!$A$2:$D$739,4,)</f>
        <v>ANUGRAH KUSUMA</v>
      </c>
    </row>
    <row r="21" spans="1:16" x14ac:dyDescent="0.25">
      <c r="A21" s="2" t="s">
        <v>26</v>
      </c>
      <c r="B21" s="2" t="s">
        <v>981</v>
      </c>
      <c r="C21" s="2" t="s">
        <v>982</v>
      </c>
      <c r="D21" s="2" t="s">
        <v>118</v>
      </c>
      <c r="E21" s="2" t="s">
        <v>983</v>
      </c>
      <c r="F21" s="2" t="s">
        <v>4205</v>
      </c>
      <c r="G21" s="2" t="s">
        <v>4206</v>
      </c>
      <c r="H21" s="2" t="s">
        <v>4207</v>
      </c>
      <c r="I21" s="2" t="s">
        <v>4208</v>
      </c>
      <c r="J21" s="2" t="s">
        <v>27</v>
      </c>
      <c r="K21" s="2" t="s">
        <v>4209</v>
      </c>
      <c r="L21" s="2" t="s">
        <v>4210</v>
      </c>
      <c r="M21" s="2" t="s">
        <v>4211</v>
      </c>
      <c r="N21" s="2" t="s">
        <v>41</v>
      </c>
      <c r="O21" s="2" t="str">
        <f t="shared" si="0"/>
        <v>OK</v>
      </c>
      <c r="P21" s="2" t="str">
        <f>VLOOKUP(B21,ACROV!$A$2:$D$739,4,)</f>
        <v>ANUGRAH KUSUMA</v>
      </c>
    </row>
    <row r="22" spans="1:16" x14ac:dyDescent="0.25">
      <c r="A22" s="2" t="s">
        <v>26</v>
      </c>
      <c r="B22" s="2" t="s">
        <v>546</v>
      </c>
      <c r="C22" s="2" t="s">
        <v>547</v>
      </c>
      <c r="D22" s="2" t="s">
        <v>160</v>
      </c>
      <c r="E22" s="2" t="s">
        <v>3521</v>
      </c>
      <c r="F22" s="2" t="s">
        <v>4205</v>
      </c>
      <c r="G22" s="2" t="s">
        <v>4206</v>
      </c>
      <c r="H22" s="2" t="s">
        <v>4207</v>
      </c>
      <c r="I22" s="2" t="s">
        <v>4208</v>
      </c>
      <c r="J22" s="2" t="s">
        <v>27</v>
      </c>
      <c r="K22" s="2" t="s">
        <v>4209</v>
      </c>
      <c r="L22" s="2" t="s">
        <v>4210</v>
      </c>
      <c r="M22" s="2" t="s">
        <v>4211</v>
      </c>
      <c r="N22" s="2" t="s">
        <v>41</v>
      </c>
      <c r="O22" s="2" t="str">
        <f t="shared" si="0"/>
        <v>OK</v>
      </c>
      <c r="P22" s="2" t="str">
        <f>VLOOKUP(B22,ACROV!$A$2:$D$739,4,)</f>
        <v>ANUGRAH KUSUMA</v>
      </c>
    </row>
    <row r="23" spans="1:16" x14ac:dyDescent="0.25">
      <c r="A23" s="2" t="s">
        <v>26</v>
      </c>
      <c r="B23" s="2" t="s">
        <v>348</v>
      </c>
      <c r="C23" s="2" t="s">
        <v>349</v>
      </c>
      <c r="D23" s="2" t="s">
        <v>60</v>
      </c>
      <c r="E23" s="2" t="s">
        <v>352</v>
      </c>
      <c r="F23" s="2" t="s">
        <v>4205</v>
      </c>
      <c r="G23" s="2" t="s">
        <v>4206</v>
      </c>
      <c r="H23" s="2" t="s">
        <v>4207</v>
      </c>
      <c r="I23" s="2" t="s">
        <v>4208</v>
      </c>
      <c r="J23" s="2" t="s">
        <v>27</v>
      </c>
      <c r="K23" s="2" t="s">
        <v>4209</v>
      </c>
      <c r="L23" s="2" t="s">
        <v>4210</v>
      </c>
      <c r="M23" s="2" t="s">
        <v>4211</v>
      </c>
      <c r="N23" s="2" t="s">
        <v>41</v>
      </c>
      <c r="O23" s="2" t="str">
        <f t="shared" si="0"/>
        <v>OK</v>
      </c>
      <c r="P23" s="2" t="str">
        <f>VLOOKUP(B23,ACROV!$A$2:$D$739,4,)</f>
        <v>ANUGRAH KUSUMA</v>
      </c>
    </row>
    <row r="24" spans="1:16" x14ac:dyDescent="0.25">
      <c r="A24" s="2" t="s">
        <v>26</v>
      </c>
      <c r="B24" s="2" t="s">
        <v>2351</v>
      </c>
      <c r="C24" s="2" t="s">
        <v>2352</v>
      </c>
      <c r="D24" s="2" t="s">
        <v>118</v>
      </c>
      <c r="E24" s="2" t="s">
        <v>2353</v>
      </c>
      <c r="F24" s="2" t="s">
        <v>4205</v>
      </c>
      <c r="G24" s="2" t="s">
        <v>4206</v>
      </c>
      <c r="H24" s="2" t="s">
        <v>4207</v>
      </c>
      <c r="I24" s="2" t="s">
        <v>4208</v>
      </c>
      <c r="J24" s="2" t="s">
        <v>27</v>
      </c>
      <c r="K24" s="2" t="s">
        <v>4209</v>
      </c>
      <c r="L24" s="2" t="s">
        <v>4210</v>
      </c>
      <c r="M24" s="2" t="s">
        <v>4211</v>
      </c>
      <c r="N24" s="2" t="s">
        <v>41</v>
      </c>
      <c r="O24" s="2" t="str">
        <f t="shared" si="0"/>
        <v>OK</v>
      </c>
      <c r="P24" s="2" t="str">
        <f>VLOOKUP(B24,ACROV!$A$2:$D$739,4,)</f>
        <v>ANUGRAH KUSUMA</v>
      </c>
    </row>
    <row r="25" spans="1:16" x14ac:dyDescent="0.25">
      <c r="A25" s="2" t="s">
        <v>26</v>
      </c>
      <c r="B25" s="2" t="s">
        <v>447</v>
      </c>
      <c r="C25" s="2" t="s">
        <v>448</v>
      </c>
      <c r="D25" s="2" t="s">
        <v>118</v>
      </c>
      <c r="E25" s="2" t="s">
        <v>2062</v>
      </c>
      <c r="F25" s="2" t="s">
        <v>4205</v>
      </c>
      <c r="G25" s="2" t="s">
        <v>4206</v>
      </c>
      <c r="H25" s="2" t="s">
        <v>4207</v>
      </c>
      <c r="I25" s="2" t="s">
        <v>4208</v>
      </c>
      <c r="J25" s="2" t="s">
        <v>27</v>
      </c>
      <c r="K25" s="2" t="s">
        <v>4209</v>
      </c>
      <c r="L25" s="2" t="s">
        <v>4210</v>
      </c>
      <c r="M25" s="2" t="s">
        <v>4211</v>
      </c>
      <c r="N25" s="2" t="s">
        <v>41</v>
      </c>
      <c r="O25" s="2" t="str">
        <f t="shared" si="0"/>
        <v>OK</v>
      </c>
      <c r="P25" s="2" t="str">
        <f>VLOOKUP(B25,ACROV!$A$2:$D$739,4,)</f>
        <v>ANUGRAH KUSUMA</v>
      </c>
    </row>
    <row r="26" spans="1:16" x14ac:dyDescent="0.25">
      <c r="A26" s="2" t="s">
        <v>26</v>
      </c>
      <c r="B26" s="2" t="s">
        <v>1817</v>
      </c>
      <c r="C26" s="2" t="s">
        <v>1818</v>
      </c>
      <c r="D26" s="2" t="s">
        <v>30</v>
      </c>
      <c r="E26" s="2" t="s">
        <v>1819</v>
      </c>
      <c r="F26" s="2" t="s">
        <v>4205</v>
      </c>
      <c r="G26" s="2" t="s">
        <v>4206</v>
      </c>
      <c r="H26" s="2" t="s">
        <v>4207</v>
      </c>
      <c r="I26" s="2" t="s">
        <v>4208</v>
      </c>
      <c r="J26" s="2" t="s">
        <v>27</v>
      </c>
      <c r="K26" s="2" t="s">
        <v>4209</v>
      </c>
      <c r="L26" s="2" t="s">
        <v>4210</v>
      </c>
      <c r="M26" s="2" t="s">
        <v>4211</v>
      </c>
      <c r="N26" s="2" t="s">
        <v>41</v>
      </c>
      <c r="O26" s="2" t="str">
        <f t="shared" si="0"/>
        <v>OK</v>
      </c>
      <c r="P26" s="2" t="str">
        <f>VLOOKUP(B26,ACROV!$A$2:$D$739,4,)</f>
        <v>ANUGRAH KUSUMA</v>
      </c>
    </row>
    <row r="27" spans="1:16" x14ac:dyDescent="0.25">
      <c r="A27" s="2" t="s">
        <v>26</v>
      </c>
      <c r="B27" s="2" t="s">
        <v>546</v>
      </c>
      <c r="C27" s="2" t="s">
        <v>547</v>
      </c>
      <c r="D27" s="2" t="s">
        <v>60</v>
      </c>
      <c r="E27" s="2" t="s">
        <v>941</v>
      </c>
      <c r="F27" s="2" t="s">
        <v>4205</v>
      </c>
      <c r="G27" s="2" t="s">
        <v>4206</v>
      </c>
      <c r="H27" s="2" t="s">
        <v>4207</v>
      </c>
      <c r="I27" s="2" t="s">
        <v>4208</v>
      </c>
      <c r="J27" s="2" t="s">
        <v>27</v>
      </c>
      <c r="K27" s="2" t="s">
        <v>4209</v>
      </c>
      <c r="L27" s="2" t="s">
        <v>4210</v>
      </c>
      <c r="M27" s="2" t="s">
        <v>4211</v>
      </c>
      <c r="N27" s="2" t="s">
        <v>41</v>
      </c>
      <c r="O27" s="2" t="str">
        <f t="shared" si="0"/>
        <v>OK</v>
      </c>
      <c r="P27" s="2" t="str">
        <f>VLOOKUP(B27,ACROV!$A$2:$D$739,4,)</f>
        <v>ANUGRAH KUSUMA</v>
      </c>
    </row>
    <row r="28" spans="1:16" x14ac:dyDescent="0.25">
      <c r="A28" s="2" t="s">
        <v>26</v>
      </c>
      <c r="B28" s="2" t="s">
        <v>673</v>
      </c>
      <c r="C28" s="2" t="s">
        <v>674</v>
      </c>
      <c r="D28" s="2" t="s">
        <v>118</v>
      </c>
      <c r="E28" s="2" t="s">
        <v>675</v>
      </c>
      <c r="F28" s="2" t="s">
        <v>4205</v>
      </c>
      <c r="G28" s="2" t="s">
        <v>4206</v>
      </c>
      <c r="H28" s="2" t="s">
        <v>4207</v>
      </c>
      <c r="I28" s="2" t="s">
        <v>4208</v>
      </c>
      <c r="J28" s="2" t="s">
        <v>27</v>
      </c>
      <c r="K28" s="2" t="s">
        <v>4209</v>
      </c>
      <c r="L28" s="2" t="s">
        <v>4210</v>
      </c>
      <c r="M28" s="2" t="s">
        <v>4211</v>
      </c>
      <c r="N28" s="2" t="s">
        <v>41</v>
      </c>
      <c r="O28" s="2" t="str">
        <f t="shared" si="0"/>
        <v>OK</v>
      </c>
      <c r="P28" s="2" t="str">
        <f>VLOOKUP(B28,ACROV!$A$2:$D$739,4,)</f>
        <v>ANUGRAH KUSUMA</v>
      </c>
    </row>
    <row r="29" spans="1:16" x14ac:dyDescent="0.25">
      <c r="A29" s="2" t="s">
        <v>26</v>
      </c>
      <c r="B29" s="2" t="s">
        <v>633</v>
      </c>
      <c r="C29" s="2" t="s">
        <v>634</v>
      </c>
      <c r="D29" s="2" t="s">
        <v>60</v>
      </c>
      <c r="E29" s="2" t="s">
        <v>3340</v>
      </c>
      <c r="F29" s="2" t="s">
        <v>4205</v>
      </c>
      <c r="G29" s="2" t="s">
        <v>4206</v>
      </c>
      <c r="H29" s="2" t="s">
        <v>4207</v>
      </c>
      <c r="I29" s="2" t="s">
        <v>4208</v>
      </c>
      <c r="J29" s="2" t="s">
        <v>27</v>
      </c>
      <c r="K29" s="2" t="s">
        <v>4209</v>
      </c>
      <c r="L29" s="2" t="s">
        <v>4214</v>
      </c>
      <c r="M29" s="2" t="s">
        <v>4211</v>
      </c>
      <c r="N29" s="2" t="s">
        <v>4216</v>
      </c>
      <c r="O29" s="2" t="str">
        <f t="shared" si="0"/>
        <v>NOK</v>
      </c>
      <c r="P29" s="2" t="str">
        <f>VLOOKUP(B29,ACROV!$A$2:$D$739,4,)</f>
        <v>ANUGRAH KUSUMA</v>
      </c>
    </row>
    <row r="30" spans="1:16" x14ac:dyDescent="0.25">
      <c r="A30" s="2" t="s">
        <v>26</v>
      </c>
      <c r="B30" s="2" t="s">
        <v>65</v>
      </c>
      <c r="C30" s="2" t="s">
        <v>933</v>
      </c>
      <c r="D30" s="2" t="s">
        <v>160</v>
      </c>
      <c r="E30" s="2" t="s">
        <v>934</v>
      </c>
      <c r="F30" s="2" t="s">
        <v>4205</v>
      </c>
      <c r="G30" s="2" t="s">
        <v>4206</v>
      </c>
      <c r="H30" s="2" t="s">
        <v>4207</v>
      </c>
      <c r="I30" s="2" t="s">
        <v>4208</v>
      </c>
      <c r="J30" s="2" t="s">
        <v>27</v>
      </c>
      <c r="K30" s="2" t="s">
        <v>4209</v>
      </c>
      <c r="L30" s="2" t="s">
        <v>4210</v>
      </c>
      <c r="M30" s="2" t="s">
        <v>4211</v>
      </c>
      <c r="N30" s="2" t="s">
        <v>41</v>
      </c>
      <c r="O30" s="2" t="str">
        <f t="shared" si="0"/>
        <v>OK</v>
      </c>
      <c r="P30" s="2" t="str">
        <f>VLOOKUP(B30,ACROV!$A$2:$D$739,4,)</f>
        <v>ANUGRAH KUSUMA</v>
      </c>
    </row>
    <row r="31" spans="1:16" x14ac:dyDescent="0.25">
      <c r="A31" s="2" t="s">
        <v>26</v>
      </c>
      <c r="B31" s="2" t="s">
        <v>878</v>
      </c>
      <c r="C31" s="2" t="s">
        <v>879</v>
      </c>
      <c r="D31" s="2" t="s">
        <v>30</v>
      </c>
      <c r="E31" s="2" t="s">
        <v>880</v>
      </c>
      <c r="F31" s="2" t="s">
        <v>4205</v>
      </c>
      <c r="G31" s="2" t="s">
        <v>4206</v>
      </c>
      <c r="H31" s="2" t="s">
        <v>4207</v>
      </c>
      <c r="I31" s="2" t="s">
        <v>4208</v>
      </c>
      <c r="J31" s="2" t="s">
        <v>27</v>
      </c>
      <c r="K31" s="2" t="s">
        <v>4209</v>
      </c>
      <c r="L31" s="2" t="s">
        <v>4210</v>
      </c>
      <c r="M31" s="2" t="s">
        <v>4211</v>
      </c>
      <c r="N31" s="2" t="s">
        <v>41</v>
      </c>
      <c r="O31" s="2" t="str">
        <f t="shared" si="0"/>
        <v>OK</v>
      </c>
      <c r="P31" s="2" t="str">
        <f>VLOOKUP(B31,ACROV!$A$2:$D$739,4,)</f>
        <v>ANUGRAH KUSUMA</v>
      </c>
    </row>
    <row r="32" spans="1:16" x14ac:dyDescent="0.25">
      <c r="A32" s="2" t="s">
        <v>26</v>
      </c>
      <c r="B32" s="2" t="s">
        <v>2083</v>
      </c>
      <c r="C32" s="2" t="s">
        <v>2084</v>
      </c>
      <c r="D32" s="2" t="s">
        <v>30</v>
      </c>
      <c r="E32" s="2" t="s">
        <v>2205</v>
      </c>
      <c r="F32" s="2" t="s">
        <v>4205</v>
      </c>
      <c r="G32" s="2" t="s">
        <v>4206</v>
      </c>
      <c r="H32" s="2" t="s">
        <v>4207</v>
      </c>
      <c r="I32" s="2" t="s">
        <v>4208</v>
      </c>
      <c r="J32" s="2" t="s">
        <v>27</v>
      </c>
      <c r="K32" s="2" t="s">
        <v>4209</v>
      </c>
      <c r="L32" s="2" t="s">
        <v>4210</v>
      </c>
      <c r="M32" s="2" t="s">
        <v>4211</v>
      </c>
      <c r="N32" s="2" t="s">
        <v>41</v>
      </c>
      <c r="O32" s="2" t="str">
        <f t="shared" si="0"/>
        <v>OK</v>
      </c>
      <c r="P32" s="2" t="str">
        <f>VLOOKUP(B32,ACROV!$A$2:$D$739,4,)</f>
        <v>ANUGRAH KUSUMA</v>
      </c>
    </row>
    <row r="33" spans="1:16" x14ac:dyDescent="0.25">
      <c r="A33" s="2" t="s">
        <v>26</v>
      </c>
      <c r="B33" s="2" t="s">
        <v>348</v>
      </c>
      <c r="C33" s="2" t="s">
        <v>349</v>
      </c>
      <c r="D33" s="2" t="s">
        <v>30</v>
      </c>
      <c r="E33" s="2" t="s">
        <v>789</v>
      </c>
      <c r="F33" s="2" t="s">
        <v>4205</v>
      </c>
      <c r="G33" s="2" t="s">
        <v>4206</v>
      </c>
      <c r="H33" s="2" t="s">
        <v>4207</v>
      </c>
      <c r="I33" s="2" t="s">
        <v>4208</v>
      </c>
      <c r="J33" s="2" t="s">
        <v>27</v>
      </c>
      <c r="K33" s="2" t="s">
        <v>4209</v>
      </c>
      <c r="L33" s="2" t="s">
        <v>4210</v>
      </c>
      <c r="M33" s="2" t="s">
        <v>4211</v>
      </c>
      <c r="N33" s="2" t="s">
        <v>41</v>
      </c>
      <c r="O33" s="2" t="str">
        <f t="shared" si="0"/>
        <v>OK</v>
      </c>
      <c r="P33" s="2" t="str">
        <f>VLOOKUP(B33,ACROV!$A$2:$D$739,4,)</f>
        <v>ANUGRAH KUSUMA</v>
      </c>
    </row>
    <row r="34" spans="1:16" x14ac:dyDescent="0.25">
      <c r="A34" s="2" t="s">
        <v>26</v>
      </c>
      <c r="B34" s="2" t="s">
        <v>2351</v>
      </c>
      <c r="C34" s="2" t="s">
        <v>2352</v>
      </c>
      <c r="D34" s="2" t="s">
        <v>30</v>
      </c>
      <c r="E34" s="2" t="s">
        <v>3413</v>
      </c>
      <c r="F34" s="2" t="s">
        <v>4205</v>
      </c>
      <c r="G34" s="2" t="s">
        <v>4206</v>
      </c>
      <c r="H34" s="2" t="s">
        <v>4207</v>
      </c>
      <c r="I34" s="2" t="s">
        <v>4208</v>
      </c>
      <c r="J34" s="2" t="s">
        <v>27</v>
      </c>
      <c r="K34" s="2" t="s">
        <v>4209</v>
      </c>
      <c r="L34" s="2" t="s">
        <v>4210</v>
      </c>
      <c r="M34" s="2" t="s">
        <v>4211</v>
      </c>
      <c r="N34" s="2" t="s">
        <v>41</v>
      </c>
      <c r="O34" s="2" t="str">
        <f t="shared" si="0"/>
        <v>OK</v>
      </c>
      <c r="P34" s="2" t="str">
        <f>VLOOKUP(B34,ACROV!$A$2:$D$739,4,)</f>
        <v>ANUGRAH KUSUMA</v>
      </c>
    </row>
    <row r="35" spans="1:16" x14ac:dyDescent="0.25">
      <c r="A35" s="2" t="s">
        <v>26</v>
      </c>
      <c r="B35" s="2" t="s">
        <v>1698</v>
      </c>
      <c r="C35" s="2" t="s">
        <v>1699</v>
      </c>
      <c r="D35" s="2" t="s">
        <v>30</v>
      </c>
      <c r="E35" s="2" t="s">
        <v>1700</v>
      </c>
      <c r="F35" s="2" t="s">
        <v>4205</v>
      </c>
      <c r="G35" s="2" t="s">
        <v>4206</v>
      </c>
      <c r="H35" s="2" t="s">
        <v>4207</v>
      </c>
      <c r="I35" s="2" t="s">
        <v>4208</v>
      </c>
      <c r="J35" s="2" t="s">
        <v>27</v>
      </c>
      <c r="K35" s="2" t="s">
        <v>4209</v>
      </c>
      <c r="L35" s="2" t="s">
        <v>4210</v>
      </c>
      <c r="M35" s="2" t="s">
        <v>4211</v>
      </c>
      <c r="N35" s="2" t="s">
        <v>41</v>
      </c>
      <c r="O35" s="2" t="str">
        <f t="shared" si="0"/>
        <v>OK</v>
      </c>
      <c r="P35" s="2" t="str">
        <f>VLOOKUP(B35,ACROV!$A$2:$D$739,4,)</f>
        <v>ANUGRAH KUSUMA</v>
      </c>
    </row>
    <row r="36" spans="1:16" x14ac:dyDescent="0.25">
      <c r="A36" s="2" t="s">
        <v>26</v>
      </c>
      <c r="B36" s="2" t="s">
        <v>886</v>
      </c>
      <c r="C36" s="2" t="s">
        <v>887</v>
      </c>
      <c r="D36" s="2" t="s">
        <v>160</v>
      </c>
      <c r="E36" s="2" t="s">
        <v>888</v>
      </c>
      <c r="F36" s="2" t="s">
        <v>4205</v>
      </c>
      <c r="G36" s="2" t="s">
        <v>4206</v>
      </c>
      <c r="H36" s="2" t="s">
        <v>4207</v>
      </c>
      <c r="I36" s="2" t="s">
        <v>4208</v>
      </c>
      <c r="J36" s="2" t="s">
        <v>27</v>
      </c>
      <c r="K36" s="2" t="s">
        <v>4209</v>
      </c>
      <c r="L36" s="2" t="s">
        <v>4210</v>
      </c>
      <c r="M36" s="2" t="s">
        <v>4211</v>
      </c>
      <c r="N36" s="2" t="s">
        <v>41</v>
      </c>
      <c r="O36" s="2" t="str">
        <f t="shared" si="0"/>
        <v>OK</v>
      </c>
      <c r="P36" s="2" t="str">
        <f>VLOOKUP(B36,ACROV!$A$2:$D$739,4,)</f>
        <v>ANUGRAH KUSUMA</v>
      </c>
    </row>
    <row r="37" spans="1:16" x14ac:dyDescent="0.25">
      <c r="A37" s="2" t="s">
        <v>26</v>
      </c>
      <c r="B37" s="2" t="s">
        <v>427</v>
      </c>
      <c r="C37" s="2" t="s">
        <v>428</v>
      </c>
      <c r="D37" s="2" t="s">
        <v>118</v>
      </c>
      <c r="E37" s="2" t="s">
        <v>731</v>
      </c>
      <c r="F37" s="2" t="s">
        <v>4205</v>
      </c>
      <c r="G37" s="2" t="s">
        <v>4206</v>
      </c>
      <c r="H37" s="2" t="s">
        <v>4207</v>
      </c>
      <c r="I37" s="2" t="s">
        <v>4208</v>
      </c>
      <c r="J37" s="2" t="s">
        <v>27</v>
      </c>
      <c r="K37" s="2" t="s">
        <v>4209</v>
      </c>
      <c r="L37" s="2" t="s">
        <v>4210</v>
      </c>
      <c r="M37" s="2" t="s">
        <v>4211</v>
      </c>
      <c r="N37" s="2" t="s">
        <v>41</v>
      </c>
      <c r="O37" s="2" t="str">
        <f t="shared" si="0"/>
        <v>OK</v>
      </c>
      <c r="P37" s="2" t="str">
        <f>VLOOKUP(B37,ACROV!$A$2:$D$739,4,)</f>
        <v>ANUGRAH KUSUMA</v>
      </c>
    </row>
    <row r="38" spans="1:16" x14ac:dyDescent="0.25">
      <c r="A38" s="2" t="s">
        <v>26</v>
      </c>
      <c r="B38" s="2" t="s">
        <v>1049</v>
      </c>
      <c r="C38" s="2" t="s">
        <v>1050</v>
      </c>
      <c r="D38" s="2" t="s">
        <v>118</v>
      </c>
      <c r="E38" s="2" t="s">
        <v>1051</v>
      </c>
      <c r="F38" s="2" t="s">
        <v>4205</v>
      </c>
      <c r="G38" s="2" t="s">
        <v>4206</v>
      </c>
      <c r="H38" s="2" t="s">
        <v>4207</v>
      </c>
      <c r="I38" s="2" t="s">
        <v>4208</v>
      </c>
      <c r="J38" s="2" t="s">
        <v>27</v>
      </c>
      <c r="K38" s="2" t="s">
        <v>4209</v>
      </c>
      <c r="L38" s="2" t="s">
        <v>4210</v>
      </c>
      <c r="M38" s="2" t="s">
        <v>4211</v>
      </c>
      <c r="N38" s="2" t="s">
        <v>41</v>
      </c>
      <c r="O38" s="2" t="str">
        <f t="shared" si="0"/>
        <v>OK</v>
      </c>
      <c r="P38" s="2" t="str">
        <f>VLOOKUP(B38,ACROV!$A$2:$D$739,4,)</f>
        <v>ANUGRAH KUSUMA</v>
      </c>
    </row>
    <row r="39" spans="1:16" x14ac:dyDescent="0.25">
      <c r="A39" s="2" t="s">
        <v>26</v>
      </c>
      <c r="B39" s="2" t="s">
        <v>65</v>
      </c>
      <c r="C39" s="2" t="s">
        <v>66</v>
      </c>
      <c r="D39" s="2" t="s">
        <v>118</v>
      </c>
      <c r="E39" s="2" t="s">
        <v>588</v>
      </c>
      <c r="F39" s="2" t="s">
        <v>4205</v>
      </c>
      <c r="G39" s="2" t="s">
        <v>4206</v>
      </c>
      <c r="H39" s="2" t="s">
        <v>4207</v>
      </c>
      <c r="I39" s="2" t="s">
        <v>4208</v>
      </c>
      <c r="J39" s="2" t="s">
        <v>27</v>
      </c>
      <c r="K39" s="2" t="s">
        <v>4209</v>
      </c>
      <c r="L39" s="2" t="s">
        <v>4210</v>
      </c>
      <c r="M39" s="2" t="s">
        <v>4211</v>
      </c>
      <c r="N39" s="2" t="s">
        <v>41</v>
      </c>
      <c r="O39" s="2" t="str">
        <f t="shared" si="0"/>
        <v>OK</v>
      </c>
      <c r="P39" s="2" t="str">
        <f>VLOOKUP(B39,ACROV!$A$2:$D$739,4,)</f>
        <v>ANUGRAH KUSUMA</v>
      </c>
    </row>
    <row r="40" spans="1:16" x14ac:dyDescent="0.25">
      <c r="A40" s="2" t="s">
        <v>26</v>
      </c>
      <c r="B40" s="2" t="s">
        <v>348</v>
      </c>
      <c r="C40" s="2" t="s">
        <v>349</v>
      </c>
      <c r="D40" s="2" t="s">
        <v>44</v>
      </c>
      <c r="E40" s="2" t="s">
        <v>1053</v>
      </c>
      <c r="F40" s="2" t="s">
        <v>4205</v>
      </c>
      <c r="G40" s="2" t="s">
        <v>4206</v>
      </c>
      <c r="H40" s="2" t="s">
        <v>4207</v>
      </c>
      <c r="I40" s="2" t="s">
        <v>4208</v>
      </c>
      <c r="J40" s="2" t="s">
        <v>27</v>
      </c>
      <c r="K40" s="2" t="s">
        <v>4209</v>
      </c>
      <c r="L40" s="2" t="s">
        <v>4210</v>
      </c>
      <c r="M40" s="2" t="s">
        <v>4211</v>
      </c>
      <c r="N40" s="2" t="s">
        <v>41</v>
      </c>
      <c r="O40" s="2" t="str">
        <f t="shared" si="0"/>
        <v>OK</v>
      </c>
      <c r="P40" s="2" t="str">
        <f>VLOOKUP(B40,ACROV!$A$2:$D$739,4,)</f>
        <v>ANUGRAH KUSUMA</v>
      </c>
    </row>
    <row r="41" spans="1:16" x14ac:dyDescent="0.25">
      <c r="A41" s="2" t="s">
        <v>26</v>
      </c>
      <c r="B41" s="2" t="s">
        <v>3465</v>
      </c>
      <c r="C41" s="2" t="s">
        <v>3466</v>
      </c>
      <c r="D41" s="2" t="s">
        <v>30</v>
      </c>
      <c r="E41" s="2" t="s">
        <v>3956</v>
      </c>
      <c r="F41" s="2" t="s">
        <v>4205</v>
      </c>
      <c r="G41" s="2" t="s">
        <v>4206</v>
      </c>
      <c r="H41" s="2" t="s">
        <v>4207</v>
      </c>
      <c r="I41" s="2" t="s">
        <v>4208</v>
      </c>
      <c r="J41" s="2" t="s">
        <v>27</v>
      </c>
      <c r="K41" s="2" t="s">
        <v>4209</v>
      </c>
      <c r="L41" s="2" t="s">
        <v>4210</v>
      </c>
      <c r="M41" s="2" t="s">
        <v>4211</v>
      </c>
      <c r="N41" s="2" t="s">
        <v>41</v>
      </c>
      <c r="O41" s="2" t="str">
        <f t="shared" si="0"/>
        <v>OK</v>
      </c>
      <c r="P41" s="2" t="str">
        <f>VLOOKUP(B41,ACROV!$A$2:$D$739,4,)</f>
        <v>ANUGRAH KUSUMA</v>
      </c>
    </row>
    <row r="42" spans="1:16" x14ac:dyDescent="0.25">
      <c r="A42" s="2" t="s">
        <v>26</v>
      </c>
      <c r="B42" s="2" t="s">
        <v>128</v>
      </c>
      <c r="C42" s="2" t="s">
        <v>129</v>
      </c>
      <c r="D42" s="2" t="s">
        <v>30</v>
      </c>
      <c r="E42" s="2" t="s">
        <v>130</v>
      </c>
      <c r="F42" s="2" t="s">
        <v>4205</v>
      </c>
      <c r="G42" s="2" t="s">
        <v>4206</v>
      </c>
      <c r="H42" s="2" t="s">
        <v>4207</v>
      </c>
      <c r="I42" s="2" t="s">
        <v>4208</v>
      </c>
      <c r="J42" s="2" t="s">
        <v>27</v>
      </c>
      <c r="K42" s="2" t="s">
        <v>4209</v>
      </c>
      <c r="L42" s="2" t="s">
        <v>4210</v>
      </c>
      <c r="M42" s="2" t="s">
        <v>4211</v>
      </c>
      <c r="N42" s="2" t="s">
        <v>41</v>
      </c>
      <c r="O42" s="2" t="str">
        <f t="shared" si="0"/>
        <v>OK</v>
      </c>
      <c r="P42" s="2" t="str">
        <f>VLOOKUP(B42,ACROV!$A$2:$D$739,4,)</f>
        <v>ANUGRAH KUSUMA</v>
      </c>
    </row>
    <row r="43" spans="1:16" x14ac:dyDescent="0.25">
      <c r="A43" s="2" t="s">
        <v>26</v>
      </c>
      <c r="B43" s="2" t="s">
        <v>348</v>
      </c>
      <c r="C43" s="2" t="s">
        <v>349</v>
      </c>
      <c r="D43" s="2" t="s">
        <v>622</v>
      </c>
      <c r="E43" s="2" t="s">
        <v>623</v>
      </c>
      <c r="F43" s="2" t="s">
        <v>4205</v>
      </c>
      <c r="G43" s="2" t="s">
        <v>4206</v>
      </c>
      <c r="H43" s="2" t="s">
        <v>4207</v>
      </c>
      <c r="I43" s="2" t="s">
        <v>4208</v>
      </c>
      <c r="J43" s="2" t="s">
        <v>27</v>
      </c>
      <c r="K43" s="2" t="s">
        <v>4209</v>
      </c>
      <c r="L43" s="2" t="s">
        <v>4210</v>
      </c>
      <c r="M43" s="2" t="s">
        <v>4211</v>
      </c>
      <c r="N43" s="2" t="s">
        <v>41</v>
      </c>
      <c r="O43" s="2" t="str">
        <f t="shared" si="0"/>
        <v>OK</v>
      </c>
      <c r="P43" s="2" t="str">
        <f>VLOOKUP(B43,ACROV!$A$2:$D$739,4,)</f>
        <v>ANUGRAH KUSUMA</v>
      </c>
    </row>
    <row r="44" spans="1:16" x14ac:dyDescent="0.25">
      <c r="A44" s="2" t="s">
        <v>26</v>
      </c>
      <c r="B44" s="2" t="s">
        <v>546</v>
      </c>
      <c r="C44" s="2" t="s">
        <v>547</v>
      </c>
      <c r="D44" s="2" t="s">
        <v>30</v>
      </c>
      <c r="E44" s="2" t="s">
        <v>548</v>
      </c>
      <c r="F44" s="2" t="s">
        <v>4205</v>
      </c>
      <c r="G44" s="2" t="s">
        <v>4206</v>
      </c>
      <c r="H44" s="2" t="s">
        <v>4207</v>
      </c>
      <c r="I44" s="2" t="s">
        <v>4208</v>
      </c>
      <c r="J44" s="2" t="s">
        <v>27</v>
      </c>
      <c r="K44" s="2" t="s">
        <v>4209</v>
      </c>
      <c r="L44" s="2" t="s">
        <v>4210</v>
      </c>
      <c r="M44" s="2" t="s">
        <v>4211</v>
      </c>
      <c r="N44" s="2" t="s">
        <v>41</v>
      </c>
      <c r="O44" s="2" t="str">
        <f t="shared" si="0"/>
        <v>OK</v>
      </c>
      <c r="P44" s="2" t="str">
        <f>VLOOKUP(B44,ACROV!$A$2:$D$739,4,)</f>
        <v>ANUGRAH KUSUMA</v>
      </c>
    </row>
    <row r="45" spans="1:16" x14ac:dyDescent="0.25">
      <c r="A45" s="2" t="s">
        <v>26</v>
      </c>
      <c r="B45" s="2" t="s">
        <v>1391</v>
      </c>
      <c r="C45" s="2" t="s">
        <v>1392</v>
      </c>
      <c r="D45" s="2" t="s">
        <v>118</v>
      </c>
      <c r="E45" s="2" t="s">
        <v>1991</v>
      </c>
      <c r="F45" s="2" t="s">
        <v>4205</v>
      </c>
      <c r="G45" s="2" t="s">
        <v>4206</v>
      </c>
      <c r="H45" s="2" t="s">
        <v>4207</v>
      </c>
      <c r="I45" s="2" t="s">
        <v>4208</v>
      </c>
      <c r="J45" s="2" t="s">
        <v>27</v>
      </c>
      <c r="K45" s="2" t="s">
        <v>4209</v>
      </c>
      <c r="L45" s="2" t="s">
        <v>4210</v>
      </c>
      <c r="M45" s="2" t="s">
        <v>4211</v>
      </c>
      <c r="N45" s="2" t="s">
        <v>41</v>
      </c>
      <c r="O45" s="2" t="str">
        <f t="shared" si="0"/>
        <v>OK</v>
      </c>
      <c r="P45" s="2" t="str">
        <f>VLOOKUP(B45,ACROV!$A$2:$D$739,4,)</f>
        <v>ANUGRAH KUSUMA</v>
      </c>
    </row>
    <row r="46" spans="1:16" x14ac:dyDescent="0.25">
      <c r="A46" s="2" t="s">
        <v>26</v>
      </c>
      <c r="B46" s="2" t="s">
        <v>427</v>
      </c>
      <c r="C46" s="2" t="s">
        <v>428</v>
      </c>
      <c r="D46" s="2" t="s">
        <v>30</v>
      </c>
      <c r="E46" s="2" t="s">
        <v>429</v>
      </c>
      <c r="F46" s="2" t="s">
        <v>4205</v>
      </c>
      <c r="G46" s="2" t="s">
        <v>4206</v>
      </c>
      <c r="H46" s="2" t="s">
        <v>4207</v>
      </c>
      <c r="I46" s="2" t="s">
        <v>4208</v>
      </c>
      <c r="J46" s="2" t="s">
        <v>27</v>
      </c>
      <c r="K46" s="2" t="s">
        <v>4209</v>
      </c>
      <c r="L46" s="2" t="s">
        <v>4210</v>
      </c>
      <c r="M46" s="2" t="s">
        <v>4211</v>
      </c>
      <c r="N46" s="2" t="s">
        <v>41</v>
      </c>
      <c r="O46" s="2" t="str">
        <f t="shared" si="0"/>
        <v>OK</v>
      </c>
      <c r="P46" s="2" t="str">
        <f>VLOOKUP(B46,ACROV!$A$2:$D$739,4,)</f>
        <v>ANUGRAH KUSUMA</v>
      </c>
    </row>
    <row r="47" spans="1:16" x14ac:dyDescent="0.25">
      <c r="A47" s="2" t="s">
        <v>26</v>
      </c>
      <c r="B47" s="2" t="s">
        <v>1485</v>
      </c>
      <c r="C47" s="2" t="s">
        <v>1486</v>
      </c>
      <c r="D47" s="2" t="s">
        <v>30</v>
      </c>
      <c r="E47" s="2" t="s">
        <v>1487</v>
      </c>
      <c r="F47" s="2" t="s">
        <v>4205</v>
      </c>
      <c r="G47" s="2" t="s">
        <v>4206</v>
      </c>
      <c r="H47" s="2" t="s">
        <v>4207</v>
      </c>
      <c r="I47" s="2" t="s">
        <v>4208</v>
      </c>
      <c r="J47" s="2" t="s">
        <v>27</v>
      </c>
      <c r="K47" s="2" t="s">
        <v>4209</v>
      </c>
      <c r="L47" s="2" t="s">
        <v>4210</v>
      </c>
      <c r="M47" s="2" t="s">
        <v>4211</v>
      </c>
      <c r="N47" s="2" t="s">
        <v>41</v>
      </c>
      <c r="O47" s="2" t="str">
        <f t="shared" si="0"/>
        <v>OK</v>
      </c>
      <c r="P47" s="2" t="str">
        <f>VLOOKUP(B47,ACROV!$A$2:$D$739,4,)</f>
        <v>ANUGRAH KUSUMA</v>
      </c>
    </row>
    <row r="48" spans="1:16" x14ac:dyDescent="0.25">
      <c r="A48" s="2" t="s">
        <v>26</v>
      </c>
      <c r="B48" s="2" t="s">
        <v>348</v>
      </c>
      <c r="C48" s="2" t="s">
        <v>349</v>
      </c>
      <c r="D48" s="2" t="s">
        <v>3136</v>
      </c>
      <c r="E48" s="2" t="s">
        <v>3137</v>
      </c>
      <c r="F48" s="2" t="s">
        <v>4205</v>
      </c>
      <c r="G48" s="2" t="s">
        <v>4206</v>
      </c>
      <c r="H48" s="2" t="s">
        <v>4207</v>
      </c>
      <c r="I48" s="2" t="s">
        <v>4208</v>
      </c>
      <c r="J48" s="2" t="s">
        <v>27</v>
      </c>
      <c r="K48" s="2" t="s">
        <v>4209</v>
      </c>
      <c r="L48" s="2" t="s">
        <v>4210</v>
      </c>
      <c r="M48" s="2" t="s">
        <v>4211</v>
      </c>
      <c r="N48" s="2" t="s">
        <v>41</v>
      </c>
      <c r="O48" s="2" t="str">
        <f t="shared" si="0"/>
        <v>OK</v>
      </c>
      <c r="P48" s="2" t="str">
        <f>VLOOKUP(B48,ACROV!$A$2:$D$739,4,)</f>
        <v>ANUGRAH KUSUMA</v>
      </c>
    </row>
    <row r="49" spans="1:16" x14ac:dyDescent="0.25">
      <c r="A49" s="2" t="s">
        <v>26</v>
      </c>
      <c r="B49" s="2" t="s">
        <v>1188</v>
      </c>
      <c r="C49" s="2" t="s">
        <v>1189</v>
      </c>
      <c r="D49" s="2" t="s">
        <v>118</v>
      </c>
      <c r="E49" s="2" t="s">
        <v>3675</v>
      </c>
      <c r="F49" s="2" t="s">
        <v>4205</v>
      </c>
      <c r="G49" s="2" t="s">
        <v>4206</v>
      </c>
      <c r="H49" s="2" t="s">
        <v>4207</v>
      </c>
      <c r="I49" s="2" t="s">
        <v>4208</v>
      </c>
      <c r="J49" s="2" t="s">
        <v>27</v>
      </c>
      <c r="K49" s="2" t="s">
        <v>4209</v>
      </c>
      <c r="L49" s="2" t="s">
        <v>4210</v>
      </c>
      <c r="M49" s="2" t="s">
        <v>4211</v>
      </c>
      <c r="N49" s="2" t="s">
        <v>41</v>
      </c>
      <c r="O49" s="2" t="str">
        <f t="shared" si="0"/>
        <v>OK</v>
      </c>
      <c r="P49" s="2" t="str">
        <f>VLOOKUP(B49,ACROV!$A$2:$D$739,4,)</f>
        <v>ANUGRAH KUSUMA</v>
      </c>
    </row>
    <row r="50" spans="1:16" x14ac:dyDescent="0.25">
      <c r="A50" s="2" t="s">
        <v>26</v>
      </c>
      <c r="B50" s="2" t="s">
        <v>2448</v>
      </c>
      <c r="C50" s="2" t="s">
        <v>2449</v>
      </c>
      <c r="D50" s="2" t="s">
        <v>30</v>
      </c>
      <c r="E50" s="2" t="s">
        <v>2450</v>
      </c>
      <c r="F50" s="2" t="s">
        <v>4205</v>
      </c>
      <c r="G50" s="2" t="s">
        <v>4206</v>
      </c>
      <c r="H50" s="2" t="s">
        <v>4207</v>
      </c>
      <c r="I50" s="2" t="s">
        <v>4208</v>
      </c>
      <c r="J50" s="2" t="s">
        <v>27</v>
      </c>
      <c r="K50" s="2" t="s">
        <v>4209</v>
      </c>
      <c r="L50" s="2" t="s">
        <v>4210</v>
      </c>
      <c r="M50" s="2" t="s">
        <v>4211</v>
      </c>
      <c r="N50" s="2" t="s">
        <v>41</v>
      </c>
      <c r="O50" s="2" t="str">
        <f t="shared" si="0"/>
        <v>OK</v>
      </c>
      <c r="P50" s="2" t="str">
        <f>VLOOKUP(B50,ACROV!$A$2:$D$739,4,)</f>
        <v>ANUGRAH KUSUMA</v>
      </c>
    </row>
    <row r="51" spans="1:16" x14ac:dyDescent="0.25">
      <c r="A51" s="2" t="s">
        <v>26</v>
      </c>
      <c r="B51" s="2" t="s">
        <v>886</v>
      </c>
      <c r="C51" s="2" t="s">
        <v>887</v>
      </c>
      <c r="D51" s="2" t="s">
        <v>118</v>
      </c>
      <c r="E51" s="2" t="s">
        <v>2355</v>
      </c>
      <c r="F51" s="2" t="s">
        <v>4205</v>
      </c>
      <c r="G51" s="2" t="s">
        <v>4206</v>
      </c>
      <c r="H51" s="2" t="s">
        <v>4207</v>
      </c>
      <c r="I51" s="2" t="s">
        <v>4208</v>
      </c>
      <c r="J51" s="2" t="s">
        <v>27</v>
      </c>
      <c r="K51" s="2" t="s">
        <v>4209</v>
      </c>
      <c r="L51" s="2" t="s">
        <v>4210</v>
      </c>
      <c r="M51" s="2" t="s">
        <v>4211</v>
      </c>
      <c r="N51" s="2" t="s">
        <v>41</v>
      </c>
      <c r="O51" s="2" t="str">
        <f t="shared" si="0"/>
        <v>OK</v>
      </c>
      <c r="P51" s="2" t="str">
        <f>VLOOKUP(B51,ACROV!$A$2:$D$739,4,)</f>
        <v>ANUGRAH KUSUMA</v>
      </c>
    </row>
    <row r="52" spans="1:16" x14ac:dyDescent="0.25">
      <c r="A52" s="2" t="s">
        <v>26</v>
      </c>
      <c r="B52" s="2" t="s">
        <v>1103</v>
      </c>
      <c r="C52" s="2" t="s">
        <v>1104</v>
      </c>
      <c r="D52" s="2" t="s">
        <v>30</v>
      </c>
      <c r="E52" s="2" t="s">
        <v>1105</v>
      </c>
      <c r="F52" s="2" t="s">
        <v>4205</v>
      </c>
      <c r="G52" s="2" t="s">
        <v>4206</v>
      </c>
      <c r="H52" s="2" t="s">
        <v>4207</v>
      </c>
      <c r="I52" s="2" t="s">
        <v>4208</v>
      </c>
      <c r="J52" s="2" t="s">
        <v>27</v>
      </c>
      <c r="K52" s="2" t="s">
        <v>4209</v>
      </c>
      <c r="L52" s="2" t="s">
        <v>4210</v>
      </c>
      <c r="M52" s="2" t="s">
        <v>4211</v>
      </c>
      <c r="N52" s="2" t="s">
        <v>41</v>
      </c>
      <c r="O52" s="2" t="str">
        <f t="shared" si="0"/>
        <v>OK</v>
      </c>
      <c r="P52" s="2" t="str">
        <f>VLOOKUP(B52,ACROV!$A$2:$D$739,4,)</f>
        <v>ANUGRAH KUSUMA</v>
      </c>
    </row>
    <row r="53" spans="1:16" x14ac:dyDescent="0.25">
      <c r="A53" s="2" t="s">
        <v>26</v>
      </c>
      <c r="B53" s="2" t="s">
        <v>886</v>
      </c>
      <c r="C53" s="2" t="s">
        <v>887</v>
      </c>
      <c r="D53" s="2" t="s">
        <v>30</v>
      </c>
      <c r="E53" s="2" t="s">
        <v>1845</v>
      </c>
      <c r="F53" s="2" t="s">
        <v>4205</v>
      </c>
      <c r="G53" s="2" t="s">
        <v>4206</v>
      </c>
      <c r="H53" s="2" t="s">
        <v>4207</v>
      </c>
      <c r="I53" s="2" t="s">
        <v>4208</v>
      </c>
      <c r="J53" s="2" t="s">
        <v>27</v>
      </c>
      <c r="K53" s="2" t="s">
        <v>4209</v>
      </c>
      <c r="L53" s="2" t="s">
        <v>4210</v>
      </c>
      <c r="M53" s="2" t="s">
        <v>4211</v>
      </c>
      <c r="N53" s="2" t="s">
        <v>41</v>
      </c>
      <c r="O53" s="2" t="str">
        <f t="shared" si="0"/>
        <v>OK</v>
      </c>
      <c r="P53" s="2" t="str">
        <f>VLOOKUP(B53,ACROV!$A$2:$D$739,4,)</f>
        <v>ANUGRAH KUSUMA</v>
      </c>
    </row>
    <row r="54" spans="1:16" x14ac:dyDescent="0.25">
      <c r="A54" s="2" t="s">
        <v>26</v>
      </c>
      <c r="B54" s="2" t="s">
        <v>1049</v>
      </c>
      <c r="C54" s="2" t="s">
        <v>1050</v>
      </c>
      <c r="D54" s="2" t="s">
        <v>30</v>
      </c>
      <c r="E54" s="2" t="s">
        <v>1115</v>
      </c>
      <c r="F54" s="2" t="s">
        <v>4205</v>
      </c>
      <c r="G54" s="2" t="s">
        <v>4206</v>
      </c>
      <c r="H54" s="2" t="s">
        <v>4207</v>
      </c>
      <c r="I54" s="2" t="s">
        <v>4208</v>
      </c>
      <c r="J54" s="2" t="s">
        <v>27</v>
      </c>
      <c r="K54" s="2" t="s">
        <v>4209</v>
      </c>
      <c r="L54" s="2" t="s">
        <v>4210</v>
      </c>
      <c r="M54" s="2" t="s">
        <v>4211</v>
      </c>
      <c r="N54" s="2" t="s">
        <v>41</v>
      </c>
      <c r="O54" s="2" t="str">
        <f t="shared" si="0"/>
        <v>OK</v>
      </c>
      <c r="P54" s="2" t="str">
        <f>VLOOKUP(B54,ACROV!$A$2:$D$739,4,)</f>
        <v>ANUGRAH KUSUMA</v>
      </c>
    </row>
    <row r="55" spans="1:16" x14ac:dyDescent="0.25">
      <c r="A55" s="2" t="s">
        <v>26</v>
      </c>
      <c r="B55" s="2" t="s">
        <v>2055</v>
      </c>
      <c r="C55" s="2" t="s">
        <v>2056</v>
      </c>
      <c r="D55" s="2" t="s">
        <v>118</v>
      </c>
      <c r="E55" s="2" t="s">
        <v>3220</v>
      </c>
      <c r="F55" s="2" t="s">
        <v>4205</v>
      </c>
      <c r="G55" s="2" t="s">
        <v>4206</v>
      </c>
      <c r="H55" s="2" t="s">
        <v>4207</v>
      </c>
      <c r="I55" s="2" t="s">
        <v>4208</v>
      </c>
      <c r="J55" s="2" t="s">
        <v>27</v>
      </c>
      <c r="K55" s="2" t="s">
        <v>4209</v>
      </c>
      <c r="L55" s="2" t="s">
        <v>4210</v>
      </c>
      <c r="M55" s="2" t="s">
        <v>4211</v>
      </c>
      <c r="N55" s="2" t="s">
        <v>41</v>
      </c>
      <c r="O55" s="2" t="str">
        <f t="shared" si="0"/>
        <v>OK</v>
      </c>
      <c r="P55" s="2" t="str">
        <f>VLOOKUP(B55,ACROV!$A$2:$D$739,4,)</f>
        <v>ANUGRAH KUSUMA</v>
      </c>
    </row>
    <row r="56" spans="1:16" x14ac:dyDescent="0.25">
      <c r="A56" s="2" t="s">
        <v>26</v>
      </c>
      <c r="B56" s="2" t="s">
        <v>447</v>
      </c>
      <c r="C56" s="2" t="s">
        <v>448</v>
      </c>
      <c r="D56" s="2" t="s">
        <v>160</v>
      </c>
      <c r="E56" s="2" t="s">
        <v>449</v>
      </c>
      <c r="F56" s="2" t="s">
        <v>4205</v>
      </c>
      <c r="G56" s="2" t="s">
        <v>4206</v>
      </c>
      <c r="H56" s="2" t="s">
        <v>4207</v>
      </c>
      <c r="I56" s="2" t="s">
        <v>4208</v>
      </c>
      <c r="J56" s="2" t="s">
        <v>27</v>
      </c>
      <c r="K56" s="2" t="s">
        <v>4209</v>
      </c>
      <c r="L56" s="2" t="s">
        <v>4210</v>
      </c>
      <c r="M56" s="2" t="s">
        <v>4211</v>
      </c>
      <c r="N56" s="2" t="s">
        <v>41</v>
      </c>
      <c r="O56" s="2" t="str">
        <f t="shared" si="0"/>
        <v>OK</v>
      </c>
      <c r="P56" s="2" t="str">
        <f>VLOOKUP(B56,ACROV!$A$2:$D$739,4,)</f>
        <v>ANUGRAH KUSUMA</v>
      </c>
    </row>
    <row r="57" spans="1:16" x14ac:dyDescent="0.25">
      <c r="A57" s="2" t="s">
        <v>26</v>
      </c>
      <c r="B57" s="2" t="s">
        <v>878</v>
      </c>
      <c r="C57" s="2" t="s">
        <v>879</v>
      </c>
      <c r="D57" s="2" t="s">
        <v>118</v>
      </c>
      <c r="E57" s="2" t="s">
        <v>3558</v>
      </c>
      <c r="F57" s="2" t="s">
        <v>4205</v>
      </c>
      <c r="G57" s="2" t="s">
        <v>4206</v>
      </c>
      <c r="H57" s="2" t="s">
        <v>4207</v>
      </c>
      <c r="I57" s="2" t="s">
        <v>4208</v>
      </c>
      <c r="J57" s="2" t="s">
        <v>27</v>
      </c>
      <c r="K57" s="2" t="s">
        <v>4209</v>
      </c>
      <c r="L57" s="2" t="s">
        <v>4210</v>
      </c>
      <c r="M57" s="2" t="s">
        <v>4211</v>
      </c>
      <c r="N57" s="2" t="s">
        <v>41</v>
      </c>
      <c r="O57" s="2" t="str">
        <f t="shared" si="0"/>
        <v>OK</v>
      </c>
      <c r="P57" s="2" t="str">
        <f>VLOOKUP(B57,ACROV!$A$2:$D$739,4,)</f>
        <v>ANUGRAH KUSUMA</v>
      </c>
    </row>
    <row r="58" spans="1:16" x14ac:dyDescent="0.25">
      <c r="A58" s="2" t="s">
        <v>26</v>
      </c>
      <c r="B58" s="2" t="s">
        <v>2966</v>
      </c>
      <c r="C58" s="2" t="s">
        <v>2967</v>
      </c>
      <c r="D58" s="2" t="s">
        <v>30</v>
      </c>
      <c r="E58" s="2" t="s">
        <v>3491</v>
      </c>
      <c r="F58" s="2" t="s">
        <v>4205</v>
      </c>
      <c r="G58" s="2" t="s">
        <v>4206</v>
      </c>
      <c r="H58" s="2" t="s">
        <v>4207</v>
      </c>
      <c r="I58" s="2" t="s">
        <v>4208</v>
      </c>
      <c r="J58" s="2" t="s">
        <v>27</v>
      </c>
      <c r="K58" s="2" t="s">
        <v>4209</v>
      </c>
      <c r="L58" s="2" t="s">
        <v>4210</v>
      </c>
      <c r="M58" s="2" t="s">
        <v>4211</v>
      </c>
      <c r="N58" s="2" t="s">
        <v>41</v>
      </c>
      <c r="O58" s="2" t="str">
        <f t="shared" si="0"/>
        <v>OK</v>
      </c>
      <c r="P58" s="2" t="str">
        <f>VLOOKUP(B58,ACROV!$A$2:$D$739,4,)</f>
        <v>ANUGRAH KUSUMA</v>
      </c>
    </row>
    <row r="59" spans="1:16" x14ac:dyDescent="0.25">
      <c r="A59" s="2" t="s">
        <v>26</v>
      </c>
      <c r="B59" s="2" t="s">
        <v>2966</v>
      </c>
      <c r="C59" s="2" t="s">
        <v>2967</v>
      </c>
      <c r="D59" s="2" t="s">
        <v>118</v>
      </c>
      <c r="E59" s="2" t="s">
        <v>2968</v>
      </c>
      <c r="F59" s="2" t="s">
        <v>4205</v>
      </c>
      <c r="G59" s="2" t="s">
        <v>4206</v>
      </c>
      <c r="H59" s="2" t="s">
        <v>4207</v>
      </c>
      <c r="I59" s="2" t="s">
        <v>4208</v>
      </c>
      <c r="J59" s="2" t="s">
        <v>27</v>
      </c>
      <c r="K59" s="2" t="s">
        <v>4209</v>
      </c>
      <c r="L59" s="2" t="s">
        <v>4210</v>
      </c>
      <c r="M59" s="2" t="s">
        <v>4211</v>
      </c>
      <c r="N59" s="2" t="s">
        <v>41</v>
      </c>
      <c r="O59" s="2" t="str">
        <f t="shared" si="0"/>
        <v>OK</v>
      </c>
      <c r="P59" s="2" t="str">
        <f>VLOOKUP(B59,ACROV!$A$2:$D$739,4,)</f>
        <v>ANUGRAH KUSUMA</v>
      </c>
    </row>
    <row r="60" spans="1:16" x14ac:dyDescent="0.25">
      <c r="A60" s="2" t="s">
        <v>26</v>
      </c>
      <c r="B60" s="2" t="s">
        <v>652</v>
      </c>
      <c r="C60" s="2" t="s">
        <v>653</v>
      </c>
      <c r="D60" s="2" t="s">
        <v>30</v>
      </c>
      <c r="E60" s="2" t="s">
        <v>3410</v>
      </c>
      <c r="F60" s="2" t="s">
        <v>4205</v>
      </c>
      <c r="G60" s="2" t="s">
        <v>4206</v>
      </c>
      <c r="H60" s="2" t="s">
        <v>4207</v>
      </c>
      <c r="I60" s="2" t="s">
        <v>4208</v>
      </c>
      <c r="J60" s="2" t="s">
        <v>27</v>
      </c>
      <c r="K60" s="2" t="s">
        <v>4209</v>
      </c>
      <c r="L60" s="2" t="s">
        <v>4210</v>
      </c>
      <c r="M60" s="2" t="s">
        <v>4211</v>
      </c>
      <c r="N60" s="2" t="s">
        <v>41</v>
      </c>
      <c r="O60" s="2" t="str">
        <f t="shared" si="0"/>
        <v>OK</v>
      </c>
      <c r="P60" s="2" t="str">
        <f>VLOOKUP(B60,ACROV!$A$2:$D$739,4,)</f>
        <v>ANUGRAH KUSUMA</v>
      </c>
    </row>
    <row r="61" spans="1:16" x14ac:dyDescent="0.25">
      <c r="A61" s="2" t="s">
        <v>26</v>
      </c>
      <c r="B61" s="2" t="s">
        <v>2055</v>
      </c>
      <c r="C61" s="2" t="s">
        <v>2056</v>
      </c>
      <c r="D61" s="2" t="s">
        <v>30</v>
      </c>
      <c r="E61" s="2" t="s">
        <v>2057</v>
      </c>
      <c r="F61" s="2" t="s">
        <v>4205</v>
      </c>
      <c r="G61" s="2" t="s">
        <v>4206</v>
      </c>
      <c r="H61" s="2" t="s">
        <v>4207</v>
      </c>
      <c r="I61" s="2" t="s">
        <v>4208</v>
      </c>
      <c r="J61" s="2" t="s">
        <v>27</v>
      </c>
      <c r="K61" s="2" t="s">
        <v>4209</v>
      </c>
      <c r="L61" s="2" t="s">
        <v>4210</v>
      </c>
      <c r="M61" s="2" t="s">
        <v>4211</v>
      </c>
      <c r="N61" s="2" t="s">
        <v>41</v>
      </c>
      <c r="O61" s="2" t="str">
        <f t="shared" si="0"/>
        <v>OK</v>
      </c>
      <c r="P61" s="2" t="str">
        <f>VLOOKUP(B61,ACROV!$A$2:$D$739,4,)</f>
        <v>ANUGRAH KUSUMA</v>
      </c>
    </row>
    <row r="62" spans="1:16" x14ac:dyDescent="0.25">
      <c r="A62" s="2" t="s">
        <v>26</v>
      </c>
      <c r="B62" s="2" t="s">
        <v>733</v>
      </c>
      <c r="C62" s="2" t="s">
        <v>734</v>
      </c>
      <c r="D62" s="2" t="s">
        <v>30</v>
      </c>
      <c r="E62" s="2" t="s">
        <v>735</v>
      </c>
      <c r="F62" s="2" t="s">
        <v>4205</v>
      </c>
      <c r="G62" s="2" t="s">
        <v>4206</v>
      </c>
      <c r="H62" s="2" t="s">
        <v>4207</v>
      </c>
      <c r="I62" s="2" t="s">
        <v>4208</v>
      </c>
      <c r="J62" s="2" t="s">
        <v>27</v>
      </c>
      <c r="K62" s="2" t="s">
        <v>4209</v>
      </c>
      <c r="L62" s="2" t="s">
        <v>4210</v>
      </c>
      <c r="M62" s="2" t="s">
        <v>4211</v>
      </c>
      <c r="N62" s="2" t="s">
        <v>41</v>
      </c>
      <c r="O62" s="2" t="str">
        <f t="shared" si="0"/>
        <v>OK</v>
      </c>
      <c r="P62" s="2" t="str">
        <f>VLOOKUP(B62,ACROV!$A$2:$D$739,4,)</f>
        <v>ANUGRAH KUSUMA</v>
      </c>
    </row>
    <row r="63" spans="1:16" x14ac:dyDescent="0.25">
      <c r="A63" s="2" t="s">
        <v>26</v>
      </c>
      <c r="B63" s="2" t="s">
        <v>65</v>
      </c>
      <c r="C63" s="2" t="s">
        <v>66</v>
      </c>
      <c r="D63" s="2" t="s">
        <v>30</v>
      </c>
      <c r="E63" s="2" t="s">
        <v>923</v>
      </c>
      <c r="F63" s="2" t="s">
        <v>4205</v>
      </c>
      <c r="G63" s="2" t="s">
        <v>4206</v>
      </c>
      <c r="H63" s="2" t="s">
        <v>4207</v>
      </c>
      <c r="I63" s="2" t="s">
        <v>4208</v>
      </c>
      <c r="J63" s="2" t="s">
        <v>27</v>
      </c>
      <c r="K63" s="2" t="s">
        <v>4209</v>
      </c>
      <c r="L63" s="2" t="s">
        <v>4210</v>
      </c>
      <c r="M63" s="2" t="s">
        <v>4211</v>
      </c>
      <c r="N63" s="2" t="s">
        <v>41</v>
      </c>
      <c r="O63" s="2" t="str">
        <f t="shared" si="0"/>
        <v>OK</v>
      </c>
      <c r="P63" s="2" t="str">
        <f>VLOOKUP(B63,ACROV!$A$2:$D$739,4,)</f>
        <v>ANUGRAH KUSUMA</v>
      </c>
    </row>
    <row r="64" spans="1:16" x14ac:dyDescent="0.25">
      <c r="A64" s="2" t="s">
        <v>26</v>
      </c>
      <c r="B64" s="2" t="s">
        <v>348</v>
      </c>
      <c r="C64" s="2" t="s">
        <v>349</v>
      </c>
      <c r="D64" s="2" t="s">
        <v>160</v>
      </c>
      <c r="E64" s="2" t="s">
        <v>858</v>
      </c>
      <c r="F64" s="2" t="s">
        <v>4205</v>
      </c>
      <c r="G64" s="2" t="s">
        <v>4206</v>
      </c>
      <c r="H64" s="2" t="s">
        <v>4207</v>
      </c>
      <c r="I64" s="2" t="s">
        <v>4208</v>
      </c>
      <c r="J64" s="2" t="s">
        <v>27</v>
      </c>
      <c r="K64" s="2" t="s">
        <v>4209</v>
      </c>
      <c r="L64" s="2" t="s">
        <v>4210</v>
      </c>
      <c r="M64" s="2" t="s">
        <v>4211</v>
      </c>
      <c r="N64" s="2" t="s">
        <v>41</v>
      </c>
      <c r="O64" s="2" t="str">
        <f t="shared" si="0"/>
        <v>OK</v>
      </c>
      <c r="P64" s="2" t="str">
        <f>VLOOKUP(B64,ACROV!$A$2:$D$739,4,)</f>
        <v>ANUGRAH KUSUMA</v>
      </c>
    </row>
    <row r="65" spans="1:16" x14ac:dyDescent="0.25">
      <c r="A65" s="2" t="s">
        <v>26</v>
      </c>
      <c r="B65" s="2" t="s">
        <v>673</v>
      </c>
      <c r="C65" s="2" t="s">
        <v>674</v>
      </c>
      <c r="D65" s="2" t="s">
        <v>30</v>
      </c>
      <c r="E65" s="2" t="s">
        <v>1958</v>
      </c>
      <c r="F65" s="2" t="s">
        <v>4205</v>
      </c>
      <c r="G65" s="2" t="s">
        <v>4206</v>
      </c>
      <c r="H65" s="2" t="s">
        <v>4207</v>
      </c>
      <c r="I65" s="2" t="s">
        <v>4208</v>
      </c>
      <c r="J65" s="2" t="s">
        <v>27</v>
      </c>
      <c r="K65" s="2" t="s">
        <v>4209</v>
      </c>
      <c r="L65" s="2" t="s">
        <v>4210</v>
      </c>
      <c r="M65" s="2" t="s">
        <v>4211</v>
      </c>
      <c r="N65" s="2" t="s">
        <v>41</v>
      </c>
      <c r="O65" s="2" t="str">
        <f t="shared" si="0"/>
        <v>OK</v>
      </c>
      <c r="P65" s="2" t="str">
        <f>VLOOKUP(B65,ACROV!$A$2:$D$739,4,)</f>
        <v>ANUGRAH KUSUMA</v>
      </c>
    </row>
    <row r="66" spans="1:16" x14ac:dyDescent="0.25">
      <c r="A66" s="2" t="s">
        <v>26</v>
      </c>
      <c r="B66" s="2" t="s">
        <v>1188</v>
      </c>
      <c r="C66" s="2" t="s">
        <v>1189</v>
      </c>
      <c r="D66" s="2" t="s">
        <v>30</v>
      </c>
      <c r="E66" s="2" t="s">
        <v>1190</v>
      </c>
      <c r="F66" s="2" t="s">
        <v>4205</v>
      </c>
      <c r="G66" s="2" t="s">
        <v>4206</v>
      </c>
      <c r="H66" s="2" t="s">
        <v>4207</v>
      </c>
      <c r="I66" s="2" t="s">
        <v>4208</v>
      </c>
      <c r="J66" s="2" t="s">
        <v>27</v>
      </c>
      <c r="K66" s="2" t="s">
        <v>4209</v>
      </c>
      <c r="L66" s="2" t="s">
        <v>4210</v>
      </c>
      <c r="M66" s="2" t="s">
        <v>4211</v>
      </c>
      <c r="N66" s="2" t="s">
        <v>41</v>
      </c>
      <c r="O66" s="2" t="str">
        <f t="shared" ref="O66:O129" si="1">IF(N66="OK","OK","NOK")</f>
        <v>OK</v>
      </c>
      <c r="P66" s="2" t="str">
        <f>VLOOKUP(B66,ACROV!$A$2:$D$739,4,)</f>
        <v>ANUGRAH KUSUMA</v>
      </c>
    </row>
    <row r="67" spans="1:16" x14ac:dyDescent="0.25">
      <c r="A67" s="2" t="s">
        <v>26</v>
      </c>
      <c r="B67" s="2" t="s">
        <v>1317</v>
      </c>
      <c r="C67" s="2" t="s">
        <v>1318</v>
      </c>
      <c r="D67" s="2" t="s">
        <v>30</v>
      </c>
      <c r="E67" s="2" t="s">
        <v>1319</v>
      </c>
      <c r="F67" s="2" t="s">
        <v>4205</v>
      </c>
      <c r="G67" s="2" t="s">
        <v>4206</v>
      </c>
      <c r="H67" s="2" t="s">
        <v>4207</v>
      </c>
      <c r="I67" s="2" t="s">
        <v>4208</v>
      </c>
      <c r="J67" s="2" t="s">
        <v>27</v>
      </c>
      <c r="K67" s="2" t="s">
        <v>4209</v>
      </c>
      <c r="L67" s="2" t="s">
        <v>4210</v>
      </c>
      <c r="M67" s="2" t="s">
        <v>4211</v>
      </c>
      <c r="N67" s="2" t="s">
        <v>41</v>
      </c>
      <c r="O67" s="2" t="str">
        <f t="shared" si="1"/>
        <v>OK</v>
      </c>
      <c r="P67" s="2" t="str">
        <f>VLOOKUP(B67,ACROV!$A$2:$D$739,4,)</f>
        <v>ANUGRAH KUSUMA</v>
      </c>
    </row>
    <row r="68" spans="1:16" x14ac:dyDescent="0.25">
      <c r="A68" s="2" t="s">
        <v>26</v>
      </c>
      <c r="B68" s="2" t="s">
        <v>633</v>
      </c>
      <c r="C68" s="2" t="s">
        <v>634</v>
      </c>
      <c r="D68" s="2" t="s">
        <v>160</v>
      </c>
      <c r="E68" s="2" t="s">
        <v>635</v>
      </c>
      <c r="F68" s="2" t="s">
        <v>4205</v>
      </c>
      <c r="G68" s="2" t="s">
        <v>4206</v>
      </c>
      <c r="H68" s="2" t="s">
        <v>4207</v>
      </c>
      <c r="I68" s="2" t="s">
        <v>4208</v>
      </c>
      <c r="J68" s="2" t="s">
        <v>27</v>
      </c>
      <c r="K68" s="2" t="s">
        <v>4209</v>
      </c>
      <c r="L68" s="2" t="s">
        <v>4210</v>
      </c>
      <c r="M68" s="2" t="s">
        <v>4211</v>
      </c>
      <c r="N68" s="2" t="s">
        <v>41</v>
      </c>
      <c r="O68" s="2" t="str">
        <f t="shared" si="1"/>
        <v>OK</v>
      </c>
      <c r="P68" s="2" t="str">
        <f>VLOOKUP(B68,ACROV!$A$2:$D$739,4,)</f>
        <v>ANUGRAH KUSUMA</v>
      </c>
    </row>
    <row r="69" spans="1:16" x14ac:dyDescent="0.25">
      <c r="A69" s="2" t="s">
        <v>26</v>
      </c>
      <c r="B69" s="2" t="s">
        <v>633</v>
      </c>
      <c r="C69" s="2" t="s">
        <v>634</v>
      </c>
      <c r="D69" s="2" t="s">
        <v>30</v>
      </c>
      <c r="E69" s="2" t="s">
        <v>827</v>
      </c>
      <c r="F69" s="2" t="s">
        <v>4205</v>
      </c>
      <c r="G69" s="2" t="s">
        <v>4206</v>
      </c>
      <c r="H69" s="2" t="s">
        <v>4207</v>
      </c>
      <c r="I69" s="2" t="s">
        <v>4208</v>
      </c>
      <c r="J69" s="2" t="s">
        <v>27</v>
      </c>
      <c r="K69" s="2" t="s">
        <v>4209</v>
      </c>
      <c r="L69" s="2" t="s">
        <v>4210</v>
      </c>
      <c r="M69" s="2" t="s">
        <v>4211</v>
      </c>
      <c r="N69" s="2" t="s">
        <v>41</v>
      </c>
      <c r="O69" s="2" t="str">
        <f t="shared" si="1"/>
        <v>OK</v>
      </c>
      <c r="P69" s="2" t="str">
        <f>VLOOKUP(B69,ACROV!$A$2:$D$739,4,)</f>
        <v>ANUGRAH KUSUMA</v>
      </c>
    </row>
    <row r="70" spans="1:16" x14ac:dyDescent="0.25">
      <c r="A70" s="2" t="s">
        <v>26</v>
      </c>
      <c r="B70" s="2" t="s">
        <v>738</v>
      </c>
      <c r="C70" s="2" t="s">
        <v>739</v>
      </c>
      <c r="D70" s="2" t="s">
        <v>30</v>
      </c>
      <c r="E70" s="2" t="s">
        <v>3482</v>
      </c>
      <c r="F70" s="2" t="s">
        <v>4205</v>
      </c>
      <c r="G70" s="2" t="s">
        <v>4206</v>
      </c>
      <c r="H70" s="2" t="s">
        <v>4207</v>
      </c>
      <c r="I70" s="2" t="s">
        <v>4208</v>
      </c>
      <c r="J70" s="2" t="s">
        <v>27</v>
      </c>
      <c r="K70" s="2" t="s">
        <v>4209</v>
      </c>
      <c r="L70" s="2" t="s">
        <v>4210</v>
      </c>
      <c r="M70" s="2" t="s">
        <v>4211</v>
      </c>
      <c r="N70" s="2" t="s">
        <v>41</v>
      </c>
      <c r="O70" s="2" t="str">
        <f t="shared" si="1"/>
        <v>OK</v>
      </c>
      <c r="P70" s="2" t="str">
        <f>VLOOKUP(B70,ACROV!$A$2:$D$739,4,)</f>
        <v>ANUGRAH KUSUMA</v>
      </c>
    </row>
    <row r="71" spans="1:16" x14ac:dyDescent="0.25">
      <c r="A71" s="2" t="s">
        <v>26</v>
      </c>
      <c r="B71" s="2" t="s">
        <v>1103</v>
      </c>
      <c r="C71" s="2" t="s">
        <v>1104</v>
      </c>
      <c r="D71" s="2" t="s">
        <v>118</v>
      </c>
      <c r="E71" s="2" t="s">
        <v>2503</v>
      </c>
      <c r="F71" s="2" t="s">
        <v>4205</v>
      </c>
      <c r="G71" s="2" t="s">
        <v>4206</v>
      </c>
      <c r="H71" s="2" t="s">
        <v>4207</v>
      </c>
      <c r="I71" s="2" t="s">
        <v>4208</v>
      </c>
      <c r="J71" s="2" t="s">
        <v>27</v>
      </c>
      <c r="K71" s="2" t="s">
        <v>4209</v>
      </c>
      <c r="L71" s="2" t="s">
        <v>4210</v>
      </c>
      <c r="M71" s="2" t="s">
        <v>4211</v>
      </c>
      <c r="N71" s="2" t="s">
        <v>41</v>
      </c>
      <c r="O71" s="2" t="str">
        <f t="shared" si="1"/>
        <v>OK</v>
      </c>
      <c r="P71" s="2" t="str">
        <f>VLOOKUP(B71,ACROV!$A$2:$D$739,4,)</f>
        <v>ANUGRAH KUSUMA</v>
      </c>
    </row>
    <row r="72" spans="1:16" x14ac:dyDescent="0.25">
      <c r="A72" s="2" t="s">
        <v>26</v>
      </c>
      <c r="B72" s="2" t="s">
        <v>633</v>
      </c>
      <c r="C72" s="2" t="s">
        <v>634</v>
      </c>
      <c r="D72" s="2" t="s">
        <v>118</v>
      </c>
      <c r="E72" s="2" t="s">
        <v>639</v>
      </c>
      <c r="F72" s="2" t="s">
        <v>4205</v>
      </c>
      <c r="G72" s="2" t="s">
        <v>4206</v>
      </c>
      <c r="H72" s="2" t="s">
        <v>4207</v>
      </c>
      <c r="I72" s="2" t="s">
        <v>4208</v>
      </c>
      <c r="J72" s="2" t="s">
        <v>27</v>
      </c>
      <c r="K72" s="2" t="s">
        <v>4209</v>
      </c>
      <c r="L72" s="2" t="s">
        <v>4210</v>
      </c>
      <c r="M72" s="2" t="s">
        <v>4211</v>
      </c>
      <c r="N72" s="2" t="s">
        <v>41</v>
      </c>
      <c r="O72" s="2" t="str">
        <f t="shared" si="1"/>
        <v>OK</v>
      </c>
      <c r="P72" s="2" t="str">
        <f>VLOOKUP(B72,ACROV!$A$2:$D$739,4,)</f>
        <v>ANUGRAH KUSUMA</v>
      </c>
    </row>
    <row r="73" spans="1:16" x14ac:dyDescent="0.25">
      <c r="A73" s="2" t="s">
        <v>26</v>
      </c>
      <c r="B73" s="2" t="s">
        <v>447</v>
      </c>
      <c r="C73" s="2" t="s">
        <v>448</v>
      </c>
      <c r="D73" s="2" t="s">
        <v>60</v>
      </c>
      <c r="E73" s="2" t="s">
        <v>681</v>
      </c>
      <c r="F73" s="2" t="s">
        <v>4205</v>
      </c>
      <c r="G73" s="2" t="s">
        <v>4206</v>
      </c>
      <c r="H73" s="2" t="s">
        <v>4207</v>
      </c>
      <c r="I73" s="2" t="s">
        <v>4208</v>
      </c>
      <c r="J73" s="2" t="s">
        <v>27</v>
      </c>
      <c r="K73" s="2" t="s">
        <v>4209</v>
      </c>
      <c r="L73" s="2" t="s">
        <v>4210</v>
      </c>
      <c r="M73" s="2" t="s">
        <v>4211</v>
      </c>
      <c r="N73" s="2" t="s">
        <v>41</v>
      </c>
      <c r="O73" s="2" t="str">
        <f t="shared" si="1"/>
        <v>OK</v>
      </c>
      <c r="P73" s="2" t="str">
        <f>VLOOKUP(B73,ACROV!$A$2:$D$739,4,)</f>
        <v>ANUGRAH KUSUMA</v>
      </c>
    </row>
    <row r="74" spans="1:16" x14ac:dyDescent="0.25">
      <c r="A74" s="2" t="s">
        <v>26</v>
      </c>
      <c r="B74" s="2" t="s">
        <v>65</v>
      </c>
      <c r="C74" s="2" t="s">
        <v>66</v>
      </c>
      <c r="D74" s="2" t="s">
        <v>49</v>
      </c>
      <c r="E74" s="2" t="s">
        <v>67</v>
      </c>
      <c r="F74" s="2" t="s">
        <v>4205</v>
      </c>
      <c r="G74" s="2" t="s">
        <v>4206</v>
      </c>
      <c r="H74" s="2" t="s">
        <v>4207</v>
      </c>
      <c r="I74" s="2" t="s">
        <v>4208</v>
      </c>
      <c r="J74" s="2" t="s">
        <v>27</v>
      </c>
      <c r="K74" s="2" t="s">
        <v>4209</v>
      </c>
      <c r="L74" s="2" t="s">
        <v>4210</v>
      </c>
      <c r="M74" s="2" t="s">
        <v>4211</v>
      </c>
      <c r="N74" s="2" t="s">
        <v>41</v>
      </c>
      <c r="O74" s="2" t="str">
        <f t="shared" si="1"/>
        <v>OK</v>
      </c>
      <c r="P74" s="2" t="str">
        <f>VLOOKUP(B74,ACROV!$A$2:$D$739,4,)</f>
        <v>ANUGRAH KUSUMA</v>
      </c>
    </row>
    <row r="75" spans="1:16" x14ac:dyDescent="0.25">
      <c r="A75" s="2" t="s">
        <v>26</v>
      </c>
      <c r="B75" s="2" t="s">
        <v>251</v>
      </c>
      <c r="C75" s="2" t="s">
        <v>252</v>
      </c>
      <c r="D75" s="2" t="s">
        <v>118</v>
      </c>
      <c r="E75" s="2" t="s">
        <v>767</v>
      </c>
      <c r="F75" s="2" t="s">
        <v>4205</v>
      </c>
      <c r="G75" s="2" t="s">
        <v>4206</v>
      </c>
      <c r="H75" s="2" t="s">
        <v>4207</v>
      </c>
      <c r="I75" s="2" t="s">
        <v>4208</v>
      </c>
      <c r="J75" s="2" t="s">
        <v>27</v>
      </c>
      <c r="K75" s="2" t="s">
        <v>4209</v>
      </c>
      <c r="L75" s="2" t="s">
        <v>4210</v>
      </c>
      <c r="M75" s="2" t="s">
        <v>4211</v>
      </c>
      <c r="N75" s="2" t="s">
        <v>41</v>
      </c>
      <c r="O75" s="2" t="str">
        <f t="shared" si="1"/>
        <v>OK</v>
      </c>
      <c r="P75" s="2" t="str">
        <f>VLOOKUP(B75,ACROV!$A$2:$D$739,4,)</f>
        <v>ANUGRAH KUSUMA</v>
      </c>
    </row>
    <row r="76" spans="1:16" x14ac:dyDescent="0.25">
      <c r="A76" s="2" t="s">
        <v>26</v>
      </c>
      <c r="B76" s="2" t="s">
        <v>1141</v>
      </c>
      <c r="C76" s="2" t="s">
        <v>1142</v>
      </c>
      <c r="D76" s="2" t="s">
        <v>118</v>
      </c>
      <c r="E76" s="2" t="s">
        <v>2652</v>
      </c>
      <c r="F76" s="2" t="s">
        <v>4205</v>
      </c>
      <c r="G76" s="2" t="s">
        <v>4206</v>
      </c>
      <c r="H76" s="2" t="s">
        <v>4207</v>
      </c>
      <c r="I76" s="2" t="s">
        <v>4208</v>
      </c>
      <c r="J76" s="2" t="s">
        <v>27</v>
      </c>
      <c r="K76" s="2" t="s">
        <v>4209</v>
      </c>
      <c r="L76" s="2" t="s">
        <v>4210</v>
      </c>
      <c r="M76" s="2" t="s">
        <v>4211</v>
      </c>
      <c r="N76" s="2" t="s">
        <v>41</v>
      </c>
      <c r="O76" s="2" t="str">
        <f t="shared" si="1"/>
        <v>OK</v>
      </c>
      <c r="P76" s="2" t="str">
        <f>VLOOKUP(B76,ACROV!$A$2:$D$739,4,)</f>
        <v>ANUGRAH KUSUMA</v>
      </c>
    </row>
    <row r="77" spans="1:16" x14ac:dyDescent="0.25">
      <c r="A77" s="2" t="s">
        <v>26</v>
      </c>
      <c r="B77" s="2" t="s">
        <v>1317</v>
      </c>
      <c r="C77" s="2" t="s">
        <v>1318</v>
      </c>
      <c r="D77" s="2" t="s">
        <v>118</v>
      </c>
      <c r="E77" s="2" t="s">
        <v>3578</v>
      </c>
      <c r="F77" s="2" t="s">
        <v>4205</v>
      </c>
      <c r="G77" s="2" t="s">
        <v>4206</v>
      </c>
      <c r="H77" s="2" t="s">
        <v>4207</v>
      </c>
      <c r="I77" s="2" t="s">
        <v>4208</v>
      </c>
      <c r="J77" s="2" t="s">
        <v>27</v>
      </c>
      <c r="K77" s="2" t="s">
        <v>4209</v>
      </c>
      <c r="L77" s="2" t="s">
        <v>4210</v>
      </c>
      <c r="M77" s="2" t="s">
        <v>4211</v>
      </c>
      <c r="N77" s="2" t="s">
        <v>41</v>
      </c>
      <c r="O77" s="2" t="str">
        <f t="shared" si="1"/>
        <v>OK</v>
      </c>
      <c r="P77" s="2" t="str">
        <f>VLOOKUP(B77,ACROV!$A$2:$D$739,4,)</f>
        <v>ANUGRAH KUSUMA</v>
      </c>
    </row>
    <row r="78" spans="1:16" x14ac:dyDescent="0.25">
      <c r="A78" s="2" t="s">
        <v>26</v>
      </c>
      <c r="B78" s="2" t="s">
        <v>2457</v>
      </c>
      <c r="C78" s="2" t="s">
        <v>2458</v>
      </c>
      <c r="D78" s="2" t="s">
        <v>30</v>
      </c>
      <c r="E78" s="2" t="s">
        <v>2459</v>
      </c>
      <c r="F78" s="2" t="s">
        <v>4205</v>
      </c>
      <c r="G78" s="2" t="s">
        <v>4206</v>
      </c>
      <c r="H78" s="2" t="s">
        <v>4207</v>
      </c>
      <c r="I78" s="2" t="s">
        <v>4208</v>
      </c>
      <c r="J78" s="2" t="s">
        <v>27</v>
      </c>
      <c r="K78" s="2" t="s">
        <v>4209</v>
      </c>
      <c r="L78" s="2" t="s">
        <v>4210</v>
      </c>
      <c r="M78" s="2" t="s">
        <v>4211</v>
      </c>
      <c r="N78" s="2" t="s">
        <v>41</v>
      </c>
      <c r="O78" s="2" t="str">
        <f t="shared" si="1"/>
        <v>OK</v>
      </c>
      <c r="P78" s="2" t="str">
        <f>VLOOKUP(B78,ACROV!$A$2:$D$739,4,)</f>
        <v>ANUGRAH KUSUMA</v>
      </c>
    </row>
    <row r="79" spans="1:16" x14ac:dyDescent="0.25">
      <c r="A79" s="2" t="s">
        <v>26</v>
      </c>
      <c r="B79" s="2" t="s">
        <v>546</v>
      </c>
      <c r="C79" s="2" t="s">
        <v>547</v>
      </c>
      <c r="D79" s="2" t="s">
        <v>49</v>
      </c>
      <c r="E79" s="2" t="s">
        <v>907</v>
      </c>
      <c r="F79" s="2" t="s">
        <v>4205</v>
      </c>
      <c r="G79" s="2" t="s">
        <v>4206</v>
      </c>
      <c r="H79" s="2" t="s">
        <v>4207</v>
      </c>
      <c r="I79" s="2" t="s">
        <v>4208</v>
      </c>
      <c r="J79" s="2" t="s">
        <v>27</v>
      </c>
      <c r="K79" s="2" t="s">
        <v>4209</v>
      </c>
      <c r="L79" s="2" t="s">
        <v>4210</v>
      </c>
      <c r="M79" s="2" t="s">
        <v>4211</v>
      </c>
      <c r="N79" s="2" t="s">
        <v>41</v>
      </c>
      <c r="O79" s="2" t="str">
        <f t="shared" si="1"/>
        <v>OK</v>
      </c>
      <c r="P79" s="2" t="str">
        <f>VLOOKUP(B79,ACROV!$A$2:$D$739,4,)</f>
        <v>ANUGRAH KUSUMA</v>
      </c>
    </row>
    <row r="80" spans="1:16" x14ac:dyDescent="0.25">
      <c r="A80" s="2" t="s">
        <v>26</v>
      </c>
      <c r="B80" s="2" t="s">
        <v>981</v>
      </c>
      <c r="C80" s="2" t="s">
        <v>982</v>
      </c>
      <c r="D80" s="2" t="s">
        <v>30</v>
      </c>
      <c r="E80" s="2" t="s">
        <v>1520</v>
      </c>
      <c r="F80" s="2" t="s">
        <v>4205</v>
      </c>
      <c r="G80" s="2" t="s">
        <v>4206</v>
      </c>
      <c r="H80" s="2" t="s">
        <v>4207</v>
      </c>
      <c r="I80" s="2" t="s">
        <v>4208</v>
      </c>
      <c r="J80" s="2" t="s">
        <v>27</v>
      </c>
      <c r="K80" s="2" t="s">
        <v>4209</v>
      </c>
      <c r="L80" s="2" t="s">
        <v>4210</v>
      </c>
      <c r="M80" s="2" t="s">
        <v>4211</v>
      </c>
      <c r="N80" s="2" t="s">
        <v>41</v>
      </c>
      <c r="O80" s="2" t="str">
        <f t="shared" si="1"/>
        <v>OK</v>
      </c>
      <c r="P80" s="2" t="str">
        <f>VLOOKUP(B80,ACROV!$A$2:$D$739,4,)</f>
        <v>ANUGRAH KUSUMA</v>
      </c>
    </row>
    <row r="81" spans="1:16" x14ac:dyDescent="0.25">
      <c r="A81" s="2" t="s">
        <v>26</v>
      </c>
      <c r="B81" s="2" t="s">
        <v>738</v>
      </c>
      <c r="C81" s="2" t="s">
        <v>739</v>
      </c>
      <c r="D81" s="2" t="s">
        <v>118</v>
      </c>
      <c r="E81" s="2" t="s">
        <v>740</v>
      </c>
      <c r="F81" s="2" t="s">
        <v>4205</v>
      </c>
      <c r="G81" s="2" t="s">
        <v>4206</v>
      </c>
      <c r="H81" s="2" t="s">
        <v>4207</v>
      </c>
      <c r="I81" s="2" t="s">
        <v>4208</v>
      </c>
      <c r="J81" s="2" t="s">
        <v>27</v>
      </c>
      <c r="K81" s="2" t="s">
        <v>4209</v>
      </c>
      <c r="L81" s="2" t="s">
        <v>4210</v>
      </c>
      <c r="M81" s="2" t="s">
        <v>4211</v>
      </c>
      <c r="N81" s="2" t="s">
        <v>41</v>
      </c>
      <c r="O81" s="2" t="str">
        <f t="shared" si="1"/>
        <v>OK</v>
      </c>
      <c r="P81" s="2" t="str">
        <f>VLOOKUP(B81,ACROV!$A$2:$D$739,4,)</f>
        <v>ANUGRAH KUSUMA</v>
      </c>
    </row>
    <row r="82" spans="1:16" x14ac:dyDescent="0.25">
      <c r="A82" s="2" t="s">
        <v>26</v>
      </c>
      <c r="B82" s="2" t="s">
        <v>3565</v>
      </c>
      <c r="C82" s="2" t="s">
        <v>3566</v>
      </c>
      <c r="D82" s="2" t="s">
        <v>118</v>
      </c>
      <c r="E82" s="2" t="s">
        <v>3567</v>
      </c>
      <c r="F82" s="2" t="s">
        <v>4205</v>
      </c>
      <c r="G82" s="2" t="s">
        <v>4206</v>
      </c>
      <c r="H82" s="2" t="s">
        <v>4207</v>
      </c>
      <c r="I82" s="2" t="s">
        <v>4208</v>
      </c>
      <c r="J82" s="2" t="s">
        <v>27</v>
      </c>
      <c r="K82" s="2" t="s">
        <v>4209</v>
      </c>
      <c r="L82" s="2" t="s">
        <v>4210</v>
      </c>
      <c r="M82" s="2" t="s">
        <v>4211</v>
      </c>
      <c r="N82" s="2" t="s">
        <v>41</v>
      </c>
      <c r="O82" s="2" t="str">
        <f t="shared" si="1"/>
        <v>OK</v>
      </c>
      <c r="P82" s="2" t="str">
        <f>VLOOKUP(B82,ACROV!$A$2:$D$739,4,)</f>
        <v>ANUGRAH KUSUMA</v>
      </c>
    </row>
    <row r="83" spans="1:16" x14ac:dyDescent="0.25">
      <c r="A83" s="2" t="s">
        <v>26</v>
      </c>
      <c r="B83" s="2" t="s">
        <v>3465</v>
      </c>
      <c r="C83" s="2" t="s">
        <v>3466</v>
      </c>
      <c r="D83" s="2" t="s">
        <v>118</v>
      </c>
      <c r="E83" s="2" t="s">
        <v>3467</v>
      </c>
      <c r="F83" s="2" t="s">
        <v>4205</v>
      </c>
      <c r="G83" s="2" t="s">
        <v>4206</v>
      </c>
      <c r="H83" s="2" t="s">
        <v>4207</v>
      </c>
      <c r="I83" s="2" t="s">
        <v>4208</v>
      </c>
      <c r="J83" s="2" t="s">
        <v>27</v>
      </c>
      <c r="K83" s="2" t="s">
        <v>4209</v>
      </c>
      <c r="L83" s="2" t="s">
        <v>4210</v>
      </c>
      <c r="M83" s="2" t="s">
        <v>4211</v>
      </c>
      <c r="N83" s="2" t="s">
        <v>41</v>
      </c>
      <c r="O83" s="2" t="str">
        <f t="shared" si="1"/>
        <v>OK</v>
      </c>
      <c r="P83" s="2" t="str">
        <f>VLOOKUP(B83,ACROV!$A$2:$D$739,4,)</f>
        <v>ANUGRAH KUSUMA</v>
      </c>
    </row>
    <row r="84" spans="1:16" x14ac:dyDescent="0.25">
      <c r="A84" s="2" t="s">
        <v>26</v>
      </c>
      <c r="B84" s="2" t="s">
        <v>2180</v>
      </c>
      <c r="C84" s="2" t="s">
        <v>2181</v>
      </c>
      <c r="D84" s="2" t="s">
        <v>118</v>
      </c>
      <c r="E84" s="2" t="s">
        <v>2182</v>
      </c>
      <c r="F84" s="2" t="s">
        <v>4205</v>
      </c>
      <c r="G84" s="2" t="s">
        <v>4206</v>
      </c>
      <c r="H84" s="2" t="s">
        <v>4207</v>
      </c>
      <c r="I84" s="2" t="s">
        <v>4208</v>
      </c>
      <c r="J84" s="2" t="s">
        <v>27</v>
      </c>
      <c r="K84" s="2" t="s">
        <v>4209</v>
      </c>
      <c r="L84" s="2" t="s">
        <v>4210</v>
      </c>
      <c r="M84" s="2" t="s">
        <v>4211</v>
      </c>
      <c r="N84" s="2" t="s">
        <v>41</v>
      </c>
      <c r="O84" s="2" t="str">
        <f t="shared" si="1"/>
        <v>OK</v>
      </c>
      <c r="P84" s="2" t="str">
        <f>VLOOKUP(B84,ACROV!$A$2:$D$739,4,)</f>
        <v>ANUGRAH KUSUMA</v>
      </c>
    </row>
    <row r="85" spans="1:16" x14ac:dyDescent="0.25">
      <c r="A85" s="2" t="s">
        <v>26</v>
      </c>
      <c r="B85" s="2" t="s">
        <v>1704</v>
      </c>
      <c r="C85" s="2" t="s">
        <v>1705</v>
      </c>
      <c r="D85" s="2" t="s">
        <v>30</v>
      </c>
      <c r="E85" s="2" t="s">
        <v>1706</v>
      </c>
      <c r="F85" s="2" t="s">
        <v>4205</v>
      </c>
      <c r="G85" s="2" t="s">
        <v>4206</v>
      </c>
      <c r="H85" s="2" t="s">
        <v>4207</v>
      </c>
      <c r="I85" s="2" t="s">
        <v>4208</v>
      </c>
      <c r="J85" s="2" t="s">
        <v>27</v>
      </c>
      <c r="K85" s="2" t="s">
        <v>4209</v>
      </c>
      <c r="L85" s="2" t="s">
        <v>4210</v>
      </c>
      <c r="M85" s="2" t="s">
        <v>4211</v>
      </c>
      <c r="N85" s="2" t="s">
        <v>41</v>
      </c>
      <c r="O85" s="2" t="str">
        <f t="shared" si="1"/>
        <v>OK</v>
      </c>
      <c r="P85" s="2" t="str">
        <f>VLOOKUP(B85,ACROV!$A$2:$D$739,4,)</f>
        <v>ANUGRAH KUSUMA</v>
      </c>
    </row>
    <row r="86" spans="1:16" x14ac:dyDescent="0.25">
      <c r="A86" s="2" t="s">
        <v>26</v>
      </c>
      <c r="B86" s="2" t="s">
        <v>447</v>
      </c>
      <c r="C86" s="2" t="s">
        <v>448</v>
      </c>
      <c r="D86" s="2" t="s">
        <v>30</v>
      </c>
      <c r="E86" s="2" t="s">
        <v>1842</v>
      </c>
      <c r="F86" s="2" t="s">
        <v>4205</v>
      </c>
      <c r="G86" s="2" t="s">
        <v>4206</v>
      </c>
      <c r="H86" s="2" t="s">
        <v>4207</v>
      </c>
      <c r="I86" s="2" t="s">
        <v>4208</v>
      </c>
      <c r="J86" s="2" t="s">
        <v>27</v>
      </c>
      <c r="K86" s="2" t="s">
        <v>4209</v>
      </c>
      <c r="L86" s="2" t="s">
        <v>4210</v>
      </c>
      <c r="M86" s="2" t="s">
        <v>4211</v>
      </c>
      <c r="N86" s="2" t="s">
        <v>41</v>
      </c>
      <c r="O86" s="2" t="str">
        <f t="shared" si="1"/>
        <v>OK</v>
      </c>
      <c r="P86" s="2" t="str">
        <f>VLOOKUP(B86,ACROV!$A$2:$D$739,4,)</f>
        <v>ANUGRAH KUSUMA</v>
      </c>
    </row>
    <row r="87" spans="1:16" x14ac:dyDescent="0.25">
      <c r="A87" s="2" t="s">
        <v>26</v>
      </c>
      <c r="B87" s="2" t="s">
        <v>733</v>
      </c>
      <c r="C87" s="2" t="s">
        <v>734</v>
      </c>
      <c r="D87" s="2" t="s">
        <v>118</v>
      </c>
      <c r="E87" s="2" t="s">
        <v>3644</v>
      </c>
      <c r="F87" s="2" t="s">
        <v>4205</v>
      </c>
      <c r="G87" s="2" t="s">
        <v>4206</v>
      </c>
      <c r="H87" s="2" t="s">
        <v>4207</v>
      </c>
      <c r="I87" s="2" t="s">
        <v>4208</v>
      </c>
      <c r="J87" s="2" t="s">
        <v>27</v>
      </c>
      <c r="K87" s="2" t="s">
        <v>4209</v>
      </c>
      <c r="L87" s="2" t="s">
        <v>4210</v>
      </c>
      <c r="M87" s="2" t="s">
        <v>4211</v>
      </c>
      <c r="N87" s="2" t="s">
        <v>41</v>
      </c>
      <c r="O87" s="2" t="str">
        <f t="shared" si="1"/>
        <v>OK</v>
      </c>
      <c r="P87" s="2" t="str">
        <f>VLOOKUP(B87,ACROV!$A$2:$D$739,4,)</f>
        <v>ANUGRAH KUSUMA</v>
      </c>
    </row>
    <row r="88" spans="1:16" x14ac:dyDescent="0.25">
      <c r="A88" s="2" t="s">
        <v>26</v>
      </c>
      <c r="B88" s="2" t="s">
        <v>447</v>
      </c>
      <c r="C88" s="2" t="s">
        <v>448</v>
      </c>
      <c r="D88" s="2" t="s">
        <v>49</v>
      </c>
      <c r="E88" s="2" t="s">
        <v>2789</v>
      </c>
      <c r="F88" s="2" t="s">
        <v>4205</v>
      </c>
      <c r="G88" s="2" t="s">
        <v>4206</v>
      </c>
      <c r="H88" s="2" t="s">
        <v>4207</v>
      </c>
      <c r="I88" s="2" t="s">
        <v>4208</v>
      </c>
      <c r="J88" s="2" t="s">
        <v>27</v>
      </c>
      <c r="K88" s="2" t="s">
        <v>4209</v>
      </c>
      <c r="L88" s="2" t="s">
        <v>4210</v>
      </c>
      <c r="M88" s="2" t="s">
        <v>4211</v>
      </c>
      <c r="N88" s="2" t="s">
        <v>41</v>
      </c>
      <c r="O88" s="2" t="str">
        <f t="shared" si="1"/>
        <v>OK</v>
      </c>
      <c r="P88" s="2" t="str">
        <f>VLOOKUP(B88,ACROV!$A$2:$D$739,4,)</f>
        <v>ANUGRAH KUSUMA</v>
      </c>
    </row>
    <row r="89" spans="1:16" x14ac:dyDescent="0.25">
      <c r="A89" s="2" t="s">
        <v>26</v>
      </c>
      <c r="B89" s="2" t="s">
        <v>251</v>
      </c>
      <c r="C89" s="2" t="s">
        <v>252</v>
      </c>
      <c r="D89" s="2" t="s">
        <v>30</v>
      </c>
      <c r="E89" s="2" t="s">
        <v>253</v>
      </c>
      <c r="F89" s="2" t="s">
        <v>4205</v>
      </c>
      <c r="G89" s="2" t="s">
        <v>4206</v>
      </c>
      <c r="H89" s="2" t="s">
        <v>4207</v>
      </c>
      <c r="I89" s="2" t="s">
        <v>4208</v>
      </c>
      <c r="J89" s="2" t="s">
        <v>27</v>
      </c>
      <c r="K89" s="2" t="s">
        <v>4209</v>
      </c>
      <c r="L89" s="2" t="s">
        <v>4210</v>
      </c>
      <c r="M89" s="2" t="s">
        <v>4211</v>
      </c>
      <c r="N89" s="2" t="s">
        <v>41</v>
      </c>
      <c r="O89" s="2" t="str">
        <f t="shared" si="1"/>
        <v>OK</v>
      </c>
      <c r="P89" s="2" t="str">
        <f>VLOOKUP(B89,ACROV!$A$2:$D$739,4,)</f>
        <v>ANUGRAH KUSUMA</v>
      </c>
    </row>
    <row r="90" spans="1:16" x14ac:dyDescent="0.25">
      <c r="A90" s="2" t="s">
        <v>26</v>
      </c>
      <c r="B90" s="2" t="s">
        <v>3565</v>
      </c>
      <c r="C90" s="2" t="s">
        <v>3566</v>
      </c>
      <c r="D90" s="2" t="s">
        <v>30</v>
      </c>
      <c r="E90" s="2" t="s">
        <v>3743</v>
      </c>
      <c r="F90" s="2" t="s">
        <v>4205</v>
      </c>
      <c r="G90" s="2" t="s">
        <v>4206</v>
      </c>
      <c r="H90" s="2" t="s">
        <v>4207</v>
      </c>
      <c r="I90" s="2" t="s">
        <v>4208</v>
      </c>
      <c r="J90" s="2" t="s">
        <v>27</v>
      </c>
      <c r="K90" s="2" t="s">
        <v>4209</v>
      </c>
      <c r="L90" s="2" t="s">
        <v>4210</v>
      </c>
      <c r="M90" s="2" t="s">
        <v>4211</v>
      </c>
      <c r="N90" s="2" t="s">
        <v>41</v>
      </c>
      <c r="O90" s="2" t="str">
        <f t="shared" si="1"/>
        <v>OK</v>
      </c>
      <c r="P90" s="2" t="str">
        <f>VLOOKUP(B90,ACROV!$A$2:$D$739,4,)</f>
        <v>ANUGRAH KUSUMA</v>
      </c>
    </row>
    <row r="91" spans="1:16" x14ac:dyDescent="0.25">
      <c r="A91" s="2" t="s">
        <v>26</v>
      </c>
      <c r="B91" s="2" t="s">
        <v>2878</v>
      </c>
      <c r="C91" s="2" t="s">
        <v>2879</v>
      </c>
      <c r="D91" s="2" t="s">
        <v>118</v>
      </c>
      <c r="E91" s="2" t="s">
        <v>2952</v>
      </c>
      <c r="F91" s="2" t="s">
        <v>4205</v>
      </c>
      <c r="G91" s="2" t="s">
        <v>4206</v>
      </c>
      <c r="H91" s="2" t="s">
        <v>4207</v>
      </c>
      <c r="I91" s="2" t="s">
        <v>4208</v>
      </c>
      <c r="J91" s="2" t="s">
        <v>27</v>
      </c>
      <c r="K91" s="2" t="s">
        <v>4209</v>
      </c>
      <c r="L91" s="2" t="s">
        <v>4210</v>
      </c>
      <c r="M91" s="2" t="s">
        <v>4211</v>
      </c>
      <c r="N91" s="2" t="s">
        <v>41</v>
      </c>
      <c r="O91" s="2" t="str">
        <f t="shared" si="1"/>
        <v>OK</v>
      </c>
      <c r="P91" s="2" t="str">
        <f>VLOOKUP(B91,ACROV!$A$2:$D$739,4,)</f>
        <v>ANUGRAH KUSUMA</v>
      </c>
    </row>
    <row r="92" spans="1:16" x14ac:dyDescent="0.25">
      <c r="A92" s="2" t="s">
        <v>26</v>
      </c>
      <c r="B92" s="2" t="s">
        <v>2878</v>
      </c>
      <c r="C92" s="2" t="s">
        <v>2879</v>
      </c>
      <c r="D92" s="2" t="s">
        <v>30</v>
      </c>
      <c r="E92" s="2" t="s">
        <v>2880</v>
      </c>
      <c r="F92" s="2" t="s">
        <v>4205</v>
      </c>
      <c r="G92" s="2" t="s">
        <v>4206</v>
      </c>
      <c r="H92" s="2" t="s">
        <v>4207</v>
      </c>
      <c r="I92" s="2" t="s">
        <v>4208</v>
      </c>
      <c r="J92" s="2" t="s">
        <v>27</v>
      </c>
      <c r="K92" s="2" t="s">
        <v>4209</v>
      </c>
      <c r="L92" s="2" t="s">
        <v>4210</v>
      </c>
      <c r="M92" s="2" t="s">
        <v>4211</v>
      </c>
      <c r="N92" s="2" t="s">
        <v>41</v>
      </c>
      <c r="O92" s="2" t="str">
        <f t="shared" si="1"/>
        <v>OK</v>
      </c>
      <c r="P92" s="2" t="str">
        <f>VLOOKUP(B92,ACROV!$A$2:$D$739,4,)</f>
        <v>ANUGRAH KUSUMA</v>
      </c>
    </row>
    <row r="93" spans="1:16" x14ac:dyDescent="0.25">
      <c r="A93" s="2" t="s">
        <v>26</v>
      </c>
      <c r="B93" s="2" t="s">
        <v>1485</v>
      </c>
      <c r="C93" s="2" t="s">
        <v>1486</v>
      </c>
      <c r="D93" s="2" t="s">
        <v>118</v>
      </c>
      <c r="E93" s="2" t="s">
        <v>3742</v>
      </c>
      <c r="F93" s="2" t="s">
        <v>4205</v>
      </c>
      <c r="G93" s="2" t="s">
        <v>4206</v>
      </c>
      <c r="H93" s="2" t="s">
        <v>4207</v>
      </c>
      <c r="I93" s="2" t="s">
        <v>4208</v>
      </c>
      <c r="J93" s="2" t="s">
        <v>27</v>
      </c>
      <c r="K93" s="2" t="s">
        <v>4209</v>
      </c>
      <c r="L93" s="2" t="s">
        <v>4210</v>
      </c>
      <c r="M93" s="2" t="s">
        <v>4211</v>
      </c>
      <c r="N93" s="2" t="s">
        <v>41</v>
      </c>
      <c r="O93" s="2" t="str">
        <f t="shared" si="1"/>
        <v>OK</v>
      </c>
      <c r="P93" s="2" t="str">
        <f>VLOOKUP(B93,ACROV!$A$2:$D$739,4,)</f>
        <v>ANUGRAH KUSUMA</v>
      </c>
    </row>
    <row r="94" spans="1:16" x14ac:dyDescent="0.25">
      <c r="A94" s="2" t="s">
        <v>26</v>
      </c>
      <c r="B94" s="2" t="s">
        <v>1574</v>
      </c>
      <c r="C94" s="2" t="s">
        <v>1575</v>
      </c>
      <c r="D94" s="2" t="s">
        <v>30</v>
      </c>
      <c r="E94" s="2" t="s">
        <v>1576</v>
      </c>
      <c r="F94" s="2" t="s">
        <v>4205</v>
      </c>
      <c r="G94" s="2" t="s">
        <v>4206</v>
      </c>
      <c r="H94" s="2" t="s">
        <v>4207</v>
      </c>
      <c r="I94" s="2" t="s">
        <v>4208</v>
      </c>
      <c r="J94" s="2" t="s">
        <v>27</v>
      </c>
      <c r="K94" s="2" t="s">
        <v>4209</v>
      </c>
      <c r="L94" s="2" t="s">
        <v>4210</v>
      </c>
      <c r="M94" s="2" t="s">
        <v>4211</v>
      </c>
      <c r="N94" s="2" t="s">
        <v>41</v>
      </c>
      <c r="O94" s="2" t="str">
        <f t="shared" si="1"/>
        <v>OK</v>
      </c>
      <c r="P94" s="2" t="str">
        <f>VLOOKUP(B94,ACROV!$A$2:$D$739,4,)</f>
        <v>ANUGRAH KUSUMA</v>
      </c>
    </row>
    <row r="95" spans="1:16" x14ac:dyDescent="0.25">
      <c r="A95" s="2" t="s">
        <v>26</v>
      </c>
      <c r="B95" s="2" t="s">
        <v>2083</v>
      </c>
      <c r="C95" s="2" t="s">
        <v>2084</v>
      </c>
      <c r="D95" s="2" t="s">
        <v>118</v>
      </c>
      <c r="E95" s="2" t="s">
        <v>2085</v>
      </c>
      <c r="F95" s="2" t="s">
        <v>4205</v>
      </c>
      <c r="G95" s="2" t="s">
        <v>4206</v>
      </c>
      <c r="H95" s="2" t="s">
        <v>4207</v>
      </c>
      <c r="I95" s="2" t="s">
        <v>4208</v>
      </c>
      <c r="J95" s="2" t="s">
        <v>27</v>
      </c>
      <c r="K95" s="2" t="s">
        <v>4209</v>
      </c>
      <c r="L95" s="2" t="s">
        <v>4210</v>
      </c>
      <c r="M95" s="2" t="s">
        <v>4211</v>
      </c>
      <c r="N95" s="2" t="s">
        <v>41</v>
      </c>
      <c r="O95" s="2" t="str">
        <f t="shared" si="1"/>
        <v>OK</v>
      </c>
      <c r="P95" s="2" t="str">
        <f>VLOOKUP(B95,ACROV!$A$2:$D$739,4,)</f>
        <v>ANUGRAH KUSUMA</v>
      </c>
    </row>
    <row r="96" spans="1:16" x14ac:dyDescent="0.25">
      <c r="A96" s="2" t="s">
        <v>26</v>
      </c>
      <c r="B96" s="2" t="s">
        <v>1704</v>
      </c>
      <c r="C96" s="2" t="s">
        <v>1705</v>
      </c>
      <c r="D96" s="2" t="s">
        <v>118</v>
      </c>
      <c r="E96" s="2" t="s">
        <v>3277</v>
      </c>
      <c r="F96" s="2" t="s">
        <v>4205</v>
      </c>
      <c r="G96" s="2" t="s">
        <v>4206</v>
      </c>
      <c r="H96" s="2" t="s">
        <v>4207</v>
      </c>
      <c r="I96" s="2" t="s">
        <v>4208</v>
      </c>
      <c r="J96" s="2" t="s">
        <v>27</v>
      </c>
      <c r="K96" s="2" t="s">
        <v>4209</v>
      </c>
      <c r="L96" s="2" t="s">
        <v>4210</v>
      </c>
      <c r="M96" s="2" t="s">
        <v>4211</v>
      </c>
      <c r="N96" s="2" t="s">
        <v>41</v>
      </c>
      <c r="O96" s="2" t="str">
        <f t="shared" si="1"/>
        <v>OK</v>
      </c>
      <c r="P96" s="2" t="str">
        <f>VLOOKUP(B96,ACROV!$A$2:$D$739,4,)</f>
        <v>ANUGRAH KUSUMA</v>
      </c>
    </row>
    <row r="97" spans="1:16" x14ac:dyDescent="0.25">
      <c r="A97" s="2" t="s">
        <v>26</v>
      </c>
      <c r="B97" s="2" t="s">
        <v>2180</v>
      </c>
      <c r="C97" s="2" t="s">
        <v>2181</v>
      </c>
      <c r="D97" s="2" t="s">
        <v>30</v>
      </c>
      <c r="E97" s="2" t="s">
        <v>2230</v>
      </c>
      <c r="F97" s="2" t="s">
        <v>4205</v>
      </c>
      <c r="G97" s="2" t="s">
        <v>4206</v>
      </c>
      <c r="H97" s="2" t="s">
        <v>4207</v>
      </c>
      <c r="I97" s="2" t="s">
        <v>4208</v>
      </c>
      <c r="J97" s="2" t="s">
        <v>27</v>
      </c>
      <c r="K97" s="2" t="s">
        <v>4209</v>
      </c>
      <c r="L97" s="2" t="s">
        <v>4210</v>
      </c>
      <c r="M97" s="2" t="s">
        <v>4211</v>
      </c>
      <c r="N97" s="2" t="s">
        <v>41</v>
      </c>
      <c r="O97" s="2" t="str">
        <f t="shared" si="1"/>
        <v>OK</v>
      </c>
      <c r="P97" s="2" t="str">
        <f>VLOOKUP(B97,ACROV!$A$2:$D$739,4,)</f>
        <v>ANUGRAH KUSUMA</v>
      </c>
    </row>
    <row r="98" spans="1:16" x14ac:dyDescent="0.25">
      <c r="A98" s="2" t="s">
        <v>26</v>
      </c>
      <c r="B98" s="2" t="s">
        <v>2186</v>
      </c>
      <c r="C98" s="2" t="s">
        <v>2187</v>
      </c>
      <c r="D98" s="2" t="s">
        <v>118</v>
      </c>
      <c r="E98" s="2" t="s">
        <v>2188</v>
      </c>
      <c r="F98" s="2" t="s">
        <v>4205</v>
      </c>
      <c r="G98" s="2" t="s">
        <v>4206</v>
      </c>
      <c r="H98" s="2" t="s">
        <v>4207</v>
      </c>
      <c r="I98" s="2" t="s">
        <v>4208</v>
      </c>
      <c r="J98" s="2" t="s">
        <v>27</v>
      </c>
      <c r="K98" s="2" t="s">
        <v>4209</v>
      </c>
      <c r="L98" s="2" t="s">
        <v>4210</v>
      </c>
      <c r="M98" s="2" t="s">
        <v>4211</v>
      </c>
      <c r="N98" s="2" t="s">
        <v>41</v>
      </c>
      <c r="O98" s="2" t="str">
        <f t="shared" si="1"/>
        <v>OK</v>
      </c>
      <c r="P98" s="2" t="str">
        <f>VLOOKUP(B98,ACROV!$A$2:$D$739,4,)</f>
        <v>ANUGRAH KUSUMA</v>
      </c>
    </row>
    <row r="99" spans="1:16" x14ac:dyDescent="0.25">
      <c r="A99" s="2" t="s">
        <v>26</v>
      </c>
      <c r="B99" s="2" t="s">
        <v>2841</v>
      </c>
      <c r="C99" s="2" t="s">
        <v>2842</v>
      </c>
      <c r="D99" s="2" t="s">
        <v>118</v>
      </c>
      <c r="E99" s="2" t="s">
        <v>3547</v>
      </c>
      <c r="F99" s="2" t="s">
        <v>4205</v>
      </c>
      <c r="G99" s="2" t="s">
        <v>4206</v>
      </c>
      <c r="H99" s="2" t="s">
        <v>4207</v>
      </c>
      <c r="I99" s="2" t="s">
        <v>4208</v>
      </c>
      <c r="J99" s="2" t="s">
        <v>27</v>
      </c>
      <c r="K99" s="2" t="s">
        <v>4209</v>
      </c>
      <c r="L99" s="2" t="s">
        <v>4210</v>
      </c>
      <c r="M99" s="2" t="s">
        <v>4211</v>
      </c>
      <c r="N99" s="2" t="s">
        <v>41</v>
      </c>
      <c r="O99" s="2" t="str">
        <f t="shared" si="1"/>
        <v>OK</v>
      </c>
      <c r="P99" s="2" t="str">
        <f>VLOOKUP(B99,ACROV!$A$2:$D$739,4,)</f>
        <v>ANUGRAH KUSUMA</v>
      </c>
    </row>
    <row r="100" spans="1:16" x14ac:dyDescent="0.25">
      <c r="A100" s="2" t="s">
        <v>26</v>
      </c>
      <c r="B100" s="2" t="s">
        <v>2186</v>
      </c>
      <c r="C100" s="2" t="s">
        <v>2187</v>
      </c>
      <c r="D100" s="2" t="s">
        <v>30</v>
      </c>
      <c r="E100" s="2" t="s">
        <v>2405</v>
      </c>
      <c r="F100" s="2" t="s">
        <v>4205</v>
      </c>
      <c r="G100" s="2" t="s">
        <v>4206</v>
      </c>
      <c r="H100" s="2" t="s">
        <v>4207</v>
      </c>
      <c r="I100" s="2" t="s">
        <v>4208</v>
      </c>
      <c r="J100" s="2" t="s">
        <v>27</v>
      </c>
      <c r="K100" s="2" t="s">
        <v>4209</v>
      </c>
      <c r="L100" s="2" t="s">
        <v>4210</v>
      </c>
      <c r="M100" s="2" t="s">
        <v>4211</v>
      </c>
      <c r="N100" s="2" t="s">
        <v>41</v>
      </c>
      <c r="O100" s="2" t="str">
        <f t="shared" si="1"/>
        <v>OK</v>
      </c>
      <c r="P100" s="2" t="str">
        <f>VLOOKUP(B100,ACROV!$A$2:$D$739,4,)</f>
        <v>ANUGRAH KUSUMA</v>
      </c>
    </row>
    <row r="101" spans="1:16" x14ac:dyDescent="0.25">
      <c r="A101" s="2" t="s">
        <v>26</v>
      </c>
      <c r="B101" s="2" t="s">
        <v>1809</v>
      </c>
      <c r="C101" s="2" t="s">
        <v>1810</v>
      </c>
      <c r="D101" s="2" t="s">
        <v>30</v>
      </c>
      <c r="E101" s="2" t="s">
        <v>1811</v>
      </c>
      <c r="F101" s="2" t="s">
        <v>4205</v>
      </c>
      <c r="G101" s="2" t="s">
        <v>4206</v>
      </c>
      <c r="H101" s="2" t="s">
        <v>4207</v>
      </c>
      <c r="I101" s="2" t="s">
        <v>4208</v>
      </c>
      <c r="J101" s="2" t="s">
        <v>27</v>
      </c>
      <c r="K101" s="2" t="s">
        <v>4209</v>
      </c>
      <c r="L101" s="2" t="s">
        <v>4210</v>
      </c>
      <c r="M101" s="2" t="s">
        <v>4211</v>
      </c>
      <c r="N101" s="2" t="s">
        <v>41</v>
      </c>
      <c r="O101" s="2" t="str">
        <f t="shared" si="1"/>
        <v>OK</v>
      </c>
      <c r="P101" s="2" t="str">
        <f>VLOOKUP(B101,ACROV!$A$2:$D$739,4,)</f>
        <v>ANUGRAH KUSUMA</v>
      </c>
    </row>
    <row r="102" spans="1:16" x14ac:dyDescent="0.25">
      <c r="A102" s="2" t="s">
        <v>26</v>
      </c>
      <c r="B102" s="2" t="s">
        <v>3728</v>
      </c>
      <c r="C102" s="2" t="s">
        <v>3729</v>
      </c>
      <c r="D102" s="2" t="s">
        <v>30</v>
      </c>
      <c r="E102" s="2" t="s">
        <v>3730</v>
      </c>
      <c r="F102" s="2" t="s">
        <v>4205</v>
      </c>
      <c r="G102" s="2" t="s">
        <v>4206</v>
      </c>
      <c r="H102" s="2" t="s">
        <v>4207</v>
      </c>
      <c r="I102" s="2" t="s">
        <v>4208</v>
      </c>
      <c r="J102" s="2" t="s">
        <v>27</v>
      </c>
      <c r="K102" s="2" t="s">
        <v>4209</v>
      </c>
      <c r="L102" s="2" t="s">
        <v>4210</v>
      </c>
      <c r="M102" s="2" t="s">
        <v>4211</v>
      </c>
      <c r="N102" s="2" t="s">
        <v>41</v>
      </c>
      <c r="O102" s="2" t="str">
        <f t="shared" si="1"/>
        <v>OK</v>
      </c>
      <c r="P102" s="2" t="str">
        <f>VLOOKUP(B102,ACROV!$A$2:$D$739,4,)</f>
        <v>ANUGRAH KUSUMA</v>
      </c>
    </row>
    <row r="103" spans="1:16" x14ac:dyDescent="0.25">
      <c r="A103" s="2" t="s">
        <v>26</v>
      </c>
      <c r="B103" s="2" t="s">
        <v>2798</v>
      </c>
      <c r="C103" s="2" t="s">
        <v>2799</v>
      </c>
      <c r="D103" s="2" t="s">
        <v>118</v>
      </c>
      <c r="E103" s="2" t="s">
        <v>3827</v>
      </c>
      <c r="F103" s="2" t="s">
        <v>4205</v>
      </c>
      <c r="G103" s="2" t="s">
        <v>4206</v>
      </c>
      <c r="H103" s="2" t="s">
        <v>4207</v>
      </c>
      <c r="I103" s="2" t="s">
        <v>4208</v>
      </c>
      <c r="J103" s="2" t="s">
        <v>27</v>
      </c>
      <c r="K103" s="2" t="s">
        <v>4209</v>
      </c>
      <c r="L103" s="2" t="s">
        <v>4210</v>
      </c>
      <c r="M103" s="2" t="s">
        <v>4211</v>
      </c>
      <c r="N103" s="2" t="s">
        <v>41</v>
      </c>
      <c r="O103" s="2" t="str">
        <f t="shared" si="1"/>
        <v>OK</v>
      </c>
      <c r="P103" s="2" t="str">
        <f>VLOOKUP(B103,ACROV!$A$2:$D$739,4,)</f>
        <v>ANUGRAH KUSUMA</v>
      </c>
    </row>
    <row r="104" spans="1:16" x14ac:dyDescent="0.25">
      <c r="A104" s="2" t="s">
        <v>26</v>
      </c>
      <c r="B104" s="2" t="s">
        <v>2845</v>
      </c>
      <c r="C104" s="2" t="s">
        <v>2846</v>
      </c>
      <c r="D104" s="2" t="s">
        <v>118</v>
      </c>
      <c r="E104" s="2" t="s">
        <v>3625</v>
      </c>
      <c r="F104" s="2" t="s">
        <v>4205</v>
      </c>
      <c r="G104" s="2" t="s">
        <v>4206</v>
      </c>
      <c r="H104" s="2" t="s">
        <v>4207</v>
      </c>
      <c r="I104" s="2" t="s">
        <v>4208</v>
      </c>
      <c r="J104" s="2" t="s">
        <v>27</v>
      </c>
      <c r="K104" s="2" t="s">
        <v>4217</v>
      </c>
      <c r="L104" s="2" t="s">
        <v>4214</v>
      </c>
      <c r="M104" s="2" t="s">
        <v>4215</v>
      </c>
      <c r="N104" s="2" t="s">
        <v>4213</v>
      </c>
      <c r="O104" s="2" t="str">
        <f t="shared" si="1"/>
        <v>NOK</v>
      </c>
      <c r="P104" s="2" t="str">
        <f>VLOOKUP(B104,ACROV!$A$2:$D$739,4,)</f>
        <v>ANUGRAH KUSUMA</v>
      </c>
    </row>
    <row r="105" spans="1:16" x14ac:dyDescent="0.25">
      <c r="A105" s="2" t="s">
        <v>26</v>
      </c>
      <c r="B105" s="2" t="s">
        <v>1014</v>
      </c>
      <c r="C105" s="2" t="s">
        <v>1015</v>
      </c>
      <c r="D105" s="2" t="s">
        <v>118</v>
      </c>
      <c r="E105" s="2" t="s">
        <v>3776</v>
      </c>
      <c r="F105" s="2" t="s">
        <v>4205</v>
      </c>
      <c r="G105" s="2" t="s">
        <v>4206</v>
      </c>
      <c r="H105" s="2" t="s">
        <v>4207</v>
      </c>
      <c r="I105" s="2" t="s">
        <v>4208</v>
      </c>
      <c r="J105" s="2" t="s">
        <v>27</v>
      </c>
      <c r="K105" s="2" t="s">
        <v>4209</v>
      </c>
      <c r="L105" s="2" t="s">
        <v>4210</v>
      </c>
      <c r="M105" s="2" t="s">
        <v>4211</v>
      </c>
      <c r="N105" s="2" t="s">
        <v>41</v>
      </c>
      <c r="O105" s="2" t="str">
        <f t="shared" si="1"/>
        <v>OK</v>
      </c>
      <c r="P105" s="2" t="str">
        <f>VLOOKUP(B105,ACROV!$A$2:$D$739,4,)</f>
        <v>ANUGRAH KUSUMA</v>
      </c>
    </row>
    <row r="106" spans="1:16" x14ac:dyDescent="0.25">
      <c r="A106" s="2" t="s">
        <v>26</v>
      </c>
      <c r="B106" s="2" t="s">
        <v>2234</v>
      </c>
      <c r="C106" s="2" t="s">
        <v>2235</v>
      </c>
      <c r="D106" s="2" t="s">
        <v>118</v>
      </c>
      <c r="E106" s="2" t="s">
        <v>2236</v>
      </c>
      <c r="F106" s="2" t="s">
        <v>4205</v>
      </c>
      <c r="G106" s="2" t="s">
        <v>4206</v>
      </c>
      <c r="H106" s="2" t="s">
        <v>4207</v>
      </c>
      <c r="I106" s="2" t="s">
        <v>4208</v>
      </c>
      <c r="J106" s="2" t="s">
        <v>27</v>
      </c>
      <c r="K106" s="2" t="s">
        <v>4209</v>
      </c>
      <c r="L106" s="2" t="s">
        <v>4210</v>
      </c>
      <c r="M106" s="2" t="s">
        <v>4211</v>
      </c>
      <c r="N106" s="2" t="s">
        <v>41</v>
      </c>
      <c r="O106" s="2" t="str">
        <f t="shared" si="1"/>
        <v>OK</v>
      </c>
      <c r="P106" s="2" t="str">
        <f>VLOOKUP(B106,ACROV!$A$2:$D$739,4,)</f>
        <v>ANUGRAH KUSUMA</v>
      </c>
    </row>
    <row r="107" spans="1:16" x14ac:dyDescent="0.25">
      <c r="A107" s="2" t="s">
        <v>26</v>
      </c>
      <c r="B107" s="2" t="s">
        <v>1809</v>
      </c>
      <c r="C107" s="2" t="s">
        <v>1810</v>
      </c>
      <c r="D107" s="2" t="s">
        <v>118</v>
      </c>
      <c r="E107" s="2" t="s">
        <v>2926</v>
      </c>
      <c r="F107" s="2" t="s">
        <v>4205</v>
      </c>
      <c r="G107" s="2" t="s">
        <v>4206</v>
      </c>
      <c r="H107" s="2" t="s">
        <v>4207</v>
      </c>
      <c r="I107" s="2" t="s">
        <v>4208</v>
      </c>
      <c r="J107" s="2" t="s">
        <v>27</v>
      </c>
      <c r="K107" s="2" t="s">
        <v>4209</v>
      </c>
      <c r="L107" s="2" t="s">
        <v>4210</v>
      </c>
      <c r="M107" s="2" t="s">
        <v>4211</v>
      </c>
      <c r="N107" s="2" t="s">
        <v>41</v>
      </c>
      <c r="O107" s="2" t="str">
        <f t="shared" si="1"/>
        <v>OK</v>
      </c>
      <c r="P107" s="2" t="str">
        <f>VLOOKUP(B107,ACROV!$A$2:$D$739,4,)</f>
        <v>ANUGRAH KUSUMA</v>
      </c>
    </row>
    <row r="108" spans="1:16" x14ac:dyDescent="0.25">
      <c r="A108" s="2" t="s">
        <v>26</v>
      </c>
      <c r="B108" s="2" t="s">
        <v>2689</v>
      </c>
      <c r="C108" s="2" t="s">
        <v>2690</v>
      </c>
      <c r="D108" s="2" t="s">
        <v>118</v>
      </c>
      <c r="E108" s="2" t="s">
        <v>2785</v>
      </c>
      <c r="F108" s="2" t="s">
        <v>4205</v>
      </c>
      <c r="G108" s="2" t="s">
        <v>4206</v>
      </c>
      <c r="H108" s="2" t="s">
        <v>4207</v>
      </c>
      <c r="I108" s="2" t="s">
        <v>4208</v>
      </c>
      <c r="J108" s="2" t="s">
        <v>27</v>
      </c>
      <c r="K108" s="2" t="s">
        <v>4209</v>
      </c>
      <c r="L108" s="2" t="s">
        <v>4210</v>
      </c>
      <c r="M108" s="2" t="s">
        <v>4211</v>
      </c>
      <c r="N108" s="2" t="s">
        <v>41</v>
      </c>
      <c r="O108" s="2" t="str">
        <f t="shared" si="1"/>
        <v>OK</v>
      </c>
      <c r="P108" s="2" t="str">
        <f>VLOOKUP(B108,ACROV!$A$2:$D$739,4,)</f>
        <v>ANUGRAH KUSUMA</v>
      </c>
    </row>
    <row r="109" spans="1:16" x14ac:dyDescent="0.25">
      <c r="A109" s="2" t="s">
        <v>26</v>
      </c>
      <c r="B109" s="2" t="s">
        <v>3728</v>
      </c>
      <c r="C109" s="2" t="s">
        <v>3729</v>
      </c>
      <c r="D109" s="2" t="s">
        <v>118</v>
      </c>
      <c r="E109" s="2" t="s">
        <v>3820</v>
      </c>
      <c r="F109" s="2" t="s">
        <v>4205</v>
      </c>
      <c r="G109" s="2" t="s">
        <v>4206</v>
      </c>
      <c r="H109" s="2" t="s">
        <v>4207</v>
      </c>
      <c r="I109" s="2" t="s">
        <v>4208</v>
      </c>
      <c r="J109" s="2" t="s">
        <v>27</v>
      </c>
      <c r="K109" s="2" t="s">
        <v>4209</v>
      </c>
      <c r="L109" s="2" t="s">
        <v>4210</v>
      </c>
      <c r="M109" s="2" t="s">
        <v>4211</v>
      </c>
      <c r="N109" s="2" t="s">
        <v>41</v>
      </c>
      <c r="O109" s="2" t="str">
        <f t="shared" si="1"/>
        <v>OK</v>
      </c>
      <c r="P109" s="2" t="str">
        <f>VLOOKUP(B109,ACROV!$A$2:$D$739,4,)</f>
        <v>ANUGRAH KUSUMA</v>
      </c>
    </row>
    <row r="110" spans="1:16" x14ac:dyDescent="0.25">
      <c r="A110" s="2" t="s">
        <v>26</v>
      </c>
      <c r="B110" s="2" t="s">
        <v>1014</v>
      </c>
      <c r="C110" s="2" t="s">
        <v>1015</v>
      </c>
      <c r="D110" s="2" t="s">
        <v>30</v>
      </c>
      <c r="E110" s="2" t="s">
        <v>1016</v>
      </c>
      <c r="F110" s="2" t="s">
        <v>4205</v>
      </c>
      <c r="G110" s="2" t="s">
        <v>4206</v>
      </c>
      <c r="H110" s="2" t="s">
        <v>4207</v>
      </c>
      <c r="I110" s="2" t="s">
        <v>4208</v>
      </c>
      <c r="J110" s="2" t="s">
        <v>27</v>
      </c>
      <c r="K110" s="2" t="s">
        <v>4209</v>
      </c>
      <c r="L110" s="2" t="s">
        <v>4210</v>
      </c>
      <c r="M110" s="2" t="s">
        <v>4211</v>
      </c>
      <c r="N110" s="2" t="s">
        <v>41</v>
      </c>
      <c r="O110" s="2" t="str">
        <f t="shared" si="1"/>
        <v>OK</v>
      </c>
      <c r="P110" s="2" t="str">
        <f>VLOOKUP(B110,ACROV!$A$2:$D$739,4,)</f>
        <v>ANUGRAH KUSUMA</v>
      </c>
    </row>
    <row r="111" spans="1:16" x14ac:dyDescent="0.25">
      <c r="A111" s="2" t="s">
        <v>26</v>
      </c>
      <c r="B111" s="2" t="s">
        <v>2703</v>
      </c>
      <c r="C111" s="2" t="s">
        <v>2704</v>
      </c>
      <c r="D111" s="2" t="s">
        <v>118</v>
      </c>
      <c r="E111" s="2" t="s">
        <v>3795</v>
      </c>
      <c r="F111" s="2" t="s">
        <v>4205</v>
      </c>
      <c r="G111" s="2" t="s">
        <v>4206</v>
      </c>
      <c r="H111" s="2" t="s">
        <v>4207</v>
      </c>
      <c r="I111" s="2" t="s">
        <v>4208</v>
      </c>
      <c r="J111" s="2" t="s">
        <v>27</v>
      </c>
      <c r="K111" s="2" t="s">
        <v>4209</v>
      </c>
      <c r="L111" s="2" t="s">
        <v>4210</v>
      </c>
      <c r="M111" s="2" t="s">
        <v>4211</v>
      </c>
      <c r="N111" s="2" t="s">
        <v>41</v>
      </c>
      <c r="O111" s="2" t="str">
        <f t="shared" si="1"/>
        <v>OK</v>
      </c>
      <c r="P111" s="2" t="str">
        <f>VLOOKUP(B111,ACROV!$A$2:$D$739,4,)</f>
        <v>ANUGRAH KUSUMA</v>
      </c>
    </row>
    <row r="112" spans="1:16" x14ac:dyDescent="0.25">
      <c r="A112" s="2" t="s">
        <v>26</v>
      </c>
      <c r="B112" s="2" t="s">
        <v>3652</v>
      </c>
      <c r="C112" s="2" t="s">
        <v>3653</v>
      </c>
      <c r="D112" s="2" t="s">
        <v>118</v>
      </c>
      <c r="E112" s="2" t="s">
        <v>3911</v>
      </c>
      <c r="F112" s="2" t="s">
        <v>4205</v>
      </c>
      <c r="G112" s="2" t="s">
        <v>4206</v>
      </c>
      <c r="H112" s="2" t="s">
        <v>4207</v>
      </c>
      <c r="I112" s="2" t="s">
        <v>4208</v>
      </c>
      <c r="J112" s="2" t="s">
        <v>27</v>
      </c>
      <c r="K112" s="2" t="s">
        <v>4217</v>
      </c>
      <c r="L112" s="2" t="s">
        <v>4214</v>
      </c>
      <c r="M112" s="2" t="s">
        <v>4215</v>
      </c>
      <c r="N112" s="2" t="s">
        <v>4213</v>
      </c>
      <c r="O112" s="2" t="str">
        <f t="shared" si="1"/>
        <v>NOK</v>
      </c>
      <c r="P112" s="2" t="str">
        <f>VLOOKUP(B112,ACROV!$A$2:$D$739,4,)</f>
        <v>ANUGRAH KUSUMA</v>
      </c>
    </row>
    <row r="113" spans="1:16" x14ac:dyDescent="0.25">
      <c r="A113" s="2" t="s">
        <v>26</v>
      </c>
      <c r="B113" s="2" t="s">
        <v>2849</v>
      </c>
      <c r="C113" s="2" t="s">
        <v>634</v>
      </c>
      <c r="D113" s="2" t="s">
        <v>30</v>
      </c>
      <c r="E113" s="2" t="s">
        <v>2850</v>
      </c>
      <c r="F113" s="2" t="s">
        <v>4205</v>
      </c>
      <c r="G113" s="2" t="s">
        <v>4206</v>
      </c>
      <c r="H113" s="2" t="s">
        <v>4207</v>
      </c>
      <c r="I113" s="2" t="s">
        <v>4208</v>
      </c>
      <c r="J113" s="2" t="s">
        <v>27</v>
      </c>
      <c r="K113" s="2" t="s">
        <v>4209</v>
      </c>
      <c r="L113" s="2" t="s">
        <v>4210</v>
      </c>
      <c r="M113" s="2" t="s">
        <v>4211</v>
      </c>
      <c r="N113" s="2" t="s">
        <v>41</v>
      </c>
      <c r="O113" s="2" t="str">
        <f t="shared" si="1"/>
        <v>OK</v>
      </c>
      <c r="P113" s="2" t="str">
        <f>VLOOKUP(B113,ACROV!$A$2:$D$739,4,)</f>
        <v>ANUGRAH KUSUMA</v>
      </c>
    </row>
    <row r="114" spans="1:16" x14ac:dyDescent="0.25">
      <c r="A114" s="2" t="s">
        <v>26</v>
      </c>
      <c r="B114" s="2" t="s">
        <v>2689</v>
      </c>
      <c r="C114" s="2" t="s">
        <v>2690</v>
      </c>
      <c r="D114" s="2" t="s">
        <v>30</v>
      </c>
      <c r="E114" s="2" t="s">
        <v>2691</v>
      </c>
      <c r="F114" s="2" t="s">
        <v>4205</v>
      </c>
      <c r="G114" s="2" t="s">
        <v>4206</v>
      </c>
      <c r="H114" s="2" t="s">
        <v>4207</v>
      </c>
      <c r="I114" s="2" t="s">
        <v>4208</v>
      </c>
      <c r="J114" s="2" t="s">
        <v>27</v>
      </c>
      <c r="K114" s="2" t="s">
        <v>4209</v>
      </c>
      <c r="L114" s="2" t="s">
        <v>4210</v>
      </c>
      <c r="M114" s="2" t="s">
        <v>4211</v>
      </c>
      <c r="N114" s="2" t="s">
        <v>41</v>
      </c>
      <c r="O114" s="2" t="str">
        <f t="shared" si="1"/>
        <v>OK</v>
      </c>
      <c r="P114" s="2" t="str">
        <f>VLOOKUP(B114,ACROV!$A$2:$D$739,4,)</f>
        <v>ANUGRAH KUSUMA</v>
      </c>
    </row>
    <row r="115" spans="1:16" x14ac:dyDescent="0.25">
      <c r="A115" s="2" t="s">
        <v>26</v>
      </c>
      <c r="B115" s="2" t="s">
        <v>2798</v>
      </c>
      <c r="C115" s="2" t="s">
        <v>2799</v>
      </c>
      <c r="D115" s="2" t="s">
        <v>30</v>
      </c>
      <c r="E115" s="2" t="s">
        <v>2800</v>
      </c>
      <c r="F115" s="2" t="s">
        <v>4205</v>
      </c>
      <c r="G115" s="2" t="s">
        <v>4206</v>
      </c>
      <c r="H115" s="2" t="s">
        <v>4207</v>
      </c>
      <c r="I115" s="2" t="s">
        <v>4208</v>
      </c>
      <c r="J115" s="2" t="s">
        <v>27</v>
      </c>
      <c r="K115" s="2" t="s">
        <v>4209</v>
      </c>
      <c r="L115" s="2" t="s">
        <v>4210</v>
      </c>
      <c r="M115" s="2" t="s">
        <v>4211</v>
      </c>
      <c r="N115" s="2" t="s">
        <v>41</v>
      </c>
      <c r="O115" s="2" t="str">
        <f t="shared" si="1"/>
        <v>OK</v>
      </c>
      <c r="P115" s="2" t="str">
        <f>VLOOKUP(B115,ACROV!$A$2:$D$739,4,)</f>
        <v>ANUGRAH KUSUMA</v>
      </c>
    </row>
    <row r="116" spans="1:16" x14ac:dyDescent="0.25">
      <c r="A116" s="2" t="s">
        <v>26</v>
      </c>
      <c r="B116" s="2" t="s">
        <v>2841</v>
      </c>
      <c r="C116" s="2" t="s">
        <v>2842</v>
      </c>
      <c r="D116" s="2" t="s">
        <v>30</v>
      </c>
      <c r="E116" s="2" t="s">
        <v>2843</v>
      </c>
      <c r="F116" s="2" t="s">
        <v>4205</v>
      </c>
      <c r="G116" s="2" t="s">
        <v>4206</v>
      </c>
      <c r="H116" s="2" t="s">
        <v>4207</v>
      </c>
      <c r="I116" s="2" t="s">
        <v>4208</v>
      </c>
      <c r="J116" s="2" t="s">
        <v>27</v>
      </c>
      <c r="K116" s="2" t="s">
        <v>4209</v>
      </c>
      <c r="L116" s="2" t="s">
        <v>4210</v>
      </c>
      <c r="M116" s="2" t="s">
        <v>4211</v>
      </c>
      <c r="N116" s="2" t="s">
        <v>41</v>
      </c>
      <c r="O116" s="2" t="str">
        <f t="shared" si="1"/>
        <v>OK</v>
      </c>
      <c r="P116" s="2" t="str">
        <f>VLOOKUP(B116,ACROV!$A$2:$D$739,4,)</f>
        <v>ANUGRAH KUSUMA</v>
      </c>
    </row>
    <row r="117" spans="1:16" x14ac:dyDescent="0.25">
      <c r="A117" s="2" t="s">
        <v>26</v>
      </c>
      <c r="B117" s="2" t="s">
        <v>2703</v>
      </c>
      <c r="C117" s="2" t="s">
        <v>2704</v>
      </c>
      <c r="D117" s="2" t="s">
        <v>30</v>
      </c>
      <c r="E117" s="2" t="s">
        <v>2705</v>
      </c>
      <c r="F117" s="2" t="s">
        <v>4205</v>
      </c>
      <c r="G117" s="2" t="s">
        <v>4206</v>
      </c>
      <c r="H117" s="2" t="s">
        <v>4207</v>
      </c>
      <c r="I117" s="2" t="s">
        <v>4208</v>
      </c>
      <c r="J117" s="2" t="s">
        <v>27</v>
      </c>
      <c r="K117" s="2" t="s">
        <v>4209</v>
      </c>
      <c r="L117" s="2" t="s">
        <v>4210</v>
      </c>
      <c r="M117" s="2" t="s">
        <v>4211</v>
      </c>
      <c r="N117" s="2" t="s">
        <v>41</v>
      </c>
      <c r="O117" s="2" t="str">
        <f t="shared" si="1"/>
        <v>OK</v>
      </c>
      <c r="P117" s="2" t="str">
        <f>VLOOKUP(B117,ACROV!$A$2:$D$739,4,)</f>
        <v>ANUGRAH KUSUMA</v>
      </c>
    </row>
    <row r="118" spans="1:16" x14ac:dyDescent="0.25">
      <c r="A118" s="2" t="s">
        <v>26</v>
      </c>
      <c r="B118" s="2" t="s">
        <v>1574</v>
      </c>
      <c r="C118" s="2" t="s">
        <v>1575</v>
      </c>
      <c r="D118" s="2" t="s">
        <v>118</v>
      </c>
      <c r="E118" s="2" t="s">
        <v>3851</v>
      </c>
      <c r="F118" s="2" t="s">
        <v>4205</v>
      </c>
      <c r="G118" s="2" t="s">
        <v>4206</v>
      </c>
      <c r="H118" s="2" t="s">
        <v>4207</v>
      </c>
      <c r="I118" s="2" t="s">
        <v>4208</v>
      </c>
      <c r="J118" s="2" t="s">
        <v>27</v>
      </c>
      <c r="K118" s="2" t="s">
        <v>4209</v>
      </c>
      <c r="L118" s="2" t="s">
        <v>4210</v>
      </c>
      <c r="M118" s="2" t="s">
        <v>4211</v>
      </c>
      <c r="N118" s="2" t="s">
        <v>41</v>
      </c>
      <c r="O118" s="2" t="str">
        <f t="shared" si="1"/>
        <v>OK</v>
      </c>
      <c r="P118" s="2" t="str">
        <f>VLOOKUP(B118,ACROV!$A$2:$D$739,4,)</f>
        <v>ANUGRAH KUSUMA</v>
      </c>
    </row>
    <row r="119" spans="1:16" x14ac:dyDescent="0.25">
      <c r="A119" s="2" t="s">
        <v>26</v>
      </c>
      <c r="B119" s="2" t="s">
        <v>2849</v>
      </c>
      <c r="C119" s="2" t="s">
        <v>634</v>
      </c>
      <c r="D119" s="2" t="s">
        <v>118</v>
      </c>
      <c r="E119" s="2" t="s">
        <v>3009</v>
      </c>
      <c r="F119" s="2" t="s">
        <v>4205</v>
      </c>
      <c r="G119" s="2" t="s">
        <v>4206</v>
      </c>
      <c r="H119" s="2" t="s">
        <v>4207</v>
      </c>
      <c r="I119" s="2" t="s">
        <v>4208</v>
      </c>
      <c r="J119" s="2" t="s">
        <v>27</v>
      </c>
      <c r="K119" s="2" t="s">
        <v>4209</v>
      </c>
      <c r="L119" s="2" t="s">
        <v>4210</v>
      </c>
      <c r="M119" s="2" t="s">
        <v>4211</v>
      </c>
      <c r="N119" s="2" t="s">
        <v>41</v>
      </c>
      <c r="O119" s="2" t="str">
        <f t="shared" si="1"/>
        <v>OK</v>
      </c>
      <c r="P119" s="2" t="str">
        <f>VLOOKUP(B119,ACROV!$A$2:$D$739,4,)</f>
        <v>ANUGRAH KUSUMA</v>
      </c>
    </row>
    <row r="120" spans="1:16" x14ac:dyDescent="0.25">
      <c r="A120" s="2" t="s">
        <v>26</v>
      </c>
      <c r="B120" s="2" t="s">
        <v>2493</v>
      </c>
      <c r="C120" s="2" t="s">
        <v>2494</v>
      </c>
      <c r="D120" s="2" t="s">
        <v>118</v>
      </c>
      <c r="E120" s="2" t="s">
        <v>3708</v>
      </c>
      <c r="F120" s="2" t="s">
        <v>4205</v>
      </c>
      <c r="G120" s="2" t="s">
        <v>4206</v>
      </c>
      <c r="H120" s="2" t="s">
        <v>4207</v>
      </c>
      <c r="I120" s="2" t="s">
        <v>4208</v>
      </c>
      <c r="J120" s="2" t="s">
        <v>27</v>
      </c>
      <c r="K120" s="2" t="s">
        <v>4209</v>
      </c>
      <c r="L120" s="2" t="s">
        <v>4210</v>
      </c>
      <c r="M120" s="2" t="s">
        <v>4211</v>
      </c>
      <c r="N120" s="2" t="s">
        <v>41</v>
      </c>
      <c r="O120" s="2" t="str">
        <f t="shared" si="1"/>
        <v>OK</v>
      </c>
      <c r="P120" s="2" t="str">
        <f>VLOOKUP(B120,ACROV!$A$2:$D$739,4,)</f>
        <v>ANUGRAH KUSUMA</v>
      </c>
    </row>
    <row r="121" spans="1:16" x14ac:dyDescent="0.25">
      <c r="A121" s="2" t="s">
        <v>26</v>
      </c>
      <c r="B121" s="2" t="s">
        <v>2845</v>
      </c>
      <c r="C121" s="2" t="s">
        <v>2846</v>
      </c>
      <c r="D121" s="2" t="s">
        <v>30</v>
      </c>
      <c r="E121" s="2" t="s">
        <v>2847</v>
      </c>
      <c r="F121" s="2" t="s">
        <v>4205</v>
      </c>
      <c r="G121" s="2" t="s">
        <v>4206</v>
      </c>
      <c r="H121" s="2" t="s">
        <v>4207</v>
      </c>
      <c r="I121" s="2" t="s">
        <v>4208</v>
      </c>
      <c r="J121" s="2" t="s">
        <v>27</v>
      </c>
      <c r="K121" s="2" t="s">
        <v>4209</v>
      </c>
      <c r="L121" s="2" t="s">
        <v>4210</v>
      </c>
      <c r="M121" s="2" t="s">
        <v>4211</v>
      </c>
      <c r="N121" s="2" t="s">
        <v>41</v>
      </c>
      <c r="O121" s="2" t="str">
        <f t="shared" si="1"/>
        <v>OK</v>
      </c>
      <c r="P121" s="2" t="str">
        <f>VLOOKUP(B121,ACROV!$A$2:$D$739,4,)</f>
        <v>ANUGRAH KUSUMA</v>
      </c>
    </row>
    <row r="122" spans="1:16" x14ac:dyDescent="0.25">
      <c r="A122" s="2" t="s">
        <v>26</v>
      </c>
      <c r="B122" s="2" t="s">
        <v>2006</v>
      </c>
      <c r="C122" s="2" t="s">
        <v>2007</v>
      </c>
      <c r="D122" s="2" t="s">
        <v>30</v>
      </c>
      <c r="E122" s="2" t="s">
        <v>2605</v>
      </c>
      <c r="F122" s="2" t="s">
        <v>4205</v>
      </c>
      <c r="G122" s="2" t="s">
        <v>4206</v>
      </c>
      <c r="H122" s="2" t="s">
        <v>4207</v>
      </c>
      <c r="I122" s="2" t="s">
        <v>4208</v>
      </c>
      <c r="J122" s="2" t="s">
        <v>27</v>
      </c>
      <c r="K122" s="2" t="s">
        <v>4209</v>
      </c>
      <c r="L122" s="2" t="s">
        <v>4210</v>
      </c>
      <c r="M122" s="2" t="s">
        <v>4211</v>
      </c>
      <c r="N122" s="2" t="s">
        <v>41</v>
      </c>
      <c r="O122" s="2" t="str">
        <f t="shared" si="1"/>
        <v>OK</v>
      </c>
      <c r="P122" s="2" t="str">
        <f>VLOOKUP(B122,ACROV!$A$2:$D$739,4,)</f>
        <v>ANUGRAH KUSUMA</v>
      </c>
    </row>
    <row r="123" spans="1:16" x14ac:dyDescent="0.25">
      <c r="A123" s="2" t="s">
        <v>26</v>
      </c>
      <c r="B123" s="2" t="s">
        <v>3652</v>
      </c>
      <c r="C123" s="2" t="s">
        <v>3653</v>
      </c>
      <c r="D123" s="2" t="s">
        <v>30</v>
      </c>
      <c r="E123" s="2" t="s">
        <v>3654</v>
      </c>
      <c r="F123" s="2" t="s">
        <v>4205</v>
      </c>
      <c r="G123" s="2" t="s">
        <v>4206</v>
      </c>
      <c r="H123" s="2" t="s">
        <v>4207</v>
      </c>
      <c r="I123" s="2" t="s">
        <v>4208</v>
      </c>
      <c r="J123" s="2" t="s">
        <v>27</v>
      </c>
      <c r="K123" s="2" t="s">
        <v>4209</v>
      </c>
      <c r="L123" s="2" t="s">
        <v>4210</v>
      </c>
      <c r="M123" s="2" t="s">
        <v>4211</v>
      </c>
      <c r="N123" s="2" t="s">
        <v>41</v>
      </c>
      <c r="O123" s="2" t="str">
        <f t="shared" si="1"/>
        <v>OK</v>
      </c>
      <c r="P123" s="2" t="str">
        <f>VLOOKUP(B123,ACROV!$A$2:$D$739,4,)</f>
        <v>ANUGRAH KUSUMA</v>
      </c>
    </row>
    <row r="124" spans="1:16" x14ac:dyDescent="0.25">
      <c r="A124" s="2" t="s">
        <v>26</v>
      </c>
      <c r="B124" s="2" t="s">
        <v>2493</v>
      </c>
      <c r="C124" s="2" t="s">
        <v>2494</v>
      </c>
      <c r="D124" s="2" t="s">
        <v>30</v>
      </c>
      <c r="E124" s="2" t="s">
        <v>2495</v>
      </c>
      <c r="F124" s="2" t="s">
        <v>4205</v>
      </c>
      <c r="G124" s="2" t="s">
        <v>4206</v>
      </c>
      <c r="H124" s="2" t="s">
        <v>4207</v>
      </c>
      <c r="I124" s="2" t="s">
        <v>4208</v>
      </c>
      <c r="J124" s="2" t="s">
        <v>27</v>
      </c>
      <c r="K124" s="2" t="s">
        <v>4209</v>
      </c>
      <c r="L124" s="2" t="s">
        <v>4210</v>
      </c>
      <c r="M124" s="2" t="s">
        <v>4211</v>
      </c>
      <c r="N124" s="2" t="s">
        <v>41</v>
      </c>
      <c r="O124" s="2" t="str">
        <f t="shared" si="1"/>
        <v>OK</v>
      </c>
      <c r="P124" s="2" t="str">
        <f>VLOOKUP(B124,ACROV!$A$2:$D$739,4,)</f>
        <v>ANUGRAH KUSUMA</v>
      </c>
    </row>
    <row r="125" spans="1:16" x14ac:dyDescent="0.25">
      <c r="A125" s="2" t="s">
        <v>26</v>
      </c>
      <c r="B125" s="2" t="s">
        <v>2006</v>
      </c>
      <c r="C125" s="2" t="s">
        <v>2007</v>
      </c>
      <c r="D125" s="2" t="s">
        <v>118</v>
      </c>
      <c r="E125" s="2" t="s">
        <v>2008</v>
      </c>
      <c r="F125" s="2" t="s">
        <v>4205</v>
      </c>
      <c r="G125" s="2" t="s">
        <v>4206</v>
      </c>
      <c r="H125" s="2" t="s">
        <v>4207</v>
      </c>
      <c r="I125" s="2" t="s">
        <v>4208</v>
      </c>
      <c r="J125" s="2" t="s">
        <v>27</v>
      </c>
      <c r="K125" s="2" t="s">
        <v>4209</v>
      </c>
      <c r="L125" s="2" t="s">
        <v>4210</v>
      </c>
      <c r="M125" s="2" t="s">
        <v>4211</v>
      </c>
      <c r="N125" s="2" t="s">
        <v>41</v>
      </c>
      <c r="O125" s="2" t="str">
        <f t="shared" si="1"/>
        <v>OK</v>
      </c>
      <c r="P125" s="2" t="str">
        <f>VLOOKUP(B125,ACROV!$A$2:$D$739,4,)</f>
        <v>ANUGRAH KUSUMA</v>
      </c>
    </row>
    <row r="126" spans="1:16" x14ac:dyDescent="0.25">
      <c r="A126" s="2" t="s">
        <v>26</v>
      </c>
      <c r="B126" s="2" t="s">
        <v>2234</v>
      </c>
      <c r="C126" s="2" t="s">
        <v>2235</v>
      </c>
      <c r="D126" s="2" t="s">
        <v>30</v>
      </c>
      <c r="E126" s="2" t="s">
        <v>2532</v>
      </c>
      <c r="F126" s="2" t="s">
        <v>4205</v>
      </c>
      <c r="G126" s="2" t="s">
        <v>4206</v>
      </c>
      <c r="H126" s="2" t="s">
        <v>4207</v>
      </c>
      <c r="I126" s="2" t="s">
        <v>4208</v>
      </c>
      <c r="J126" s="2" t="s">
        <v>27</v>
      </c>
      <c r="K126" s="2" t="s">
        <v>4209</v>
      </c>
      <c r="L126" s="2" t="s">
        <v>4210</v>
      </c>
      <c r="M126" s="2" t="s">
        <v>4211</v>
      </c>
      <c r="N126" s="2" t="s">
        <v>41</v>
      </c>
      <c r="O126" s="2" t="str">
        <f t="shared" si="1"/>
        <v>OK</v>
      </c>
      <c r="P126" s="2" t="str">
        <f>VLOOKUP(B126,ACROV!$A$2:$D$739,4,)</f>
        <v>ANUGRAH KUSUMA</v>
      </c>
    </row>
    <row r="127" spans="1:16" x14ac:dyDescent="0.25">
      <c r="A127" s="2" t="s">
        <v>26</v>
      </c>
      <c r="B127" s="2" t="s">
        <v>633</v>
      </c>
      <c r="C127" s="2" t="s">
        <v>634</v>
      </c>
      <c r="D127" s="2" t="s">
        <v>49</v>
      </c>
      <c r="E127" s="2" t="s">
        <v>754</v>
      </c>
      <c r="F127" s="2" t="s">
        <v>4205</v>
      </c>
      <c r="G127" s="2" t="s">
        <v>4206</v>
      </c>
      <c r="H127" s="2" t="s">
        <v>4207</v>
      </c>
      <c r="I127" s="2" t="s">
        <v>4208</v>
      </c>
      <c r="J127" s="2" t="s">
        <v>27</v>
      </c>
      <c r="K127" s="2" t="s">
        <v>4209</v>
      </c>
      <c r="L127" s="2" t="s">
        <v>4210</v>
      </c>
      <c r="M127" s="2" t="s">
        <v>4211</v>
      </c>
      <c r="N127" s="2" t="s">
        <v>41</v>
      </c>
      <c r="O127" s="2" t="str">
        <f t="shared" si="1"/>
        <v>OK</v>
      </c>
      <c r="P127" s="2" t="str">
        <f>VLOOKUP(B127,ACROV!$A$2:$D$739,4,)</f>
        <v>ANUGRAH KUSUMA</v>
      </c>
    </row>
    <row r="128" spans="1:16" x14ac:dyDescent="0.25">
      <c r="A128" s="2" t="s">
        <v>26</v>
      </c>
      <c r="B128" s="2" t="s">
        <v>348</v>
      </c>
      <c r="C128" s="2" t="s">
        <v>349</v>
      </c>
      <c r="D128" s="2" t="s">
        <v>893</v>
      </c>
      <c r="E128" s="2" t="s">
        <v>894</v>
      </c>
      <c r="F128" s="2" t="s">
        <v>4205</v>
      </c>
      <c r="G128" s="2" t="s">
        <v>4206</v>
      </c>
      <c r="H128" s="2" t="s">
        <v>4207</v>
      </c>
      <c r="I128" s="2" t="s">
        <v>4208</v>
      </c>
      <c r="J128" s="2" t="s">
        <v>27</v>
      </c>
      <c r="K128" s="2" t="s">
        <v>4209</v>
      </c>
      <c r="L128" s="2" t="s">
        <v>4210</v>
      </c>
      <c r="M128" s="2" t="s">
        <v>4211</v>
      </c>
      <c r="N128" s="2" t="s">
        <v>41</v>
      </c>
      <c r="O128" s="2" t="str">
        <f t="shared" si="1"/>
        <v>OK</v>
      </c>
      <c r="P128" s="2" t="str">
        <f>VLOOKUP(B128,ACROV!$A$2:$D$739,4,)</f>
        <v>ANUGRAH KUSUMA</v>
      </c>
    </row>
    <row r="129" spans="1:16" x14ac:dyDescent="0.25">
      <c r="A129" s="2" t="s">
        <v>3954</v>
      </c>
      <c r="B129" s="2" t="s">
        <v>348</v>
      </c>
      <c r="C129" s="2" t="s">
        <v>349</v>
      </c>
      <c r="D129" s="2" t="s">
        <v>3569</v>
      </c>
      <c r="E129" s="2" t="s">
        <v>3970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32</v>
      </c>
      <c r="K129" s="2" t="s">
        <v>32</v>
      </c>
      <c r="L129" s="2" t="s">
        <v>32</v>
      </c>
      <c r="M129" s="2" t="s">
        <v>32</v>
      </c>
      <c r="N129" s="2" t="s">
        <v>4225</v>
      </c>
      <c r="O129" s="2" t="str">
        <f t="shared" si="1"/>
        <v>NOK</v>
      </c>
      <c r="P129" s="2" t="str">
        <f>VLOOKUP(B129,ACROV!$A$2:$D$739,4,)</f>
        <v>ANUGRAH KUSUMA</v>
      </c>
    </row>
    <row r="130" spans="1:16" x14ac:dyDescent="0.25">
      <c r="A130" s="2" t="s">
        <v>26</v>
      </c>
      <c r="B130" s="2" t="s">
        <v>3750</v>
      </c>
      <c r="C130" s="2" t="s">
        <v>1124</v>
      </c>
      <c r="D130" s="2" t="s">
        <v>30</v>
      </c>
      <c r="E130" s="2" t="s">
        <v>3843</v>
      </c>
      <c r="F130" s="2" t="s">
        <v>4205</v>
      </c>
      <c r="G130" s="2" t="s">
        <v>4206</v>
      </c>
      <c r="H130" s="2" t="s">
        <v>4207</v>
      </c>
      <c r="I130" s="2" t="s">
        <v>4208</v>
      </c>
      <c r="J130" s="2" t="s">
        <v>27</v>
      </c>
      <c r="K130" s="2" t="s">
        <v>4212</v>
      </c>
      <c r="L130" s="2" t="s">
        <v>4210</v>
      </c>
      <c r="M130" s="2" t="s">
        <v>4211</v>
      </c>
      <c r="N130" s="2" t="s">
        <v>4213</v>
      </c>
      <c r="O130" s="2" t="str">
        <f t="shared" ref="O130:O193" si="2">IF(N130="OK","OK","NOK")</f>
        <v>NOK</v>
      </c>
      <c r="P130" s="2" t="str">
        <f>VLOOKUP(B130,ACROV!$A$2:$D$739,4,)</f>
        <v>ARIF RAHMAN HAKIM</v>
      </c>
    </row>
    <row r="131" spans="1:16" x14ac:dyDescent="0.25">
      <c r="A131" s="2" t="s">
        <v>26</v>
      </c>
      <c r="B131" s="2" t="s">
        <v>3750</v>
      </c>
      <c r="C131" s="2" t="s">
        <v>1124</v>
      </c>
      <c r="D131" s="2" t="s">
        <v>118</v>
      </c>
      <c r="E131" s="2" t="s">
        <v>3751</v>
      </c>
      <c r="F131" s="2" t="s">
        <v>4205</v>
      </c>
      <c r="G131" s="2" t="s">
        <v>4206</v>
      </c>
      <c r="H131" s="2" t="s">
        <v>4207</v>
      </c>
      <c r="I131" s="2" t="s">
        <v>4208</v>
      </c>
      <c r="J131" s="2" t="s">
        <v>27</v>
      </c>
      <c r="K131" s="2" t="s">
        <v>4209</v>
      </c>
      <c r="L131" s="2" t="s">
        <v>4210</v>
      </c>
      <c r="M131" s="2" t="s">
        <v>4211</v>
      </c>
      <c r="N131" s="2" t="s">
        <v>41</v>
      </c>
      <c r="O131" s="2" t="str">
        <f t="shared" si="2"/>
        <v>OK</v>
      </c>
      <c r="P131" s="2" t="str">
        <f>VLOOKUP(B131,ACROV!$A$2:$D$739,4,)</f>
        <v>ARIF RAHMAN HAKIM</v>
      </c>
    </row>
    <row r="132" spans="1:16" x14ac:dyDescent="0.25">
      <c r="A132" s="2" t="s">
        <v>26</v>
      </c>
      <c r="B132" s="2" t="s">
        <v>1827</v>
      </c>
      <c r="C132" s="2" t="s">
        <v>1828</v>
      </c>
      <c r="D132" s="2" t="s">
        <v>30</v>
      </c>
      <c r="E132" s="2" t="s">
        <v>2751</v>
      </c>
      <c r="F132" s="2" t="s">
        <v>4205</v>
      </c>
      <c r="G132" s="2" t="s">
        <v>4206</v>
      </c>
      <c r="H132" s="2" t="s">
        <v>4207</v>
      </c>
      <c r="I132" s="2" t="s">
        <v>4208</v>
      </c>
      <c r="J132" s="2" t="s">
        <v>27</v>
      </c>
      <c r="K132" s="2" t="s">
        <v>4209</v>
      </c>
      <c r="L132" s="2" t="s">
        <v>4210</v>
      </c>
      <c r="M132" s="2" t="s">
        <v>4211</v>
      </c>
      <c r="N132" s="2" t="s">
        <v>41</v>
      </c>
      <c r="O132" s="2" t="str">
        <f t="shared" si="2"/>
        <v>OK</v>
      </c>
      <c r="P132" s="2" t="str">
        <f>VLOOKUP(B132,ACROV!$A$2:$D$739,4,)</f>
        <v>ARIF RAHMAN HAKIM</v>
      </c>
    </row>
    <row r="133" spans="1:16" x14ac:dyDescent="0.25">
      <c r="A133" s="2" t="s">
        <v>26</v>
      </c>
      <c r="B133" s="2" t="s">
        <v>605</v>
      </c>
      <c r="C133" s="2" t="s">
        <v>606</v>
      </c>
      <c r="D133" s="2" t="s">
        <v>118</v>
      </c>
      <c r="E133" s="2" t="s">
        <v>607</v>
      </c>
      <c r="F133" s="2" t="s">
        <v>4205</v>
      </c>
      <c r="G133" s="2" t="s">
        <v>4206</v>
      </c>
      <c r="H133" s="2" t="s">
        <v>4207</v>
      </c>
      <c r="I133" s="2" t="s">
        <v>4208</v>
      </c>
      <c r="J133" s="2" t="s">
        <v>27</v>
      </c>
      <c r="K133" s="2" t="s">
        <v>4209</v>
      </c>
      <c r="L133" s="2" t="s">
        <v>4210</v>
      </c>
      <c r="M133" s="2" t="s">
        <v>4211</v>
      </c>
      <c r="N133" s="2" t="s">
        <v>41</v>
      </c>
      <c r="O133" s="2" t="str">
        <f t="shared" si="2"/>
        <v>OK</v>
      </c>
      <c r="P133" s="2" t="str">
        <f>VLOOKUP(B133,ACROV!$A$2:$D$739,4,)</f>
        <v>ARIF RAHMAN HAKIM</v>
      </c>
    </row>
    <row r="134" spans="1:16" x14ac:dyDescent="0.25">
      <c r="A134" s="2" t="s">
        <v>26</v>
      </c>
      <c r="B134" s="2" t="s">
        <v>1180</v>
      </c>
      <c r="C134" s="2" t="s">
        <v>1181</v>
      </c>
      <c r="D134" s="2" t="s">
        <v>118</v>
      </c>
      <c r="E134" s="2" t="s">
        <v>1182</v>
      </c>
      <c r="F134" s="2" t="s">
        <v>4205</v>
      </c>
      <c r="G134" s="2" t="s">
        <v>4206</v>
      </c>
      <c r="H134" s="2" t="s">
        <v>4207</v>
      </c>
      <c r="I134" s="2" t="s">
        <v>4208</v>
      </c>
      <c r="J134" s="2" t="s">
        <v>27</v>
      </c>
      <c r="K134" s="2" t="s">
        <v>4209</v>
      </c>
      <c r="L134" s="2" t="s">
        <v>4210</v>
      </c>
      <c r="M134" s="2" t="s">
        <v>4211</v>
      </c>
      <c r="N134" s="2" t="s">
        <v>41</v>
      </c>
      <c r="O134" s="2" t="str">
        <f t="shared" si="2"/>
        <v>OK</v>
      </c>
      <c r="P134" s="2" t="str">
        <f>VLOOKUP(B134,ACROV!$A$2:$D$739,4,)</f>
        <v>ARIF RAHMAN HAKIM</v>
      </c>
    </row>
    <row r="135" spans="1:16" x14ac:dyDescent="0.25">
      <c r="A135" s="2" t="s">
        <v>26</v>
      </c>
      <c r="B135" s="2" t="s">
        <v>1827</v>
      </c>
      <c r="C135" s="2" t="s">
        <v>1828</v>
      </c>
      <c r="D135" s="2" t="s">
        <v>118</v>
      </c>
      <c r="E135" s="2" t="s">
        <v>1829</v>
      </c>
      <c r="F135" s="2" t="s">
        <v>4205</v>
      </c>
      <c r="G135" s="2" t="s">
        <v>4206</v>
      </c>
      <c r="H135" s="2" t="s">
        <v>4207</v>
      </c>
      <c r="I135" s="2" t="s">
        <v>4208</v>
      </c>
      <c r="J135" s="2" t="s">
        <v>27</v>
      </c>
      <c r="K135" s="2" t="s">
        <v>4209</v>
      </c>
      <c r="L135" s="2" t="s">
        <v>4210</v>
      </c>
      <c r="M135" s="2" t="s">
        <v>4211</v>
      </c>
      <c r="N135" s="2" t="s">
        <v>41</v>
      </c>
      <c r="O135" s="2" t="str">
        <f t="shared" si="2"/>
        <v>OK</v>
      </c>
      <c r="P135" s="2" t="str">
        <f>VLOOKUP(B135,ACROV!$A$2:$D$739,4,)</f>
        <v>ARIF RAHMAN HAKIM</v>
      </c>
    </row>
    <row r="136" spans="1:16" x14ac:dyDescent="0.25">
      <c r="A136" s="2" t="s">
        <v>26</v>
      </c>
      <c r="B136" s="2" t="s">
        <v>413</v>
      </c>
      <c r="C136" s="2" t="s">
        <v>414</v>
      </c>
      <c r="D136" s="2" t="s">
        <v>118</v>
      </c>
      <c r="E136" s="2" t="s">
        <v>501</v>
      </c>
      <c r="F136" s="2" t="s">
        <v>4205</v>
      </c>
      <c r="G136" s="2" t="s">
        <v>4206</v>
      </c>
      <c r="H136" s="2" t="s">
        <v>4207</v>
      </c>
      <c r="I136" s="2" t="s">
        <v>4208</v>
      </c>
      <c r="J136" s="2" t="s">
        <v>27</v>
      </c>
      <c r="K136" s="2" t="s">
        <v>4209</v>
      </c>
      <c r="L136" s="2" t="s">
        <v>4210</v>
      </c>
      <c r="M136" s="2" t="s">
        <v>4211</v>
      </c>
      <c r="N136" s="2" t="s">
        <v>41</v>
      </c>
      <c r="O136" s="2" t="str">
        <f t="shared" si="2"/>
        <v>OK</v>
      </c>
      <c r="P136" s="2" t="str">
        <f>VLOOKUP(B136,ACROV!$A$2:$D$739,4,)</f>
        <v>ARIF RAHMAN HAKIM</v>
      </c>
    </row>
    <row r="137" spans="1:16" x14ac:dyDescent="0.25">
      <c r="A137" s="2" t="s">
        <v>26</v>
      </c>
      <c r="B137" s="2" t="s">
        <v>276</v>
      </c>
      <c r="C137" s="2" t="s">
        <v>277</v>
      </c>
      <c r="D137" s="2" t="s">
        <v>118</v>
      </c>
      <c r="E137" s="2" t="s">
        <v>763</v>
      </c>
      <c r="F137" s="2" t="s">
        <v>4205</v>
      </c>
      <c r="G137" s="2" t="s">
        <v>4206</v>
      </c>
      <c r="H137" s="2" t="s">
        <v>4207</v>
      </c>
      <c r="I137" s="2" t="s">
        <v>4208</v>
      </c>
      <c r="J137" s="2" t="s">
        <v>27</v>
      </c>
      <c r="K137" s="2" t="s">
        <v>4209</v>
      </c>
      <c r="L137" s="2" t="s">
        <v>4210</v>
      </c>
      <c r="M137" s="2" t="s">
        <v>4211</v>
      </c>
      <c r="N137" s="2" t="s">
        <v>41</v>
      </c>
      <c r="O137" s="2" t="str">
        <f t="shared" si="2"/>
        <v>OK</v>
      </c>
      <c r="P137" s="2" t="str">
        <f>VLOOKUP(B137,ACROV!$A$2:$D$739,4,)</f>
        <v>ARIF RAHMAN HAKIM</v>
      </c>
    </row>
    <row r="138" spans="1:16" x14ac:dyDescent="0.25">
      <c r="A138" s="2" t="s">
        <v>26</v>
      </c>
      <c r="B138" s="2" t="s">
        <v>413</v>
      </c>
      <c r="C138" s="2" t="s">
        <v>414</v>
      </c>
      <c r="D138" s="2" t="s">
        <v>30</v>
      </c>
      <c r="E138" s="2" t="s">
        <v>3249</v>
      </c>
      <c r="F138" s="2" t="s">
        <v>4205</v>
      </c>
      <c r="G138" s="2" t="s">
        <v>4206</v>
      </c>
      <c r="H138" s="2" t="s">
        <v>4207</v>
      </c>
      <c r="I138" s="2" t="s">
        <v>4208</v>
      </c>
      <c r="J138" s="2" t="s">
        <v>27</v>
      </c>
      <c r="K138" s="2" t="s">
        <v>4209</v>
      </c>
      <c r="L138" s="2" t="s">
        <v>4210</v>
      </c>
      <c r="M138" s="2" t="s">
        <v>4211</v>
      </c>
      <c r="N138" s="2" t="s">
        <v>41</v>
      </c>
      <c r="O138" s="2" t="str">
        <f t="shared" si="2"/>
        <v>OK</v>
      </c>
      <c r="P138" s="2" t="str">
        <f>VLOOKUP(B138,ACROV!$A$2:$D$739,4,)</f>
        <v>ARIF RAHMAN HAKIM</v>
      </c>
    </row>
    <row r="139" spans="1:16" x14ac:dyDescent="0.25">
      <c r="A139" s="2" t="s">
        <v>26</v>
      </c>
      <c r="B139" s="2" t="s">
        <v>1057</v>
      </c>
      <c r="C139" s="2" t="s">
        <v>1058</v>
      </c>
      <c r="D139" s="2" t="s">
        <v>118</v>
      </c>
      <c r="E139" s="2" t="s">
        <v>1059</v>
      </c>
      <c r="F139" s="2" t="s">
        <v>4205</v>
      </c>
      <c r="G139" s="2" t="s">
        <v>4206</v>
      </c>
      <c r="H139" s="2" t="s">
        <v>4207</v>
      </c>
      <c r="I139" s="2" t="s">
        <v>4208</v>
      </c>
      <c r="J139" s="2" t="s">
        <v>27</v>
      </c>
      <c r="K139" s="2" t="s">
        <v>4209</v>
      </c>
      <c r="L139" s="2" t="s">
        <v>4210</v>
      </c>
      <c r="M139" s="2" t="s">
        <v>4211</v>
      </c>
      <c r="N139" s="2" t="s">
        <v>41</v>
      </c>
      <c r="O139" s="2" t="str">
        <f t="shared" si="2"/>
        <v>OK</v>
      </c>
      <c r="P139" s="2" t="str">
        <f>VLOOKUP(B139,ACROV!$A$2:$D$739,4,)</f>
        <v>ARIF RAHMAN HAKIM</v>
      </c>
    </row>
    <row r="140" spans="1:16" x14ac:dyDescent="0.25">
      <c r="A140" s="2" t="s">
        <v>26</v>
      </c>
      <c r="B140" s="2" t="s">
        <v>555</v>
      </c>
      <c r="C140" s="2" t="s">
        <v>556</v>
      </c>
      <c r="D140" s="2" t="s">
        <v>118</v>
      </c>
      <c r="E140" s="2" t="s">
        <v>3435</v>
      </c>
      <c r="F140" s="2" t="s">
        <v>4205</v>
      </c>
      <c r="G140" s="2" t="s">
        <v>4206</v>
      </c>
      <c r="H140" s="2" t="s">
        <v>4207</v>
      </c>
      <c r="I140" s="2" t="s">
        <v>4208</v>
      </c>
      <c r="J140" s="2" t="s">
        <v>27</v>
      </c>
      <c r="K140" s="2" t="s">
        <v>4209</v>
      </c>
      <c r="L140" s="2" t="s">
        <v>4210</v>
      </c>
      <c r="M140" s="2" t="s">
        <v>4211</v>
      </c>
      <c r="N140" s="2" t="s">
        <v>41</v>
      </c>
      <c r="O140" s="2" t="str">
        <f t="shared" si="2"/>
        <v>OK</v>
      </c>
      <c r="P140" s="2" t="str">
        <f>VLOOKUP(B140,ACROV!$A$2:$D$739,4,)</f>
        <v>ARIF RAHMAN HAKIM</v>
      </c>
    </row>
    <row r="141" spans="1:16" x14ac:dyDescent="0.25">
      <c r="A141" s="2" t="s">
        <v>26</v>
      </c>
      <c r="B141" s="2" t="s">
        <v>1749</v>
      </c>
      <c r="C141" s="2" t="s">
        <v>1750</v>
      </c>
      <c r="D141" s="2" t="s">
        <v>118</v>
      </c>
      <c r="E141" s="2" t="s">
        <v>1751</v>
      </c>
      <c r="F141" s="2" t="s">
        <v>4205</v>
      </c>
      <c r="G141" s="2" t="s">
        <v>4206</v>
      </c>
      <c r="H141" s="2" t="s">
        <v>4207</v>
      </c>
      <c r="I141" s="2" t="s">
        <v>4208</v>
      </c>
      <c r="J141" s="2" t="s">
        <v>27</v>
      </c>
      <c r="K141" s="2" t="s">
        <v>4209</v>
      </c>
      <c r="L141" s="2" t="s">
        <v>4210</v>
      </c>
      <c r="M141" s="2" t="s">
        <v>4211</v>
      </c>
      <c r="N141" s="2" t="s">
        <v>41</v>
      </c>
      <c r="O141" s="2" t="str">
        <f t="shared" si="2"/>
        <v>OK</v>
      </c>
      <c r="P141" s="2" t="str">
        <f>VLOOKUP(B141,ACROV!$A$2:$D$739,4,)</f>
        <v>ARIF RAHMAN HAKIM</v>
      </c>
    </row>
    <row r="142" spans="1:16" x14ac:dyDescent="0.25">
      <c r="A142" s="2" t="s">
        <v>26</v>
      </c>
      <c r="B142" s="2" t="s">
        <v>341</v>
      </c>
      <c r="C142" s="2" t="s">
        <v>342</v>
      </c>
      <c r="D142" s="2" t="s">
        <v>30</v>
      </c>
      <c r="E142" s="2" t="s">
        <v>343</v>
      </c>
      <c r="F142" s="2" t="s">
        <v>4205</v>
      </c>
      <c r="G142" s="2" t="s">
        <v>4206</v>
      </c>
      <c r="H142" s="2" t="s">
        <v>4207</v>
      </c>
      <c r="I142" s="2" t="s">
        <v>4208</v>
      </c>
      <c r="J142" s="2" t="s">
        <v>27</v>
      </c>
      <c r="K142" s="2" t="s">
        <v>4209</v>
      </c>
      <c r="L142" s="2" t="s">
        <v>4210</v>
      </c>
      <c r="M142" s="2" t="s">
        <v>4211</v>
      </c>
      <c r="N142" s="2" t="s">
        <v>41</v>
      </c>
      <c r="O142" s="2" t="str">
        <f t="shared" si="2"/>
        <v>OK</v>
      </c>
      <c r="P142" s="2" t="str">
        <f>VLOOKUP(B142,ACROV!$A$2:$D$739,4,)</f>
        <v>ARIF RAHMAN HAKIM</v>
      </c>
    </row>
    <row r="143" spans="1:16" x14ac:dyDescent="0.25">
      <c r="A143" s="2" t="s">
        <v>26</v>
      </c>
      <c r="B143" s="2" t="s">
        <v>724</v>
      </c>
      <c r="C143" s="2" t="s">
        <v>725</v>
      </c>
      <c r="D143" s="2" t="s">
        <v>118</v>
      </c>
      <c r="E143" s="2" t="s">
        <v>726</v>
      </c>
      <c r="F143" s="2" t="s">
        <v>4205</v>
      </c>
      <c r="G143" s="2" t="s">
        <v>4206</v>
      </c>
      <c r="H143" s="2" t="s">
        <v>4207</v>
      </c>
      <c r="I143" s="2" t="s">
        <v>4208</v>
      </c>
      <c r="J143" s="2" t="s">
        <v>27</v>
      </c>
      <c r="K143" s="2" t="s">
        <v>4209</v>
      </c>
      <c r="L143" s="2" t="s">
        <v>4210</v>
      </c>
      <c r="M143" s="2" t="s">
        <v>4211</v>
      </c>
      <c r="N143" s="2" t="s">
        <v>41</v>
      </c>
      <c r="O143" s="2" t="str">
        <f t="shared" si="2"/>
        <v>OK</v>
      </c>
      <c r="P143" s="2" t="str">
        <f>VLOOKUP(B143,ACROV!$A$2:$D$739,4,)</f>
        <v>ARIF RAHMAN HAKIM</v>
      </c>
    </row>
    <row r="144" spans="1:16" x14ac:dyDescent="0.25">
      <c r="A144" s="2" t="s">
        <v>26</v>
      </c>
      <c r="B144" s="2" t="s">
        <v>3155</v>
      </c>
      <c r="C144" s="2" t="s">
        <v>3156</v>
      </c>
      <c r="D144" s="2" t="s">
        <v>30</v>
      </c>
      <c r="E144" s="2" t="s">
        <v>3157</v>
      </c>
      <c r="F144" s="2" t="s">
        <v>4205</v>
      </c>
      <c r="G144" s="2" t="s">
        <v>4206</v>
      </c>
      <c r="H144" s="2" t="s">
        <v>4207</v>
      </c>
      <c r="I144" s="2" t="s">
        <v>4208</v>
      </c>
      <c r="J144" s="2" t="s">
        <v>27</v>
      </c>
      <c r="K144" s="2" t="s">
        <v>4209</v>
      </c>
      <c r="L144" s="2" t="s">
        <v>4210</v>
      </c>
      <c r="M144" s="2" t="s">
        <v>4211</v>
      </c>
      <c r="N144" s="2" t="s">
        <v>41</v>
      </c>
      <c r="O144" s="2" t="str">
        <f t="shared" si="2"/>
        <v>OK</v>
      </c>
      <c r="P144" s="2" t="str">
        <f>VLOOKUP(B144,ACROV!$A$2:$D$739,4,)</f>
        <v>ARIF RAHMAN HAKIM</v>
      </c>
    </row>
    <row r="145" spans="1:16" x14ac:dyDescent="0.25">
      <c r="A145" s="2" t="s">
        <v>26</v>
      </c>
      <c r="B145" s="2" t="s">
        <v>244</v>
      </c>
      <c r="C145" s="2" t="s">
        <v>245</v>
      </c>
      <c r="D145" s="2" t="s">
        <v>118</v>
      </c>
      <c r="E145" s="2" t="s">
        <v>246</v>
      </c>
      <c r="F145" s="2" t="s">
        <v>4205</v>
      </c>
      <c r="G145" s="2" t="s">
        <v>4206</v>
      </c>
      <c r="H145" s="2" t="s">
        <v>4207</v>
      </c>
      <c r="I145" s="2" t="s">
        <v>4208</v>
      </c>
      <c r="J145" s="2" t="s">
        <v>27</v>
      </c>
      <c r="K145" s="2" t="s">
        <v>4209</v>
      </c>
      <c r="L145" s="2" t="s">
        <v>4210</v>
      </c>
      <c r="M145" s="2" t="s">
        <v>4211</v>
      </c>
      <c r="N145" s="2" t="s">
        <v>41</v>
      </c>
      <c r="O145" s="2" t="str">
        <f t="shared" si="2"/>
        <v>OK</v>
      </c>
      <c r="P145" s="2" t="str">
        <f>VLOOKUP(B145,ACROV!$A$2:$D$739,4,)</f>
        <v>ARIF RAHMAN HAKIM</v>
      </c>
    </row>
    <row r="146" spans="1:16" x14ac:dyDescent="0.25">
      <c r="A146" s="2" t="s">
        <v>26</v>
      </c>
      <c r="B146" s="2" t="s">
        <v>1132</v>
      </c>
      <c r="C146" s="2" t="s">
        <v>1133</v>
      </c>
      <c r="D146" s="2" t="s">
        <v>30</v>
      </c>
      <c r="E146" s="2" t="s">
        <v>1134</v>
      </c>
      <c r="F146" s="2" t="s">
        <v>4205</v>
      </c>
      <c r="G146" s="2" t="s">
        <v>4206</v>
      </c>
      <c r="H146" s="2" t="s">
        <v>4207</v>
      </c>
      <c r="I146" s="2" t="s">
        <v>4208</v>
      </c>
      <c r="J146" s="2" t="s">
        <v>27</v>
      </c>
      <c r="K146" s="2" t="s">
        <v>4209</v>
      </c>
      <c r="L146" s="2" t="s">
        <v>4210</v>
      </c>
      <c r="M146" s="2" t="s">
        <v>4211</v>
      </c>
      <c r="N146" s="2" t="s">
        <v>41</v>
      </c>
      <c r="O146" s="2" t="str">
        <f t="shared" si="2"/>
        <v>OK</v>
      </c>
      <c r="P146" s="2" t="str">
        <f>VLOOKUP(B146,ACROV!$A$2:$D$739,4,)</f>
        <v>ARIF RAHMAN HAKIM</v>
      </c>
    </row>
    <row r="147" spans="1:16" x14ac:dyDescent="0.25">
      <c r="A147" s="2" t="s">
        <v>26</v>
      </c>
      <c r="B147" s="2" t="s">
        <v>413</v>
      </c>
      <c r="C147" s="2" t="s">
        <v>414</v>
      </c>
      <c r="D147" s="2" t="s">
        <v>60</v>
      </c>
      <c r="E147" s="2" t="s">
        <v>415</v>
      </c>
      <c r="F147" s="2" t="s">
        <v>4205</v>
      </c>
      <c r="G147" s="2" t="s">
        <v>4206</v>
      </c>
      <c r="H147" s="2" t="s">
        <v>4207</v>
      </c>
      <c r="I147" s="2" t="s">
        <v>4208</v>
      </c>
      <c r="J147" s="2" t="s">
        <v>27</v>
      </c>
      <c r="K147" s="2" t="s">
        <v>4209</v>
      </c>
      <c r="L147" s="2" t="s">
        <v>4210</v>
      </c>
      <c r="M147" s="2" t="s">
        <v>4211</v>
      </c>
      <c r="N147" s="2" t="s">
        <v>41</v>
      </c>
      <c r="O147" s="2" t="str">
        <f t="shared" si="2"/>
        <v>OK</v>
      </c>
      <c r="P147" s="2" t="str">
        <f>VLOOKUP(B147,ACROV!$A$2:$D$739,4,)</f>
        <v>ARIF RAHMAN HAKIM</v>
      </c>
    </row>
    <row r="148" spans="1:16" x14ac:dyDescent="0.25">
      <c r="A148" s="2" t="s">
        <v>26</v>
      </c>
      <c r="B148" s="2" t="s">
        <v>1632</v>
      </c>
      <c r="C148" s="2" t="s">
        <v>1633</v>
      </c>
      <c r="D148" s="2" t="s">
        <v>30</v>
      </c>
      <c r="E148" s="2" t="s">
        <v>1634</v>
      </c>
      <c r="F148" s="2" t="s">
        <v>4205</v>
      </c>
      <c r="G148" s="2" t="s">
        <v>4206</v>
      </c>
      <c r="H148" s="2" t="s">
        <v>4207</v>
      </c>
      <c r="I148" s="2" t="s">
        <v>4208</v>
      </c>
      <c r="J148" s="2" t="s">
        <v>27</v>
      </c>
      <c r="K148" s="2" t="s">
        <v>4209</v>
      </c>
      <c r="L148" s="2" t="s">
        <v>4210</v>
      </c>
      <c r="M148" s="2" t="s">
        <v>4211</v>
      </c>
      <c r="N148" s="2" t="s">
        <v>41</v>
      </c>
      <c r="O148" s="2" t="str">
        <f t="shared" si="2"/>
        <v>OK</v>
      </c>
      <c r="P148" s="2" t="str">
        <f>VLOOKUP(B148,ACROV!$A$2:$D$739,4,)</f>
        <v>ARIF RAHMAN HAKIM</v>
      </c>
    </row>
    <row r="149" spans="1:16" x14ac:dyDescent="0.25">
      <c r="A149" s="2" t="s">
        <v>26</v>
      </c>
      <c r="B149" s="2" t="s">
        <v>2990</v>
      </c>
      <c r="C149" s="2" t="s">
        <v>2991</v>
      </c>
      <c r="D149" s="2" t="s">
        <v>30</v>
      </c>
      <c r="E149" s="2" t="s">
        <v>2992</v>
      </c>
      <c r="F149" s="2" t="s">
        <v>4205</v>
      </c>
      <c r="G149" s="2" t="s">
        <v>4206</v>
      </c>
      <c r="H149" s="2" t="s">
        <v>4207</v>
      </c>
      <c r="I149" s="2" t="s">
        <v>4208</v>
      </c>
      <c r="J149" s="2" t="s">
        <v>27</v>
      </c>
      <c r="K149" s="2" t="s">
        <v>4209</v>
      </c>
      <c r="L149" s="2" t="s">
        <v>4210</v>
      </c>
      <c r="M149" s="2" t="s">
        <v>4211</v>
      </c>
      <c r="N149" s="2" t="s">
        <v>41</v>
      </c>
      <c r="O149" s="2" t="str">
        <f t="shared" si="2"/>
        <v>OK</v>
      </c>
      <c r="P149" s="2" t="str">
        <f>VLOOKUP(B149,ACROV!$A$2:$D$739,4,)</f>
        <v>ARIF RAHMAN HAKIM</v>
      </c>
    </row>
    <row r="150" spans="1:16" x14ac:dyDescent="0.25">
      <c r="A150" s="2" t="s">
        <v>26</v>
      </c>
      <c r="B150" s="2" t="s">
        <v>555</v>
      </c>
      <c r="C150" s="2" t="s">
        <v>556</v>
      </c>
      <c r="D150" s="2" t="s">
        <v>30</v>
      </c>
      <c r="E150" s="2" t="s">
        <v>557</v>
      </c>
      <c r="F150" s="2" t="s">
        <v>4205</v>
      </c>
      <c r="G150" s="2" t="s">
        <v>4206</v>
      </c>
      <c r="H150" s="2" t="s">
        <v>4207</v>
      </c>
      <c r="I150" s="2" t="s">
        <v>4208</v>
      </c>
      <c r="J150" s="2" t="s">
        <v>27</v>
      </c>
      <c r="K150" s="2" t="s">
        <v>4209</v>
      </c>
      <c r="L150" s="2" t="s">
        <v>4210</v>
      </c>
      <c r="M150" s="2" t="s">
        <v>4211</v>
      </c>
      <c r="N150" s="2" t="s">
        <v>41</v>
      </c>
      <c r="O150" s="2" t="str">
        <f t="shared" si="2"/>
        <v>OK</v>
      </c>
      <c r="P150" s="2" t="str">
        <f>VLOOKUP(B150,ACROV!$A$2:$D$739,4,)</f>
        <v>ARIF RAHMAN HAKIM</v>
      </c>
    </row>
    <row r="151" spans="1:16" x14ac:dyDescent="0.25">
      <c r="A151" s="2" t="s">
        <v>26</v>
      </c>
      <c r="B151" s="2" t="s">
        <v>3203</v>
      </c>
      <c r="C151" s="2" t="s">
        <v>3204</v>
      </c>
      <c r="D151" s="2" t="s">
        <v>118</v>
      </c>
      <c r="E151" s="2" t="s">
        <v>3483</v>
      </c>
      <c r="F151" s="2" t="s">
        <v>4205</v>
      </c>
      <c r="G151" s="2" t="s">
        <v>4206</v>
      </c>
      <c r="H151" s="2" t="s">
        <v>4207</v>
      </c>
      <c r="I151" s="2" t="s">
        <v>4208</v>
      </c>
      <c r="J151" s="2" t="s">
        <v>27</v>
      </c>
      <c r="K151" s="2" t="s">
        <v>4209</v>
      </c>
      <c r="L151" s="2" t="s">
        <v>4210</v>
      </c>
      <c r="M151" s="2" t="s">
        <v>4211</v>
      </c>
      <c r="N151" s="2" t="s">
        <v>41</v>
      </c>
      <c r="O151" s="2" t="str">
        <f t="shared" si="2"/>
        <v>OK</v>
      </c>
      <c r="P151" s="2" t="str">
        <f>VLOOKUP(B151,ACROV!$A$2:$D$739,4,)</f>
        <v>ARIF RAHMAN HAKIM</v>
      </c>
    </row>
    <row r="152" spans="1:16" x14ac:dyDescent="0.25">
      <c r="A152" s="2" t="s">
        <v>26</v>
      </c>
      <c r="B152" s="2" t="s">
        <v>231</v>
      </c>
      <c r="C152" s="2" t="s">
        <v>232</v>
      </c>
      <c r="D152" s="2" t="s">
        <v>60</v>
      </c>
      <c r="E152" s="2" t="s">
        <v>339</v>
      </c>
      <c r="F152" s="2" t="s">
        <v>4205</v>
      </c>
      <c r="G152" s="2" t="s">
        <v>4206</v>
      </c>
      <c r="H152" s="2" t="s">
        <v>4207</v>
      </c>
      <c r="I152" s="2" t="s">
        <v>4208</v>
      </c>
      <c r="J152" s="2" t="s">
        <v>27</v>
      </c>
      <c r="K152" s="2" t="s">
        <v>4209</v>
      </c>
      <c r="L152" s="2" t="s">
        <v>4210</v>
      </c>
      <c r="M152" s="2" t="s">
        <v>4211</v>
      </c>
      <c r="N152" s="2" t="s">
        <v>41</v>
      </c>
      <c r="O152" s="2" t="str">
        <f t="shared" si="2"/>
        <v>OK</v>
      </c>
      <c r="P152" s="2" t="str">
        <f>VLOOKUP(B152,ACROV!$A$2:$D$739,4,)</f>
        <v>ARIF RAHMAN HAKIM</v>
      </c>
    </row>
    <row r="153" spans="1:16" x14ac:dyDescent="0.25">
      <c r="A153" s="2" t="s">
        <v>26</v>
      </c>
      <c r="B153" s="2" t="s">
        <v>806</v>
      </c>
      <c r="C153" s="2" t="s">
        <v>807</v>
      </c>
      <c r="D153" s="2" t="s">
        <v>118</v>
      </c>
      <c r="E153" s="2" t="s">
        <v>2066</v>
      </c>
      <c r="F153" s="2" t="s">
        <v>4205</v>
      </c>
      <c r="G153" s="2" t="s">
        <v>4206</v>
      </c>
      <c r="H153" s="2" t="s">
        <v>4207</v>
      </c>
      <c r="I153" s="2" t="s">
        <v>4208</v>
      </c>
      <c r="J153" s="2" t="s">
        <v>27</v>
      </c>
      <c r="K153" s="2" t="s">
        <v>4209</v>
      </c>
      <c r="L153" s="2" t="s">
        <v>4210</v>
      </c>
      <c r="M153" s="2" t="s">
        <v>4211</v>
      </c>
      <c r="N153" s="2" t="s">
        <v>41</v>
      </c>
      <c r="O153" s="2" t="str">
        <f t="shared" si="2"/>
        <v>OK</v>
      </c>
      <c r="P153" s="2" t="str">
        <f>VLOOKUP(B153,ACROV!$A$2:$D$739,4,)</f>
        <v>ARIF RAHMAN HAKIM</v>
      </c>
    </row>
    <row r="154" spans="1:16" x14ac:dyDescent="0.25">
      <c r="A154" s="2" t="s">
        <v>26</v>
      </c>
      <c r="B154" s="2" t="s">
        <v>616</v>
      </c>
      <c r="C154" s="2" t="s">
        <v>617</v>
      </c>
      <c r="D154" s="2" t="s">
        <v>30</v>
      </c>
      <c r="E154" s="2" t="s">
        <v>3079</v>
      </c>
      <c r="F154" s="2" t="s">
        <v>4205</v>
      </c>
      <c r="G154" s="2" t="s">
        <v>4206</v>
      </c>
      <c r="H154" s="2" t="s">
        <v>4207</v>
      </c>
      <c r="I154" s="2" t="s">
        <v>4208</v>
      </c>
      <c r="J154" s="2" t="s">
        <v>27</v>
      </c>
      <c r="K154" s="2" t="s">
        <v>4209</v>
      </c>
      <c r="L154" s="2" t="s">
        <v>4210</v>
      </c>
      <c r="M154" s="2" t="s">
        <v>4211</v>
      </c>
      <c r="N154" s="2" t="s">
        <v>41</v>
      </c>
      <c r="O154" s="2" t="str">
        <f t="shared" si="2"/>
        <v>OK</v>
      </c>
      <c r="P154" s="2" t="str">
        <f>VLOOKUP(B154,ACROV!$A$2:$D$739,4,)</f>
        <v>ARIF RAHMAN HAKIM</v>
      </c>
    </row>
    <row r="155" spans="1:16" x14ac:dyDescent="0.25">
      <c r="A155" s="2" t="s">
        <v>26</v>
      </c>
      <c r="B155" s="2" t="s">
        <v>280</v>
      </c>
      <c r="C155" s="2" t="s">
        <v>281</v>
      </c>
      <c r="D155" s="2" t="s">
        <v>30</v>
      </c>
      <c r="E155" s="2" t="s">
        <v>282</v>
      </c>
      <c r="F155" s="2" t="s">
        <v>4205</v>
      </c>
      <c r="G155" s="2" t="s">
        <v>4206</v>
      </c>
      <c r="H155" s="2" t="s">
        <v>4207</v>
      </c>
      <c r="I155" s="2" t="s">
        <v>4208</v>
      </c>
      <c r="J155" s="2" t="s">
        <v>27</v>
      </c>
      <c r="K155" s="2" t="s">
        <v>4209</v>
      </c>
      <c r="L155" s="2" t="s">
        <v>4210</v>
      </c>
      <c r="M155" s="2" t="s">
        <v>4211</v>
      </c>
      <c r="N155" s="2" t="s">
        <v>41</v>
      </c>
      <c r="O155" s="2" t="str">
        <f t="shared" si="2"/>
        <v>OK</v>
      </c>
      <c r="P155" s="2" t="str">
        <f>VLOOKUP(B155,ACROV!$A$2:$D$739,4,)</f>
        <v>ARIF RAHMAN HAKIM</v>
      </c>
    </row>
    <row r="156" spans="1:16" x14ac:dyDescent="0.25">
      <c r="A156" s="2" t="s">
        <v>26</v>
      </c>
      <c r="B156" s="2" t="s">
        <v>257</v>
      </c>
      <c r="C156" s="2" t="s">
        <v>258</v>
      </c>
      <c r="D156" s="2" t="s">
        <v>30</v>
      </c>
      <c r="E156" s="2" t="s">
        <v>259</v>
      </c>
      <c r="F156" s="2" t="s">
        <v>4205</v>
      </c>
      <c r="G156" s="2" t="s">
        <v>4206</v>
      </c>
      <c r="H156" s="2" t="s">
        <v>4207</v>
      </c>
      <c r="I156" s="2" t="s">
        <v>4208</v>
      </c>
      <c r="J156" s="2" t="s">
        <v>27</v>
      </c>
      <c r="K156" s="2" t="s">
        <v>4209</v>
      </c>
      <c r="L156" s="2" t="s">
        <v>4210</v>
      </c>
      <c r="M156" s="2" t="s">
        <v>4211</v>
      </c>
      <c r="N156" s="2" t="s">
        <v>41</v>
      </c>
      <c r="O156" s="2" t="str">
        <f t="shared" si="2"/>
        <v>OK</v>
      </c>
      <c r="P156" s="2" t="str">
        <f>VLOOKUP(B156,ACROV!$A$2:$D$739,4,)</f>
        <v>ARIF RAHMAN HAKIM</v>
      </c>
    </row>
    <row r="157" spans="1:16" x14ac:dyDescent="0.25">
      <c r="A157" s="2" t="s">
        <v>26</v>
      </c>
      <c r="B157" s="2" t="s">
        <v>1132</v>
      </c>
      <c r="C157" s="2" t="s">
        <v>1133</v>
      </c>
      <c r="D157" s="2" t="s">
        <v>118</v>
      </c>
      <c r="E157" s="2" t="s">
        <v>1315</v>
      </c>
      <c r="F157" s="2" t="s">
        <v>4205</v>
      </c>
      <c r="G157" s="2" t="s">
        <v>4206</v>
      </c>
      <c r="H157" s="2" t="s">
        <v>4207</v>
      </c>
      <c r="I157" s="2" t="s">
        <v>4208</v>
      </c>
      <c r="J157" s="2" t="s">
        <v>27</v>
      </c>
      <c r="K157" s="2" t="s">
        <v>4209</v>
      </c>
      <c r="L157" s="2" t="s">
        <v>4210</v>
      </c>
      <c r="M157" s="2" t="s">
        <v>4211</v>
      </c>
      <c r="N157" s="2" t="s">
        <v>41</v>
      </c>
      <c r="O157" s="2" t="str">
        <f t="shared" si="2"/>
        <v>OK</v>
      </c>
      <c r="P157" s="2" t="str">
        <f>VLOOKUP(B157,ACROV!$A$2:$D$739,4,)</f>
        <v>ARIF RAHMAN HAKIM</v>
      </c>
    </row>
    <row r="158" spans="1:16" x14ac:dyDescent="0.25">
      <c r="A158" s="2" t="s">
        <v>26</v>
      </c>
      <c r="B158" s="2" t="s">
        <v>3313</v>
      </c>
      <c r="C158" s="2" t="s">
        <v>3314</v>
      </c>
      <c r="D158" s="2" t="s">
        <v>30</v>
      </c>
      <c r="E158" s="2" t="s">
        <v>3315</v>
      </c>
      <c r="F158" s="2" t="s">
        <v>4205</v>
      </c>
      <c r="G158" s="2" t="s">
        <v>4206</v>
      </c>
      <c r="H158" s="2" t="s">
        <v>4207</v>
      </c>
      <c r="I158" s="2" t="s">
        <v>4208</v>
      </c>
      <c r="J158" s="2" t="s">
        <v>27</v>
      </c>
      <c r="K158" s="2" t="s">
        <v>4212</v>
      </c>
      <c r="L158" s="2" t="s">
        <v>4210</v>
      </c>
      <c r="M158" s="2" t="s">
        <v>4211</v>
      </c>
      <c r="N158" s="2" t="s">
        <v>4213</v>
      </c>
      <c r="O158" s="2" t="str">
        <f t="shared" si="2"/>
        <v>NOK</v>
      </c>
      <c r="P158" s="2" t="str">
        <f>VLOOKUP(B158,ACROV!$A$2:$D$739,4,)</f>
        <v>ARIF RAHMAN HAKIM</v>
      </c>
    </row>
    <row r="159" spans="1:16" x14ac:dyDescent="0.25">
      <c r="A159" s="2" t="s">
        <v>26</v>
      </c>
      <c r="B159" s="2" t="s">
        <v>616</v>
      </c>
      <c r="C159" s="2" t="s">
        <v>617</v>
      </c>
      <c r="D159" s="2" t="s">
        <v>118</v>
      </c>
      <c r="E159" s="2" t="s">
        <v>618</v>
      </c>
      <c r="F159" s="2" t="s">
        <v>4205</v>
      </c>
      <c r="G159" s="2" t="s">
        <v>4206</v>
      </c>
      <c r="H159" s="2" t="s">
        <v>4207</v>
      </c>
      <c r="I159" s="2" t="s">
        <v>4208</v>
      </c>
      <c r="J159" s="2" t="s">
        <v>27</v>
      </c>
      <c r="K159" s="2" t="s">
        <v>4209</v>
      </c>
      <c r="L159" s="2" t="s">
        <v>4214</v>
      </c>
      <c r="M159" s="2" t="s">
        <v>4215</v>
      </c>
      <c r="N159" s="2" t="s">
        <v>4216</v>
      </c>
      <c r="O159" s="2" t="str">
        <f t="shared" si="2"/>
        <v>NOK</v>
      </c>
      <c r="P159" s="2" t="str">
        <f>VLOOKUP(B159,ACROV!$A$2:$D$739,4,)</f>
        <v>ARIF RAHMAN HAKIM</v>
      </c>
    </row>
    <row r="160" spans="1:16" x14ac:dyDescent="0.25">
      <c r="A160" s="2" t="s">
        <v>26</v>
      </c>
      <c r="B160" s="2" t="s">
        <v>3203</v>
      </c>
      <c r="C160" s="2" t="s">
        <v>3204</v>
      </c>
      <c r="D160" s="2" t="s">
        <v>30</v>
      </c>
      <c r="E160" s="2" t="s">
        <v>3205</v>
      </c>
      <c r="F160" s="2" t="s">
        <v>4205</v>
      </c>
      <c r="G160" s="2" t="s">
        <v>4206</v>
      </c>
      <c r="H160" s="2" t="s">
        <v>4207</v>
      </c>
      <c r="I160" s="2" t="s">
        <v>4208</v>
      </c>
      <c r="J160" s="2" t="s">
        <v>27</v>
      </c>
      <c r="K160" s="2" t="s">
        <v>4209</v>
      </c>
      <c r="L160" s="2" t="s">
        <v>4210</v>
      </c>
      <c r="M160" s="2" t="s">
        <v>4211</v>
      </c>
      <c r="N160" s="2" t="s">
        <v>41</v>
      </c>
      <c r="O160" s="2" t="str">
        <f t="shared" si="2"/>
        <v>OK</v>
      </c>
      <c r="P160" s="2" t="str">
        <f>VLOOKUP(B160,ACROV!$A$2:$D$739,4,)</f>
        <v>ARIF RAHMAN HAKIM</v>
      </c>
    </row>
    <row r="161" spans="1:16" x14ac:dyDescent="0.25">
      <c r="A161" s="2" t="s">
        <v>26</v>
      </c>
      <c r="B161" s="2" t="s">
        <v>1288</v>
      </c>
      <c r="C161" s="2" t="s">
        <v>1289</v>
      </c>
      <c r="D161" s="2" t="s">
        <v>30</v>
      </c>
      <c r="E161" s="2" t="s">
        <v>1290</v>
      </c>
      <c r="F161" s="2" t="s">
        <v>4205</v>
      </c>
      <c r="G161" s="2" t="s">
        <v>4206</v>
      </c>
      <c r="H161" s="2" t="s">
        <v>4207</v>
      </c>
      <c r="I161" s="2" t="s">
        <v>4208</v>
      </c>
      <c r="J161" s="2" t="s">
        <v>27</v>
      </c>
      <c r="K161" s="2" t="s">
        <v>4209</v>
      </c>
      <c r="L161" s="2" t="s">
        <v>4210</v>
      </c>
      <c r="M161" s="2" t="s">
        <v>4211</v>
      </c>
      <c r="N161" s="2" t="s">
        <v>41</v>
      </c>
      <c r="O161" s="2" t="str">
        <f t="shared" si="2"/>
        <v>OK</v>
      </c>
      <c r="P161" s="2" t="str">
        <f>VLOOKUP(B161,ACROV!$A$2:$D$739,4,)</f>
        <v>ARIF RAHMAN HAKIM</v>
      </c>
    </row>
    <row r="162" spans="1:16" x14ac:dyDescent="0.25">
      <c r="A162" s="2" t="s">
        <v>26</v>
      </c>
      <c r="B162" s="2" t="s">
        <v>3313</v>
      </c>
      <c r="C162" s="2" t="s">
        <v>3314</v>
      </c>
      <c r="D162" s="2" t="s">
        <v>118</v>
      </c>
      <c r="E162" s="2" t="s">
        <v>3942</v>
      </c>
      <c r="F162" s="2" t="s">
        <v>4205</v>
      </c>
      <c r="G162" s="2" t="s">
        <v>4206</v>
      </c>
      <c r="H162" s="2" t="s">
        <v>4207</v>
      </c>
      <c r="I162" s="2" t="s">
        <v>4208</v>
      </c>
      <c r="J162" s="2" t="s">
        <v>27</v>
      </c>
      <c r="K162" s="2" t="s">
        <v>4212</v>
      </c>
      <c r="L162" s="2" t="s">
        <v>4210</v>
      </c>
      <c r="M162" s="2" t="s">
        <v>4211</v>
      </c>
      <c r="N162" s="2" t="s">
        <v>4213</v>
      </c>
      <c r="O162" s="2" t="str">
        <f t="shared" si="2"/>
        <v>NOK</v>
      </c>
      <c r="P162" s="2" t="str">
        <f>VLOOKUP(B162,ACROV!$A$2:$D$739,4,)</f>
        <v>ARIF RAHMAN HAKIM</v>
      </c>
    </row>
    <row r="163" spans="1:16" x14ac:dyDescent="0.25">
      <c r="A163" s="2" t="s">
        <v>26</v>
      </c>
      <c r="B163" s="2" t="s">
        <v>244</v>
      </c>
      <c r="C163" s="2" t="s">
        <v>245</v>
      </c>
      <c r="D163" s="2" t="s">
        <v>30</v>
      </c>
      <c r="E163" s="2" t="s">
        <v>528</v>
      </c>
      <c r="F163" s="2" t="s">
        <v>4205</v>
      </c>
      <c r="G163" s="2" t="s">
        <v>4206</v>
      </c>
      <c r="H163" s="2" t="s">
        <v>4207</v>
      </c>
      <c r="I163" s="2" t="s">
        <v>4208</v>
      </c>
      <c r="J163" s="2" t="s">
        <v>27</v>
      </c>
      <c r="K163" s="2" t="s">
        <v>4209</v>
      </c>
      <c r="L163" s="2" t="s">
        <v>4210</v>
      </c>
      <c r="M163" s="2" t="s">
        <v>4211</v>
      </c>
      <c r="N163" s="2" t="s">
        <v>41</v>
      </c>
      <c r="O163" s="2" t="str">
        <f t="shared" si="2"/>
        <v>OK</v>
      </c>
      <c r="P163" s="2" t="str">
        <f>VLOOKUP(B163,ACROV!$A$2:$D$739,4,)</f>
        <v>ARIF RAHMAN HAKIM</v>
      </c>
    </row>
    <row r="164" spans="1:16" x14ac:dyDescent="0.25">
      <c r="A164" s="2" t="s">
        <v>26</v>
      </c>
      <c r="B164" s="2" t="s">
        <v>257</v>
      </c>
      <c r="C164" s="2" t="s">
        <v>258</v>
      </c>
      <c r="D164" s="2" t="s">
        <v>118</v>
      </c>
      <c r="E164" s="2" t="s">
        <v>3198</v>
      </c>
      <c r="F164" s="2" t="s">
        <v>4205</v>
      </c>
      <c r="G164" s="2" t="s">
        <v>4206</v>
      </c>
      <c r="H164" s="2" t="s">
        <v>4207</v>
      </c>
      <c r="I164" s="2" t="s">
        <v>4208</v>
      </c>
      <c r="J164" s="2" t="s">
        <v>27</v>
      </c>
      <c r="K164" s="2" t="s">
        <v>4209</v>
      </c>
      <c r="L164" s="2" t="s">
        <v>4210</v>
      </c>
      <c r="M164" s="2" t="s">
        <v>4211</v>
      </c>
      <c r="N164" s="2" t="s">
        <v>41</v>
      </c>
      <c r="O164" s="2" t="str">
        <f t="shared" si="2"/>
        <v>OK</v>
      </c>
      <c r="P164" s="2" t="str">
        <f>VLOOKUP(B164,ACROV!$A$2:$D$739,4,)</f>
        <v>ARIF RAHMAN HAKIM</v>
      </c>
    </row>
    <row r="165" spans="1:16" x14ac:dyDescent="0.25">
      <c r="A165" s="2" t="s">
        <v>26</v>
      </c>
      <c r="B165" s="2" t="s">
        <v>1376</v>
      </c>
      <c r="C165" s="2" t="s">
        <v>1377</v>
      </c>
      <c r="D165" s="2" t="s">
        <v>118</v>
      </c>
      <c r="E165" s="2" t="s">
        <v>1378</v>
      </c>
      <c r="F165" s="2" t="s">
        <v>4205</v>
      </c>
      <c r="G165" s="2" t="s">
        <v>4206</v>
      </c>
      <c r="H165" s="2" t="s">
        <v>4207</v>
      </c>
      <c r="I165" s="2" t="s">
        <v>4208</v>
      </c>
      <c r="J165" s="2" t="s">
        <v>27</v>
      </c>
      <c r="K165" s="2" t="s">
        <v>4209</v>
      </c>
      <c r="L165" s="2" t="s">
        <v>4210</v>
      </c>
      <c r="M165" s="2" t="s">
        <v>4211</v>
      </c>
      <c r="N165" s="2" t="s">
        <v>41</v>
      </c>
      <c r="O165" s="2" t="str">
        <f t="shared" si="2"/>
        <v>OK</v>
      </c>
      <c r="P165" s="2" t="str">
        <f>VLOOKUP(B165,ACROV!$A$2:$D$739,4,)</f>
        <v>ARIF RAHMAN HAKIM</v>
      </c>
    </row>
    <row r="166" spans="1:16" x14ac:dyDescent="0.25">
      <c r="A166" s="2" t="s">
        <v>26</v>
      </c>
      <c r="B166" s="2" t="s">
        <v>3117</v>
      </c>
      <c r="C166" s="2" t="s">
        <v>3118</v>
      </c>
      <c r="D166" s="2" t="s">
        <v>118</v>
      </c>
      <c r="E166" s="2" t="s">
        <v>3512</v>
      </c>
      <c r="F166" s="2" t="s">
        <v>4205</v>
      </c>
      <c r="G166" s="2" t="s">
        <v>4206</v>
      </c>
      <c r="H166" s="2" t="s">
        <v>4207</v>
      </c>
      <c r="I166" s="2" t="s">
        <v>4208</v>
      </c>
      <c r="J166" s="2" t="s">
        <v>27</v>
      </c>
      <c r="K166" s="2" t="s">
        <v>4209</v>
      </c>
      <c r="L166" s="2" t="s">
        <v>4210</v>
      </c>
      <c r="M166" s="2" t="s">
        <v>4211</v>
      </c>
      <c r="N166" s="2" t="s">
        <v>41</v>
      </c>
      <c r="O166" s="2" t="str">
        <f t="shared" si="2"/>
        <v>OK</v>
      </c>
      <c r="P166" s="2" t="str">
        <f>VLOOKUP(B166,ACROV!$A$2:$D$739,4,)</f>
        <v>ARIF RAHMAN HAKIM</v>
      </c>
    </row>
    <row r="167" spans="1:16" x14ac:dyDescent="0.25">
      <c r="A167" s="2" t="s">
        <v>26</v>
      </c>
      <c r="B167" s="2" t="s">
        <v>3155</v>
      </c>
      <c r="C167" s="2" t="s">
        <v>3156</v>
      </c>
      <c r="D167" s="2" t="s">
        <v>118</v>
      </c>
      <c r="E167" s="2" t="s">
        <v>3199</v>
      </c>
      <c r="F167" s="2" t="s">
        <v>4205</v>
      </c>
      <c r="G167" s="2" t="s">
        <v>4206</v>
      </c>
      <c r="H167" s="2" t="s">
        <v>4207</v>
      </c>
      <c r="I167" s="2" t="s">
        <v>4208</v>
      </c>
      <c r="J167" s="2" t="s">
        <v>27</v>
      </c>
      <c r="K167" s="2" t="s">
        <v>4209</v>
      </c>
      <c r="L167" s="2" t="s">
        <v>4210</v>
      </c>
      <c r="M167" s="2" t="s">
        <v>4211</v>
      </c>
      <c r="N167" s="2" t="s">
        <v>41</v>
      </c>
      <c r="O167" s="2" t="str">
        <f t="shared" si="2"/>
        <v>OK</v>
      </c>
      <c r="P167" s="2" t="str">
        <f>VLOOKUP(B167,ACROV!$A$2:$D$739,4,)</f>
        <v>ARIF RAHMAN HAKIM</v>
      </c>
    </row>
    <row r="168" spans="1:16" x14ac:dyDescent="0.25">
      <c r="A168" s="2" t="s">
        <v>26</v>
      </c>
      <c r="B168" s="2" t="s">
        <v>276</v>
      </c>
      <c r="C168" s="2" t="s">
        <v>277</v>
      </c>
      <c r="D168" s="2" t="s">
        <v>49</v>
      </c>
      <c r="E168" s="2" t="s">
        <v>2403</v>
      </c>
      <c r="F168" s="2" t="s">
        <v>4205</v>
      </c>
      <c r="G168" s="2" t="s">
        <v>4206</v>
      </c>
      <c r="H168" s="2" t="s">
        <v>4207</v>
      </c>
      <c r="I168" s="2" t="s">
        <v>4208</v>
      </c>
      <c r="J168" s="2" t="s">
        <v>27</v>
      </c>
      <c r="K168" s="2" t="s">
        <v>4209</v>
      </c>
      <c r="L168" s="2" t="s">
        <v>4210</v>
      </c>
      <c r="M168" s="2" t="s">
        <v>4211</v>
      </c>
      <c r="N168" s="2" t="s">
        <v>41</v>
      </c>
      <c r="O168" s="2" t="str">
        <f t="shared" si="2"/>
        <v>OK</v>
      </c>
      <c r="P168" s="2" t="str">
        <f>VLOOKUP(B168,ACROV!$A$2:$D$739,4,)</f>
        <v>ARIF RAHMAN HAKIM</v>
      </c>
    </row>
    <row r="169" spans="1:16" x14ac:dyDescent="0.25">
      <c r="A169" s="2" t="s">
        <v>26</v>
      </c>
      <c r="B169" s="2" t="s">
        <v>1376</v>
      </c>
      <c r="C169" s="2" t="s">
        <v>1377</v>
      </c>
      <c r="D169" s="2" t="s">
        <v>30</v>
      </c>
      <c r="E169" s="2" t="s">
        <v>1953</v>
      </c>
      <c r="F169" s="2" t="s">
        <v>4205</v>
      </c>
      <c r="G169" s="2" t="s">
        <v>4206</v>
      </c>
      <c r="H169" s="2" t="s">
        <v>4207</v>
      </c>
      <c r="I169" s="2" t="s">
        <v>4208</v>
      </c>
      <c r="J169" s="2" t="s">
        <v>27</v>
      </c>
      <c r="K169" s="2" t="s">
        <v>4209</v>
      </c>
      <c r="L169" s="2" t="s">
        <v>4210</v>
      </c>
      <c r="M169" s="2" t="s">
        <v>4211</v>
      </c>
      <c r="N169" s="2" t="s">
        <v>41</v>
      </c>
      <c r="O169" s="2" t="str">
        <f t="shared" si="2"/>
        <v>OK</v>
      </c>
      <c r="P169" s="2" t="str">
        <f>VLOOKUP(B169,ACROV!$A$2:$D$739,4,)</f>
        <v>ARIF RAHMAN HAKIM</v>
      </c>
    </row>
    <row r="170" spans="1:16" x14ac:dyDescent="0.25">
      <c r="A170" s="2" t="s">
        <v>26</v>
      </c>
      <c r="B170" s="2" t="s">
        <v>1770</v>
      </c>
      <c r="C170" s="2" t="s">
        <v>1771</v>
      </c>
      <c r="D170" s="2" t="s">
        <v>118</v>
      </c>
      <c r="E170" s="2" t="s">
        <v>3308</v>
      </c>
      <c r="F170" s="2" t="s">
        <v>4205</v>
      </c>
      <c r="G170" s="2" t="s">
        <v>4206</v>
      </c>
      <c r="H170" s="2" t="s">
        <v>4207</v>
      </c>
      <c r="I170" s="2" t="s">
        <v>4208</v>
      </c>
      <c r="J170" s="2" t="s">
        <v>27</v>
      </c>
      <c r="K170" s="2" t="s">
        <v>4209</v>
      </c>
      <c r="L170" s="2" t="s">
        <v>4210</v>
      </c>
      <c r="M170" s="2" t="s">
        <v>4211</v>
      </c>
      <c r="N170" s="2" t="s">
        <v>41</v>
      </c>
      <c r="O170" s="2" t="str">
        <f t="shared" si="2"/>
        <v>OK</v>
      </c>
      <c r="P170" s="2" t="str">
        <f>VLOOKUP(B170,ACROV!$A$2:$D$739,4,)</f>
        <v>ARIF RAHMAN HAKIM</v>
      </c>
    </row>
    <row r="171" spans="1:16" x14ac:dyDescent="0.25">
      <c r="A171" s="2" t="s">
        <v>26</v>
      </c>
      <c r="B171" s="2" t="s">
        <v>2226</v>
      </c>
      <c r="C171" s="2" t="s">
        <v>2227</v>
      </c>
      <c r="D171" s="2" t="s">
        <v>118</v>
      </c>
      <c r="E171" s="2" t="s">
        <v>3350</v>
      </c>
      <c r="F171" s="2" t="s">
        <v>4205</v>
      </c>
      <c r="G171" s="2" t="s">
        <v>4206</v>
      </c>
      <c r="H171" s="2" t="s">
        <v>4207</v>
      </c>
      <c r="I171" s="2" t="s">
        <v>4208</v>
      </c>
      <c r="J171" s="2" t="s">
        <v>27</v>
      </c>
      <c r="K171" s="2" t="s">
        <v>4209</v>
      </c>
      <c r="L171" s="2" t="s">
        <v>4210</v>
      </c>
      <c r="M171" s="2" t="s">
        <v>4211</v>
      </c>
      <c r="N171" s="2" t="s">
        <v>41</v>
      </c>
      <c r="O171" s="2" t="str">
        <f t="shared" si="2"/>
        <v>OK</v>
      </c>
      <c r="P171" s="2" t="str">
        <f>VLOOKUP(B171,ACROV!$A$2:$D$739,4,)</f>
        <v>ARIF RAHMAN HAKIM</v>
      </c>
    </row>
    <row r="172" spans="1:16" x14ac:dyDescent="0.25">
      <c r="A172" s="2" t="s">
        <v>26</v>
      </c>
      <c r="B172" s="2" t="s">
        <v>968</v>
      </c>
      <c r="C172" s="2" t="s">
        <v>969</v>
      </c>
      <c r="D172" s="2" t="s">
        <v>30</v>
      </c>
      <c r="E172" s="2" t="s">
        <v>970</v>
      </c>
      <c r="F172" s="2" t="s">
        <v>4205</v>
      </c>
      <c r="G172" s="2" t="s">
        <v>4206</v>
      </c>
      <c r="H172" s="2" t="s">
        <v>4207</v>
      </c>
      <c r="I172" s="2" t="s">
        <v>4208</v>
      </c>
      <c r="J172" s="2" t="s">
        <v>27</v>
      </c>
      <c r="K172" s="2" t="s">
        <v>4209</v>
      </c>
      <c r="L172" s="2" t="s">
        <v>4210</v>
      </c>
      <c r="M172" s="2" t="s">
        <v>4211</v>
      </c>
      <c r="N172" s="2" t="s">
        <v>41</v>
      </c>
      <c r="O172" s="2" t="str">
        <f t="shared" si="2"/>
        <v>OK</v>
      </c>
      <c r="P172" s="2" t="str">
        <f>VLOOKUP(B172,ACROV!$A$2:$D$739,4,)</f>
        <v>ARIF RAHMAN HAKIM</v>
      </c>
    </row>
    <row r="173" spans="1:16" x14ac:dyDescent="0.25">
      <c r="A173" s="2" t="s">
        <v>26</v>
      </c>
      <c r="B173" s="2" t="s">
        <v>2098</v>
      </c>
      <c r="C173" s="2" t="s">
        <v>2099</v>
      </c>
      <c r="D173" s="2" t="s">
        <v>118</v>
      </c>
      <c r="E173" s="2" t="s">
        <v>3771</v>
      </c>
      <c r="F173" s="2" t="s">
        <v>4205</v>
      </c>
      <c r="G173" s="2" t="s">
        <v>4206</v>
      </c>
      <c r="H173" s="2" t="s">
        <v>4207</v>
      </c>
      <c r="I173" s="2" t="s">
        <v>4208</v>
      </c>
      <c r="J173" s="2" t="s">
        <v>27</v>
      </c>
      <c r="K173" s="2" t="s">
        <v>4209</v>
      </c>
      <c r="L173" s="2" t="s">
        <v>4210</v>
      </c>
      <c r="M173" s="2" t="s">
        <v>4211</v>
      </c>
      <c r="N173" s="2" t="s">
        <v>41</v>
      </c>
      <c r="O173" s="2" t="str">
        <f t="shared" si="2"/>
        <v>OK</v>
      </c>
      <c r="P173" s="2" t="str">
        <f>VLOOKUP(B173,ACROV!$A$2:$D$739,4,)</f>
        <v>ARIF RAHMAN HAKIM</v>
      </c>
    </row>
    <row r="174" spans="1:16" x14ac:dyDescent="0.25">
      <c r="A174" s="2" t="s">
        <v>26</v>
      </c>
      <c r="B174" s="2" t="s">
        <v>977</v>
      </c>
      <c r="C174" s="2" t="s">
        <v>978</v>
      </c>
      <c r="D174" s="2" t="s">
        <v>118</v>
      </c>
      <c r="E174" s="2" t="s">
        <v>979</v>
      </c>
      <c r="F174" s="2" t="s">
        <v>4205</v>
      </c>
      <c r="G174" s="2" t="s">
        <v>4206</v>
      </c>
      <c r="H174" s="2" t="s">
        <v>4207</v>
      </c>
      <c r="I174" s="2" t="s">
        <v>4208</v>
      </c>
      <c r="J174" s="2" t="s">
        <v>27</v>
      </c>
      <c r="K174" s="2" t="s">
        <v>4209</v>
      </c>
      <c r="L174" s="2" t="s">
        <v>4210</v>
      </c>
      <c r="M174" s="2" t="s">
        <v>4211</v>
      </c>
      <c r="N174" s="2" t="s">
        <v>41</v>
      </c>
      <c r="O174" s="2" t="str">
        <f t="shared" si="2"/>
        <v>OK</v>
      </c>
      <c r="P174" s="2" t="str">
        <f>VLOOKUP(B174,ACROV!$A$2:$D$739,4,)</f>
        <v>ARIF RAHMAN HAKIM</v>
      </c>
    </row>
    <row r="175" spans="1:16" x14ac:dyDescent="0.25">
      <c r="A175" s="2" t="s">
        <v>26</v>
      </c>
      <c r="B175" s="2" t="s">
        <v>1031</v>
      </c>
      <c r="C175" s="2" t="s">
        <v>1032</v>
      </c>
      <c r="D175" s="2" t="s">
        <v>30</v>
      </c>
      <c r="E175" s="2" t="s">
        <v>1033</v>
      </c>
      <c r="F175" s="2" t="s">
        <v>4205</v>
      </c>
      <c r="G175" s="2" t="s">
        <v>4206</v>
      </c>
      <c r="H175" s="2" t="s">
        <v>4207</v>
      </c>
      <c r="I175" s="2" t="s">
        <v>4208</v>
      </c>
      <c r="J175" s="2" t="s">
        <v>27</v>
      </c>
      <c r="K175" s="2" t="s">
        <v>4209</v>
      </c>
      <c r="L175" s="2" t="s">
        <v>4210</v>
      </c>
      <c r="M175" s="2" t="s">
        <v>4211</v>
      </c>
      <c r="N175" s="2" t="s">
        <v>41</v>
      </c>
      <c r="O175" s="2" t="str">
        <f t="shared" si="2"/>
        <v>OK</v>
      </c>
      <c r="P175" s="2" t="str">
        <f>VLOOKUP(B175,ACROV!$A$2:$D$739,4,)</f>
        <v>ARIF RAHMAN HAKIM</v>
      </c>
    </row>
    <row r="176" spans="1:16" x14ac:dyDescent="0.25">
      <c r="A176" s="2" t="s">
        <v>26</v>
      </c>
      <c r="B176" s="2" t="s">
        <v>1126</v>
      </c>
      <c r="C176" s="2" t="s">
        <v>1127</v>
      </c>
      <c r="D176" s="2" t="s">
        <v>118</v>
      </c>
      <c r="E176" s="2" t="s">
        <v>1128</v>
      </c>
      <c r="F176" s="2" t="s">
        <v>4205</v>
      </c>
      <c r="G176" s="2" t="s">
        <v>4206</v>
      </c>
      <c r="H176" s="2" t="s">
        <v>4207</v>
      </c>
      <c r="I176" s="2" t="s">
        <v>4208</v>
      </c>
      <c r="J176" s="2" t="s">
        <v>27</v>
      </c>
      <c r="K176" s="2" t="s">
        <v>4209</v>
      </c>
      <c r="L176" s="2" t="s">
        <v>4210</v>
      </c>
      <c r="M176" s="2" t="s">
        <v>4211</v>
      </c>
      <c r="N176" s="2" t="s">
        <v>41</v>
      </c>
      <c r="O176" s="2" t="str">
        <f t="shared" si="2"/>
        <v>OK</v>
      </c>
      <c r="P176" s="2" t="str">
        <f>VLOOKUP(B176,ACROV!$A$2:$D$739,4,)</f>
        <v>ARIF RAHMAN HAKIM</v>
      </c>
    </row>
    <row r="177" spans="1:16" x14ac:dyDescent="0.25">
      <c r="A177" s="2" t="s">
        <v>26</v>
      </c>
      <c r="B177" s="2" t="s">
        <v>3399</v>
      </c>
      <c r="C177" s="2" t="s">
        <v>3400</v>
      </c>
      <c r="D177" s="2" t="s">
        <v>118</v>
      </c>
      <c r="E177" s="2" t="s">
        <v>3401</v>
      </c>
      <c r="F177" s="2" t="s">
        <v>4205</v>
      </c>
      <c r="G177" s="2" t="s">
        <v>4206</v>
      </c>
      <c r="H177" s="2" t="s">
        <v>4207</v>
      </c>
      <c r="I177" s="2" t="s">
        <v>4208</v>
      </c>
      <c r="J177" s="2" t="s">
        <v>27</v>
      </c>
      <c r="K177" s="2" t="s">
        <v>4212</v>
      </c>
      <c r="L177" s="2" t="s">
        <v>4210</v>
      </c>
      <c r="M177" s="2" t="s">
        <v>4211</v>
      </c>
      <c r="N177" s="2" t="s">
        <v>4213</v>
      </c>
      <c r="O177" s="2" t="str">
        <f t="shared" si="2"/>
        <v>NOK</v>
      </c>
      <c r="P177" s="2" t="str">
        <f>VLOOKUP(B177,ACROV!$A$2:$D$739,4,)</f>
        <v>ARIF RAHMAN HAKIM</v>
      </c>
    </row>
    <row r="178" spans="1:16" x14ac:dyDescent="0.25">
      <c r="A178" s="2" t="s">
        <v>26</v>
      </c>
      <c r="B178" s="2" t="s">
        <v>3399</v>
      </c>
      <c r="C178" s="2" t="s">
        <v>3400</v>
      </c>
      <c r="D178" s="2" t="s">
        <v>30</v>
      </c>
      <c r="E178" s="2" t="s">
        <v>3934</v>
      </c>
      <c r="F178" s="2" t="s">
        <v>4205</v>
      </c>
      <c r="G178" s="2" t="s">
        <v>4206</v>
      </c>
      <c r="H178" s="2" t="s">
        <v>4207</v>
      </c>
      <c r="I178" s="2" t="s">
        <v>4208</v>
      </c>
      <c r="J178" s="2" t="s">
        <v>27</v>
      </c>
      <c r="K178" s="2" t="s">
        <v>4212</v>
      </c>
      <c r="L178" s="2" t="s">
        <v>4210</v>
      </c>
      <c r="M178" s="2" t="s">
        <v>4211</v>
      </c>
      <c r="N178" s="2" t="s">
        <v>4213</v>
      </c>
      <c r="O178" s="2" t="str">
        <f t="shared" si="2"/>
        <v>NOK</v>
      </c>
      <c r="P178" s="2" t="str">
        <f>VLOOKUP(B178,ACROV!$A$2:$D$739,4,)</f>
        <v>ARIF RAHMAN HAKIM</v>
      </c>
    </row>
    <row r="179" spans="1:16" x14ac:dyDescent="0.25">
      <c r="A179" s="2" t="s">
        <v>26</v>
      </c>
      <c r="B179" s="2" t="s">
        <v>413</v>
      </c>
      <c r="C179" s="2" t="s">
        <v>414</v>
      </c>
      <c r="D179" s="2" t="s">
        <v>160</v>
      </c>
      <c r="E179" s="2" t="s">
        <v>1858</v>
      </c>
      <c r="F179" s="2" t="s">
        <v>4205</v>
      </c>
      <c r="G179" s="2" t="s">
        <v>4206</v>
      </c>
      <c r="H179" s="2" t="s">
        <v>4207</v>
      </c>
      <c r="I179" s="2" t="s">
        <v>4208</v>
      </c>
      <c r="J179" s="2" t="s">
        <v>27</v>
      </c>
      <c r="K179" s="2" t="s">
        <v>4209</v>
      </c>
      <c r="L179" s="2" t="s">
        <v>4210</v>
      </c>
      <c r="M179" s="2" t="s">
        <v>4211</v>
      </c>
      <c r="N179" s="2" t="s">
        <v>41</v>
      </c>
      <c r="O179" s="2" t="str">
        <f t="shared" si="2"/>
        <v>OK</v>
      </c>
      <c r="P179" s="2" t="str">
        <f>VLOOKUP(B179,ACROV!$A$2:$D$739,4,)</f>
        <v>ARIF RAHMAN HAKIM</v>
      </c>
    </row>
    <row r="180" spans="1:16" x14ac:dyDescent="0.25">
      <c r="A180" s="2" t="s">
        <v>26</v>
      </c>
      <c r="B180" s="2" t="s">
        <v>276</v>
      </c>
      <c r="C180" s="2" t="s">
        <v>277</v>
      </c>
      <c r="D180" s="2" t="s">
        <v>30</v>
      </c>
      <c r="E180" s="2" t="s">
        <v>278</v>
      </c>
      <c r="F180" s="2" t="s">
        <v>4205</v>
      </c>
      <c r="G180" s="2" t="s">
        <v>4206</v>
      </c>
      <c r="H180" s="2" t="s">
        <v>4207</v>
      </c>
      <c r="I180" s="2" t="s">
        <v>4208</v>
      </c>
      <c r="J180" s="2" t="s">
        <v>27</v>
      </c>
      <c r="K180" s="2" t="s">
        <v>4209</v>
      </c>
      <c r="L180" s="2" t="s">
        <v>4210</v>
      </c>
      <c r="M180" s="2" t="s">
        <v>4211</v>
      </c>
      <c r="N180" s="2" t="s">
        <v>41</v>
      </c>
      <c r="O180" s="2" t="str">
        <f t="shared" si="2"/>
        <v>OK</v>
      </c>
      <c r="P180" s="2" t="str">
        <f>VLOOKUP(B180,ACROV!$A$2:$D$739,4,)</f>
        <v>ARIF RAHMAN HAKIM</v>
      </c>
    </row>
    <row r="181" spans="1:16" x14ac:dyDescent="0.25">
      <c r="A181" s="2" t="s">
        <v>26</v>
      </c>
      <c r="B181" s="2" t="s">
        <v>605</v>
      </c>
      <c r="C181" s="2" t="s">
        <v>606</v>
      </c>
      <c r="D181" s="2" t="s">
        <v>30</v>
      </c>
      <c r="E181" s="2" t="s">
        <v>1090</v>
      </c>
      <c r="F181" s="2" t="s">
        <v>4205</v>
      </c>
      <c r="G181" s="2" t="s">
        <v>4206</v>
      </c>
      <c r="H181" s="2" t="s">
        <v>4207</v>
      </c>
      <c r="I181" s="2" t="s">
        <v>4208</v>
      </c>
      <c r="J181" s="2" t="s">
        <v>27</v>
      </c>
      <c r="K181" s="2" t="s">
        <v>4209</v>
      </c>
      <c r="L181" s="2" t="s">
        <v>4210</v>
      </c>
      <c r="M181" s="2" t="s">
        <v>4211</v>
      </c>
      <c r="N181" s="2" t="s">
        <v>41</v>
      </c>
      <c r="O181" s="2" t="str">
        <f t="shared" si="2"/>
        <v>OK</v>
      </c>
      <c r="P181" s="2" t="str">
        <f>VLOOKUP(B181,ACROV!$A$2:$D$739,4,)</f>
        <v>ARIF RAHMAN HAKIM</v>
      </c>
    </row>
    <row r="182" spans="1:16" x14ac:dyDescent="0.25">
      <c r="A182" s="2" t="s">
        <v>26</v>
      </c>
      <c r="B182" s="2" t="s">
        <v>977</v>
      </c>
      <c r="C182" s="2" t="s">
        <v>978</v>
      </c>
      <c r="D182" s="2" t="s">
        <v>30</v>
      </c>
      <c r="E182" s="2" t="s">
        <v>3800</v>
      </c>
      <c r="F182" s="2" t="s">
        <v>4205</v>
      </c>
      <c r="G182" s="2" t="s">
        <v>4206</v>
      </c>
      <c r="H182" s="2" t="s">
        <v>4207</v>
      </c>
      <c r="I182" s="2" t="s">
        <v>4208</v>
      </c>
      <c r="J182" s="2" t="s">
        <v>27</v>
      </c>
      <c r="K182" s="2" t="s">
        <v>4209</v>
      </c>
      <c r="L182" s="2" t="s">
        <v>4210</v>
      </c>
      <c r="M182" s="2" t="s">
        <v>4211</v>
      </c>
      <c r="N182" s="2" t="s">
        <v>41</v>
      </c>
      <c r="O182" s="2" t="str">
        <f t="shared" si="2"/>
        <v>OK</v>
      </c>
      <c r="P182" s="2" t="str">
        <f>VLOOKUP(B182,ACROV!$A$2:$D$739,4,)</f>
        <v>ARIF RAHMAN HAKIM</v>
      </c>
    </row>
    <row r="183" spans="1:16" x14ac:dyDescent="0.25">
      <c r="A183" s="2" t="s">
        <v>26</v>
      </c>
      <c r="B183" s="2" t="s">
        <v>1057</v>
      </c>
      <c r="C183" s="2" t="s">
        <v>1058</v>
      </c>
      <c r="D183" s="2" t="s">
        <v>30</v>
      </c>
      <c r="E183" s="2" t="s">
        <v>1946</v>
      </c>
      <c r="F183" s="2" t="s">
        <v>4205</v>
      </c>
      <c r="G183" s="2" t="s">
        <v>4206</v>
      </c>
      <c r="H183" s="2" t="s">
        <v>4207</v>
      </c>
      <c r="I183" s="2" t="s">
        <v>4208</v>
      </c>
      <c r="J183" s="2" t="s">
        <v>27</v>
      </c>
      <c r="K183" s="2" t="s">
        <v>4209</v>
      </c>
      <c r="L183" s="2" t="s">
        <v>4210</v>
      </c>
      <c r="M183" s="2" t="s">
        <v>4211</v>
      </c>
      <c r="N183" s="2" t="s">
        <v>41</v>
      </c>
      <c r="O183" s="2" t="str">
        <f t="shared" si="2"/>
        <v>OK</v>
      </c>
      <c r="P183" s="2" t="str">
        <f>VLOOKUP(B183,ACROV!$A$2:$D$739,4,)</f>
        <v>ARIF RAHMAN HAKIM</v>
      </c>
    </row>
    <row r="184" spans="1:16" x14ac:dyDescent="0.25">
      <c r="A184" s="2" t="s">
        <v>26</v>
      </c>
      <c r="B184" s="2" t="s">
        <v>280</v>
      </c>
      <c r="C184" s="2" t="s">
        <v>281</v>
      </c>
      <c r="D184" s="2" t="s">
        <v>118</v>
      </c>
      <c r="E184" s="2" t="s">
        <v>1052</v>
      </c>
      <c r="F184" s="2" t="s">
        <v>4205</v>
      </c>
      <c r="G184" s="2" t="s">
        <v>4206</v>
      </c>
      <c r="H184" s="2" t="s">
        <v>4207</v>
      </c>
      <c r="I184" s="2" t="s">
        <v>4208</v>
      </c>
      <c r="J184" s="2" t="s">
        <v>27</v>
      </c>
      <c r="K184" s="2" t="s">
        <v>4209</v>
      </c>
      <c r="L184" s="2" t="s">
        <v>4210</v>
      </c>
      <c r="M184" s="2" t="s">
        <v>4211</v>
      </c>
      <c r="N184" s="2" t="s">
        <v>41</v>
      </c>
      <c r="O184" s="2" t="str">
        <f t="shared" si="2"/>
        <v>OK</v>
      </c>
      <c r="P184" s="2" t="str">
        <f>VLOOKUP(B184,ACROV!$A$2:$D$739,4,)</f>
        <v>ARIF RAHMAN HAKIM</v>
      </c>
    </row>
    <row r="185" spans="1:16" x14ac:dyDescent="0.25">
      <c r="A185" s="2" t="s">
        <v>26</v>
      </c>
      <c r="B185" s="2" t="s">
        <v>3117</v>
      </c>
      <c r="C185" s="2" t="s">
        <v>3118</v>
      </c>
      <c r="D185" s="2" t="s">
        <v>30</v>
      </c>
      <c r="E185" s="2" t="s">
        <v>3119</v>
      </c>
      <c r="F185" s="2" t="s">
        <v>4205</v>
      </c>
      <c r="G185" s="2" t="s">
        <v>4206</v>
      </c>
      <c r="H185" s="2" t="s">
        <v>4207</v>
      </c>
      <c r="I185" s="2" t="s">
        <v>4208</v>
      </c>
      <c r="J185" s="2" t="s">
        <v>27</v>
      </c>
      <c r="K185" s="2" t="s">
        <v>4209</v>
      </c>
      <c r="L185" s="2" t="s">
        <v>4214</v>
      </c>
      <c r="M185" s="2" t="s">
        <v>4215</v>
      </c>
      <c r="N185" s="2" t="s">
        <v>4216</v>
      </c>
      <c r="O185" s="2" t="str">
        <f t="shared" si="2"/>
        <v>NOK</v>
      </c>
      <c r="P185" s="2" t="str">
        <f>VLOOKUP(B185,ACROV!$A$2:$D$739,4,)</f>
        <v>ARIF RAHMAN HAKIM</v>
      </c>
    </row>
    <row r="186" spans="1:16" x14ac:dyDescent="0.25">
      <c r="A186" s="2" t="s">
        <v>26</v>
      </c>
      <c r="B186" s="2" t="s">
        <v>1206</v>
      </c>
      <c r="C186" s="2" t="s">
        <v>1207</v>
      </c>
      <c r="D186" s="2" t="s">
        <v>30</v>
      </c>
      <c r="E186" s="2" t="s">
        <v>1959</v>
      </c>
      <c r="F186" s="2" t="s">
        <v>4205</v>
      </c>
      <c r="G186" s="2" t="s">
        <v>4206</v>
      </c>
      <c r="H186" s="2" t="s">
        <v>4207</v>
      </c>
      <c r="I186" s="2" t="s">
        <v>4208</v>
      </c>
      <c r="J186" s="2" t="s">
        <v>27</v>
      </c>
      <c r="K186" s="2" t="s">
        <v>4209</v>
      </c>
      <c r="L186" s="2" t="s">
        <v>4210</v>
      </c>
      <c r="M186" s="2" t="s">
        <v>4211</v>
      </c>
      <c r="N186" s="2" t="s">
        <v>41</v>
      </c>
      <c r="O186" s="2" t="str">
        <f t="shared" si="2"/>
        <v>OK</v>
      </c>
      <c r="P186" s="2" t="str">
        <f>VLOOKUP(B186,ACROV!$A$2:$D$739,4,)</f>
        <v>ARIF RAHMAN HAKIM</v>
      </c>
    </row>
    <row r="187" spans="1:16" x14ac:dyDescent="0.25">
      <c r="A187" s="2" t="s">
        <v>26</v>
      </c>
      <c r="B187" s="2" t="s">
        <v>1011</v>
      </c>
      <c r="C187" s="2" t="s">
        <v>1012</v>
      </c>
      <c r="D187" s="2" t="s">
        <v>30</v>
      </c>
      <c r="E187" s="2" t="s">
        <v>1013</v>
      </c>
      <c r="F187" s="2" t="s">
        <v>4205</v>
      </c>
      <c r="G187" s="2" t="s">
        <v>4206</v>
      </c>
      <c r="H187" s="2" t="s">
        <v>4207</v>
      </c>
      <c r="I187" s="2" t="s">
        <v>4208</v>
      </c>
      <c r="J187" s="2" t="s">
        <v>27</v>
      </c>
      <c r="K187" s="2" t="s">
        <v>4209</v>
      </c>
      <c r="L187" s="2" t="s">
        <v>4210</v>
      </c>
      <c r="M187" s="2" t="s">
        <v>4211</v>
      </c>
      <c r="N187" s="2" t="s">
        <v>41</v>
      </c>
      <c r="O187" s="2" t="str">
        <f t="shared" si="2"/>
        <v>OK</v>
      </c>
      <c r="P187" s="2" t="str">
        <f>VLOOKUP(B187,ACROV!$A$2:$D$739,4,)</f>
        <v>ARIF RAHMAN HAKIM</v>
      </c>
    </row>
    <row r="188" spans="1:16" x14ac:dyDescent="0.25">
      <c r="A188" s="2" t="s">
        <v>26</v>
      </c>
      <c r="B188" s="2" t="s">
        <v>806</v>
      </c>
      <c r="C188" s="2" t="s">
        <v>807</v>
      </c>
      <c r="D188" s="2" t="s">
        <v>30</v>
      </c>
      <c r="E188" s="2" t="s">
        <v>808</v>
      </c>
      <c r="F188" s="2" t="s">
        <v>4205</v>
      </c>
      <c r="G188" s="2" t="s">
        <v>4206</v>
      </c>
      <c r="H188" s="2" t="s">
        <v>4207</v>
      </c>
      <c r="I188" s="2" t="s">
        <v>4208</v>
      </c>
      <c r="J188" s="2" t="s">
        <v>27</v>
      </c>
      <c r="K188" s="2" t="s">
        <v>4209</v>
      </c>
      <c r="L188" s="2" t="s">
        <v>4210</v>
      </c>
      <c r="M188" s="2" t="s">
        <v>4211</v>
      </c>
      <c r="N188" s="2" t="s">
        <v>41</v>
      </c>
      <c r="O188" s="2" t="str">
        <f t="shared" si="2"/>
        <v>OK</v>
      </c>
      <c r="P188" s="2" t="str">
        <f>VLOOKUP(B188,ACROV!$A$2:$D$739,4,)</f>
        <v>ARIF RAHMAN HAKIM</v>
      </c>
    </row>
    <row r="189" spans="1:16" x14ac:dyDescent="0.25">
      <c r="A189" s="2" t="s">
        <v>26</v>
      </c>
      <c r="B189" s="2" t="s">
        <v>341</v>
      </c>
      <c r="C189" s="2" t="s">
        <v>342</v>
      </c>
      <c r="D189" s="2" t="s">
        <v>118</v>
      </c>
      <c r="E189" s="2" t="s">
        <v>3551</v>
      </c>
      <c r="F189" s="2" t="s">
        <v>4205</v>
      </c>
      <c r="G189" s="2" t="s">
        <v>4206</v>
      </c>
      <c r="H189" s="2" t="s">
        <v>4207</v>
      </c>
      <c r="I189" s="2" t="s">
        <v>4208</v>
      </c>
      <c r="J189" s="2" t="s">
        <v>27</v>
      </c>
      <c r="K189" s="2" t="s">
        <v>4209</v>
      </c>
      <c r="L189" s="2" t="s">
        <v>4210</v>
      </c>
      <c r="M189" s="2" t="s">
        <v>4211</v>
      </c>
      <c r="N189" s="2" t="s">
        <v>41</v>
      </c>
      <c r="O189" s="2" t="str">
        <f t="shared" si="2"/>
        <v>OK</v>
      </c>
      <c r="P189" s="2" t="str">
        <f>VLOOKUP(B189,ACROV!$A$2:$D$739,4,)</f>
        <v>ARIF RAHMAN HAKIM</v>
      </c>
    </row>
    <row r="190" spans="1:16" x14ac:dyDescent="0.25">
      <c r="A190" s="2" t="s">
        <v>26</v>
      </c>
      <c r="B190" s="2" t="s">
        <v>231</v>
      </c>
      <c r="C190" s="2" t="s">
        <v>232</v>
      </c>
      <c r="D190" s="2" t="s">
        <v>118</v>
      </c>
      <c r="E190" s="2" t="s">
        <v>233</v>
      </c>
      <c r="F190" s="2" t="s">
        <v>4205</v>
      </c>
      <c r="G190" s="2" t="s">
        <v>4206</v>
      </c>
      <c r="H190" s="2" t="s">
        <v>4207</v>
      </c>
      <c r="I190" s="2" t="s">
        <v>4208</v>
      </c>
      <c r="J190" s="2" t="s">
        <v>27</v>
      </c>
      <c r="K190" s="2" t="s">
        <v>4209</v>
      </c>
      <c r="L190" s="2" t="s">
        <v>4210</v>
      </c>
      <c r="M190" s="2" t="s">
        <v>4211</v>
      </c>
      <c r="N190" s="2" t="s">
        <v>41</v>
      </c>
      <c r="O190" s="2" t="str">
        <f t="shared" si="2"/>
        <v>OK</v>
      </c>
      <c r="P190" s="2" t="str">
        <f>VLOOKUP(B190,ACROV!$A$2:$D$739,4,)</f>
        <v>ARIF RAHMAN HAKIM</v>
      </c>
    </row>
    <row r="191" spans="1:16" x14ac:dyDescent="0.25">
      <c r="A191" s="2" t="s">
        <v>26</v>
      </c>
      <c r="B191" s="2" t="s">
        <v>2990</v>
      </c>
      <c r="C191" s="2" t="s">
        <v>2991</v>
      </c>
      <c r="D191" s="2" t="s">
        <v>118</v>
      </c>
      <c r="E191" s="2" t="s">
        <v>3607</v>
      </c>
      <c r="F191" s="2" t="s">
        <v>4205</v>
      </c>
      <c r="G191" s="2" t="s">
        <v>4206</v>
      </c>
      <c r="H191" s="2" t="s">
        <v>4207</v>
      </c>
      <c r="I191" s="2" t="s">
        <v>4208</v>
      </c>
      <c r="J191" s="2" t="s">
        <v>27</v>
      </c>
      <c r="K191" s="2" t="s">
        <v>4209</v>
      </c>
      <c r="L191" s="2" t="s">
        <v>4210</v>
      </c>
      <c r="M191" s="2" t="s">
        <v>4211</v>
      </c>
      <c r="N191" s="2" t="s">
        <v>41</v>
      </c>
      <c r="O191" s="2" t="str">
        <f t="shared" si="2"/>
        <v>OK</v>
      </c>
      <c r="P191" s="2" t="str">
        <f>VLOOKUP(B191,ACROV!$A$2:$D$739,4,)</f>
        <v>ARIF RAHMAN HAKIM</v>
      </c>
    </row>
    <row r="192" spans="1:16" x14ac:dyDescent="0.25">
      <c r="A192" s="2" t="s">
        <v>26</v>
      </c>
      <c r="B192" s="2" t="s">
        <v>1206</v>
      </c>
      <c r="C192" s="2" t="s">
        <v>1207</v>
      </c>
      <c r="D192" s="2" t="s">
        <v>118</v>
      </c>
      <c r="E192" s="2" t="s">
        <v>1208</v>
      </c>
      <c r="F192" s="2" t="s">
        <v>4205</v>
      </c>
      <c r="G192" s="2" t="s">
        <v>4206</v>
      </c>
      <c r="H192" s="2" t="s">
        <v>4207</v>
      </c>
      <c r="I192" s="2" t="s">
        <v>4208</v>
      </c>
      <c r="J192" s="2" t="s">
        <v>27</v>
      </c>
      <c r="K192" s="2" t="s">
        <v>4209</v>
      </c>
      <c r="L192" s="2" t="s">
        <v>4210</v>
      </c>
      <c r="M192" s="2" t="s">
        <v>4211</v>
      </c>
      <c r="N192" s="2" t="s">
        <v>41</v>
      </c>
      <c r="O192" s="2" t="str">
        <f t="shared" si="2"/>
        <v>OK</v>
      </c>
      <c r="P192" s="2" t="str">
        <f>VLOOKUP(B192,ACROV!$A$2:$D$739,4,)</f>
        <v>ARIF RAHMAN HAKIM</v>
      </c>
    </row>
    <row r="193" spans="1:16" x14ac:dyDescent="0.25">
      <c r="A193" s="2" t="s">
        <v>26</v>
      </c>
      <c r="B193" s="2" t="s">
        <v>231</v>
      </c>
      <c r="C193" s="2" t="s">
        <v>232</v>
      </c>
      <c r="D193" s="2" t="s">
        <v>30</v>
      </c>
      <c r="E193" s="2" t="s">
        <v>558</v>
      </c>
      <c r="F193" s="2" t="s">
        <v>4205</v>
      </c>
      <c r="G193" s="2" t="s">
        <v>4206</v>
      </c>
      <c r="H193" s="2" t="s">
        <v>4207</v>
      </c>
      <c r="I193" s="2" t="s">
        <v>4208</v>
      </c>
      <c r="J193" s="2" t="s">
        <v>27</v>
      </c>
      <c r="K193" s="2" t="s">
        <v>4209</v>
      </c>
      <c r="L193" s="2" t="s">
        <v>4210</v>
      </c>
      <c r="M193" s="2" t="s">
        <v>4211</v>
      </c>
      <c r="N193" s="2" t="s">
        <v>41</v>
      </c>
      <c r="O193" s="2" t="str">
        <f t="shared" si="2"/>
        <v>OK</v>
      </c>
      <c r="P193" s="2" t="str">
        <f>VLOOKUP(B193,ACROV!$A$2:$D$739,4,)</f>
        <v>ARIF RAHMAN HAKIM</v>
      </c>
    </row>
    <row r="194" spans="1:16" x14ac:dyDescent="0.25">
      <c r="A194" s="2" t="s">
        <v>26</v>
      </c>
      <c r="B194" s="2" t="s">
        <v>751</v>
      </c>
      <c r="C194" s="2" t="s">
        <v>752</v>
      </c>
      <c r="D194" s="2" t="s">
        <v>30</v>
      </c>
      <c r="E194" s="2" t="s">
        <v>753</v>
      </c>
      <c r="F194" s="2" t="s">
        <v>4205</v>
      </c>
      <c r="G194" s="2" t="s">
        <v>4206</v>
      </c>
      <c r="H194" s="2" t="s">
        <v>4207</v>
      </c>
      <c r="I194" s="2" t="s">
        <v>4208</v>
      </c>
      <c r="J194" s="2" t="s">
        <v>27</v>
      </c>
      <c r="K194" s="2" t="s">
        <v>4209</v>
      </c>
      <c r="L194" s="2" t="s">
        <v>4210</v>
      </c>
      <c r="M194" s="2" t="s">
        <v>4211</v>
      </c>
      <c r="N194" s="2" t="s">
        <v>41</v>
      </c>
      <c r="O194" s="2" t="str">
        <f t="shared" ref="O194:O257" si="3">IF(N194="OK","OK","NOK")</f>
        <v>OK</v>
      </c>
      <c r="P194" s="2" t="str">
        <f>VLOOKUP(B194,ACROV!$A$2:$D$739,4,)</f>
        <v>ARIF RAHMAN HAKIM</v>
      </c>
    </row>
    <row r="195" spans="1:16" x14ac:dyDescent="0.25">
      <c r="A195" s="2" t="s">
        <v>26</v>
      </c>
      <c r="B195" s="2" t="s">
        <v>1086</v>
      </c>
      <c r="C195" s="2" t="s">
        <v>1087</v>
      </c>
      <c r="D195" s="2" t="s">
        <v>30</v>
      </c>
      <c r="E195" s="2" t="s">
        <v>3184</v>
      </c>
      <c r="F195" s="2" t="s">
        <v>4205</v>
      </c>
      <c r="G195" s="2" t="s">
        <v>4206</v>
      </c>
      <c r="H195" s="2" t="s">
        <v>4207</v>
      </c>
      <c r="I195" s="2" t="s">
        <v>4208</v>
      </c>
      <c r="J195" s="2" t="s">
        <v>27</v>
      </c>
      <c r="K195" s="2" t="s">
        <v>4209</v>
      </c>
      <c r="L195" s="2" t="s">
        <v>4210</v>
      </c>
      <c r="M195" s="2" t="s">
        <v>4211</v>
      </c>
      <c r="N195" s="2" t="s">
        <v>41</v>
      </c>
      <c r="O195" s="2" t="str">
        <f t="shared" si="3"/>
        <v>OK</v>
      </c>
      <c r="P195" s="2" t="str">
        <f>VLOOKUP(B195,ACROV!$A$2:$D$739,4,)</f>
        <v>ARIF RAHMAN HAKIM</v>
      </c>
    </row>
    <row r="196" spans="1:16" x14ac:dyDescent="0.25">
      <c r="A196" s="2" t="s">
        <v>26</v>
      </c>
      <c r="B196" s="2" t="s">
        <v>1749</v>
      </c>
      <c r="C196" s="2" t="s">
        <v>1750</v>
      </c>
      <c r="D196" s="2" t="s">
        <v>30</v>
      </c>
      <c r="E196" s="2" t="s">
        <v>2289</v>
      </c>
      <c r="F196" s="2" t="s">
        <v>4205</v>
      </c>
      <c r="G196" s="2" t="s">
        <v>4206</v>
      </c>
      <c r="H196" s="2" t="s">
        <v>4207</v>
      </c>
      <c r="I196" s="2" t="s">
        <v>4208</v>
      </c>
      <c r="J196" s="2" t="s">
        <v>27</v>
      </c>
      <c r="K196" s="2" t="s">
        <v>4209</v>
      </c>
      <c r="L196" s="2" t="s">
        <v>4210</v>
      </c>
      <c r="M196" s="2" t="s">
        <v>4211</v>
      </c>
      <c r="N196" s="2" t="s">
        <v>41</v>
      </c>
      <c r="O196" s="2" t="str">
        <f t="shared" si="3"/>
        <v>OK</v>
      </c>
      <c r="P196" s="2" t="str">
        <f>VLOOKUP(B196,ACROV!$A$2:$D$739,4,)</f>
        <v>ARIF RAHMAN HAKIM</v>
      </c>
    </row>
    <row r="197" spans="1:16" x14ac:dyDescent="0.25">
      <c r="A197" s="2" t="s">
        <v>26</v>
      </c>
      <c r="B197" s="2" t="s">
        <v>1031</v>
      </c>
      <c r="C197" s="2" t="s">
        <v>1032</v>
      </c>
      <c r="D197" s="2" t="s">
        <v>118</v>
      </c>
      <c r="E197" s="2" t="s">
        <v>3852</v>
      </c>
      <c r="F197" s="2" t="s">
        <v>4205</v>
      </c>
      <c r="G197" s="2" t="s">
        <v>4206</v>
      </c>
      <c r="H197" s="2" t="s">
        <v>4207</v>
      </c>
      <c r="I197" s="2" t="s">
        <v>4208</v>
      </c>
      <c r="J197" s="2" t="s">
        <v>27</v>
      </c>
      <c r="K197" s="2" t="s">
        <v>4209</v>
      </c>
      <c r="L197" s="2" t="s">
        <v>4210</v>
      </c>
      <c r="M197" s="2" t="s">
        <v>4211</v>
      </c>
      <c r="N197" s="2" t="s">
        <v>41</v>
      </c>
      <c r="O197" s="2" t="str">
        <f t="shared" si="3"/>
        <v>OK</v>
      </c>
      <c r="P197" s="2" t="str">
        <f>VLOOKUP(B197,ACROV!$A$2:$D$739,4,)</f>
        <v>ARIF RAHMAN HAKIM</v>
      </c>
    </row>
    <row r="198" spans="1:16" x14ac:dyDescent="0.25">
      <c r="A198" s="2" t="s">
        <v>26</v>
      </c>
      <c r="B198" s="2" t="s">
        <v>1180</v>
      </c>
      <c r="C198" s="2" t="s">
        <v>1181</v>
      </c>
      <c r="D198" s="2" t="s">
        <v>30</v>
      </c>
      <c r="E198" s="2" t="s">
        <v>2025</v>
      </c>
      <c r="F198" s="2" t="s">
        <v>4205</v>
      </c>
      <c r="G198" s="2" t="s">
        <v>4206</v>
      </c>
      <c r="H198" s="2" t="s">
        <v>4207</v>
      </c>
      <c r="I198" s="2" t="s">
        <v>4208</v>
      </c>
      <c r="J198" s="2" t="s">
        <v>27</v>
      </c>
      <c r="K198" s="2" t="s">
        <v>4209</v>
      </c>
      <c r="L198" s="2" t="s">
        <v>4210</v>
      </c>
      <c r="M198" s="2" t="s">
        <v>4211</v>
      </c>
      <c r="N198" s="2" t="s">
        <v>41</v>
      </c>
      <c r="O198" s="2" t="str">
        <f t="shared" si="3"/>
        <v>OK</v>
      </c>
      <c r="P198" s="2" t="str">
        <f>VLOOKUP(B198,ACROV!$A$2:$D$739,4,)</f>
        <v>ARIF RAHMAN HAKIM</v>
      </c>
    </row>
    <row r="199" spans="1:16" x14ac:dyDescent="0.25">
      <c r="A199" s="2" t="s">
        <v>26</v>
      </c>
      <c r="B199" s="2" t="s">
        <v>1126</v>
      </c>
      <c r="C199" s="2" t="s">
        <v>1127</v>
      </c>
      <c r="D199" s="2" t="s">
        <v>30</v>
      </c>
      <c r="E199" s="2" t="s">
        <v>2327</v>
      </c>
      <c r="F199" s="2" t="s">
        <v>4205</v>
      </c>
      <c r="G199" s="2" t="s">
        <v>4206</v>
      </c>
      <c r="H199" s="2" t="s">
        <v>4207</v>
      </c>
      <c r="I199" s="2" t="s">
        <v>4208</v>
      </c>
      <c r="J199" s="2" t="s">
        <v>27</v>
      </c>
      <c r="K199" s="2" t="s">
        <v>4209</v>
      </c>
      <c r="L199" s="2" t="s">
        <v>4210</v>
      </c>
      <c r="M199" s="2" t="s">
        <v>4211</v>
      </c>
      <c r="N199" s="2" t="s">
        <v>41</v>
      </c>
      <c r="O199" s="2" t="str">
        <f t="shared" si="3"/>
        <v>OK</v>
      </c>
      <c r="P199" s="2" t="str">
        <f>VLOOKUP(B199,ACROV!$A$2:$D$739,4,)</f>
        <v>ARIF RAHMAN HAKIM</v>
      </c>
    </row>
    <row r="200" spans="1:16" x14ac:dyDescent="0.25">
      <c r="A200" s="2" t="s">
        <v>26</v>
      </c>
      <c r="B200" s="2" t="s">
        <v>955</v>
      </c>
      <c r="C200" s="2" t="s">
        <v>956</v>
      </c>
      <c r="D200" s="2" t="s">
        <v>118</v>
      </c>
      <c r="E200" s="2" t="s">
        <v>957</v>
      </c>
      <c r="F200" s="2" t="s">
        <v>4205</v>
      </c>
      <c r="G200" s="2" t="s">
        <v>4206</v>
      </c>
      <c r="H200" s="2" t="s">
        <v>4207</v>
      </c>
      <c r="I200" s="2" t="s">
        <v>4208</v>
      </c>
      <c r="J200" s="2" t="s">
        <v>27</v>
      </c>
      <c r="K200" s="2" t="s">
        <v>4209</v>
      </c>
      <c r="L200" s="2" t="s">
        <v>4210</v>
      </c>
      <c r="M200" s="2" t="s">
        <v>4211</v>
      </c>
      <c r="N200" s="2" t="s">
        <v>41</v>
      </c>
      <c r="O200" s="2" t="str">
        <f t="shared" si="3"/>
        <v>OK</v>
      </c>
      <c r="P200" s="2" t="str">
        <f>VLOOKUP(B200,ACROV!$A$2:$D$739,4,)</f>
        <v>ARIF RAHMAN HAKIM</v>
      </c>
    </row>
    <row r="201" spans="1:16" x14ac:dyDescent="0.25">
      <c r="A201" s="2" t="s">
        <v>26</v>
      </c>
      <c r="B201" s="2" t="s">
        <v>1086</v>
      </c>
      <c r="C201" s="2" t="s">
        <v>1087</v>
      </c>
      <c r="D201" s="2" t="s">
        <v>118</v>
      </c>
      <c r="E201" s="2" t="s">
        <v>1088</v>
      </c>
      <c r="F201" s="2" t="s">
        <v>4205</v>
      </c>
      <c r="G201" s="2" t="s">
        <v>4206</v>
      </c>
      <c r="H201" s="2" t="s">
        <v>4207</v>
      </c>
      <c r="I201" s="2" t="s">
        <v>4208</v>
      </c>
      <c r="J201" s="2" t="s">
        <v>27</v>
      </c>
      <c r="K201" s="2" t="s">
        <v>4209</v>
      </c>
      <c r="L201" s="2" t="s">
        <v>4210</v>
      </c>
      <c r="M201" s="2" t="s">
        <v>4211</v>
      </c>
      <c r="N201" s="2" t="s">
        <v>41</v>
      </c>
      <c r="O201" s="2" t="str">
        <f t="shared" si="3"/>
        <v>OK</v>
      </c>
      <c r="P201" s="2" t="str">
        <f>VLOOKUP(B201,ACROV!$A$2:$D$739,4,)</f>
        <v>ARIF RAHMAN HAKIM</v>
      </c>
    </row>
    <row r="202" spans="1:16" x14ac:dyDescent="0.25">
      <c r="A202" s="2" t="s">
        <v>26</v>
      </c>
      <c r="B202" s="2" t="s">
        <v>999</v>
      </c>
      <c r="C202" s="2" t="s">
        <v>1000</v>
      </c>
      <c r="D202" s="2" t="s">
        <v>30</v>
      </c>
      <c r="E202" s="2" t="s">
        <v>1001</v>
      </c>
      <c r="F202" s="2" t="s">
        <v>4205</v>
      </c>
      <c r="G202" s="2" t="s">
        <v>4206</v>
      </c>
      <c r="H202" s="2" t="s">
        <v>4207</v>
      </c>
      <c r="I202" s="2" t="s">
        <v>4208</v>
      </c>
      <c r="J202" s="2" t="s">
        <v>27</v>
      </c>
      <c r="K202" s="2" t="s">
        <v>4209</v>
      </c>
      <c r="L202" s="2" t="s">
        <v>4210</v>
      </c>
      <c r="M202" s="2" t="s">
        <v>4211</v>
      </c>
      <c r="N202" s="2" t="s">
        <v>41</v>
      </c>
      <c r="O202" s="2" t="str">
        <f t="shared" si="3"/>
        <v>OK</v>
      </c>
      <c r="P202" s="2" t="str">
        <f>VLOOKUP(B202,ACROV!$A$2:$D$739,4,)</f>
        <v>ARIF RAHMAN HAKIM</v>
      </c>
    </row>
    <row r="203" spans="1:16" x14ac:dyDescent="0.25">
      <c r="A203" s="2" t="s">
        <v>26</v>
      </c>
      <c r="B203" s="2" t="s">
        <v>1770</v>
      </c>
      <c r="C203" s="2" t="s">
        <v>1771</v>
      </c>
      <c r="D203" s="2" t="s">
        <v>30</v>
      </c>
      <c r="E203" s="2" t="s">
        <v>1772</v>
      </c>
      <c r="F203" s="2" t="s">
        <v>4205</v>
      </c>
      <c r="G203" s="2" t="s">
        <v>4206</v>
      </c>
      <c r="H203" s="2" t="s">
        <v>4207</v>
      </c>
      <c r="I203" s="2" t="s">
        <v>4208</v>
      </c>
      <c r="J203" s="2" t="s">
        <v>27</v>
      </c>
      <c r="K203" s="2" t="s">
        <v>4209</v>
      </c>
      <c r="L203" s="2" t="s">
        <v>4210</v>
      </c>
      <c r="M203" s="2" t="s">
        <v>4211</v>
      </c>
      <c r="N203" s="2" t="s">
        <v>41</v>
      </c>
      <c r="O203" s="2" t="str">
        <f t="shared" si="3"/>
        <v>OK</v>
      </c>
      <c r="P203" s="2" t="str">
        <f>VLOOKUP(B203,ACROV!$A$2:$D$739,4,)</f>
        <v>ARIF RAHMAN HAKIM</v>
      </c>
    </row>
    <row r="204" spans="1:16" x14ac:dyDescent="0.25">
      <c r="A204" s="2" t="s">
        <v>26</v>
      </c>
      <c r="B204" s="2" t="s">
        <v>968</v>
      </c>
      <c r="C204" s="2" t="s">
        <v>969</v>
      </c>
      <c r="D204" s="2" t="s">
        <v>118</v>
      </c>
      <c r="E204" s="2" t="s">
        <v>1954</v>
      </c>
      <c r="F204" s="2" t="s">
        <v>4205</v>
      </c>
      <c r="G204" s="2" t="s">
        <v>4206</v>
      </c>
      <c r="H204" s="2" t="s">
        <v>4207</v>
      </c>
      <c r="I204" s="2" t="s">
        <v>4208</v>
      </c>
      <c r="J204" s="2" t="s">
        <v>27</v>
      </c>
      <c r="K204" s="2" t="s">
        <v>4209</v>
      </c>
      <c r="L204" s="2" t="s">
        <v>4210</v>
      </c>
      <c r="M204" s="2" t="s">
        <v>4211</v>
      </c>
      <c r="N204" s="2" t="s">
        <v>41</v>
      </c>
      <c r="O204" s="2" t="str">
        <f t="shared" si="3"/>
        <v>OK</v>
      </c>
      <c r="P204" s="2" t="str">
        <f>VLOOKUP(B204,ACROV!$A$2:$D$739,4,)</f>
        <v>ARIF RAHMAN HAKIM</v>
      </c>
    </row>
    <row r="205" spans="1:16" x14ac:dyDescent="0.25">
      <c r="A205" s="2" t="s">
        <v>26</v>
      </c>
      <c r="B205" s="2" t="s">
        <v>3050</v>
      </c>
      <c r="C205" s="2" t="s">
        <v>3051</v>
      </c>
      <c r="D205" s="2" t="s">
        <v>30</v>
      </c>
      <c r="E205" s="2" t="s">
        <v>3052</v>
      </c>
      <c r="F205" s="2" t="s">
        <v>4205</v>
      </c>
      <c r="G205" s="2" t="s">
        <v>4206</v>
      </c>
      <c r="H205" s="2" t="s">
        <v>4207</v>
      </c>
      <c r="I205" s="2" t="s">
        <v>4208</v>
      </c>
      <c r="J205" s="2" t="s">
        <v>27</v>
      </c>
      <c r="K205" s="2" t="s">
        <v>4209</v>
      </c>
      <c r="L205" s="2" t="s">
        <v>4210</v>
      </c>
      <c r="M205" s="2" t="s">
        <v>4211</v>
      </c>
      <c r="N205" s="2" t="s">
        <v>41</v>
      </c>
      <c r="O205" s="2" t="str">
        <f t="shared" si="3"/>
        <v>OK</v>
      </c>
      <c r="P205" s="2" t="str">
        <f>VLOOKUP(B205,ACROV!$A$2:$D$739,4,)</f>
        <v>ARIF RAHMAN HAKIM</v>
      </c>
    </row>
    <row r="206" spans="1:16" x14ac:dyDescent="0.25">
      <c r="A206" s="2" t="s">
        <v>26</v>
      </c>
      <c r="B206" s="2" t="s">
        <v>143</v>
      </c>
      <c r="C206" s="2" t="s">
        <v>144</v>
      </c>
      <c r="D206" s="2" t="s">
        <v>118</v>
      </c>
      <c r="E206" s="2" t="s">
        <v>145</v>
      </c>
      <c r="F206" s="2" t="s">
        <v>4205</v>
      </c>
      <c r="G206" s="2" t="s">
        <v>4206</v>
      </c>
      <c r="H206" s="2" t="s">
        <v>4207</v>
      </c>
      <c r="I206" s="2" t="s">
        <v>4208</v>
      </c>
      <c r="J206" s="2" t="s">
        <v>27</v>
      </c>
      <c r="K206" s="2" t="s">
        <v>4209</v>
      </c>
      <c r="L206" s="2" t="s">
        <v>4210</v>
      </c>
      <c r="M206" s="2" t="s">
        <v>4211</v>
      </c>
      <c r="N206" s="2" t="s">
        <v>41</v>
      </c>
      <c r="O206" s="2" t="str">
        <f t="shared" si="3"/>
        <v>OK</v>
      </c>
      <c r="P206" s="2" t="str">
        <f>VLOOKUP(B206,ACROV!$A$2:$D$739,4,)</f>
        <v>ARIF RAHMAN HAKIM</v>
      </c>
    </row>
    <row r="207" spans="1:16" x14ac:dyDescent="0.25">
      <c r="A207" s="2" t="s">
        <v>26</v>
      </c>
      <c r="B207" s="2" t="s">
        <v>143</v>
      </c>
      <c r="C207" s="2" t="s">
        <v>144</v>
      </c>
      <c r="D207" s="2" t="s">
        <v>30</v>
      </c>
      <c r="E207" s="2" t="s">
        <v>2886</v>
      </c>
      <c r="F207" s="2" t="s">
        <v>4205</v>
      </c>
      <c r="G207" s="2" t="s">
        <v>4206</v>
      </c>
      <c r="H207" s="2" t="s">
        <v>4207</v>
      </c>
      <c r="I207" s="2" t="s">
        <v>4208</v>
      </c>
      <c r="J207" s="2" t="s">
        <v>27</v>
      </c>
      <c r="K207" s="2" t="s">
        <v>4209</v>
      </c>
      <c r="L207" s="2" t="s">
        <v>4210</v>
      </c>
      <c r="M207" s="2" t="s">
        <v>4211</v>
      </c>
      <c r="N207" s="2" t="s">
        <v>41</v>
      </c>
      <c r="O207" s="2" t="str">
        <f t="shared" si="3"/>
        <v>OK</v>
      </c>
      <c r="P207" s="2" t="str">
        <f>VLOOKUP(B207,ACROV!$A$2:$D$739,4,)</f>
        <v>ARIF RAHMAN HAKIM</v>
      </c>
    </row>
    <row r="208" spans="1:16" x14ac:dyDescent="0.25">
      <c r="A208" s="2" t="s">
        <v>26</v>
      </c>
      <c r="B208" s="2" t="s">
        <v>999</v>
      </c>
      <c r="C208" s="2" t="s">
        <v>1000</v>
      </c>
      <c r="D208" s="2" t="s">
        <v>118</v>
      </c>
      <c r="E208" s="2" t="s">
        <v>2275</v>
      </c>
      <c r="F208" s="2" t="s">
        <v>4205</v>
      </c>
      <c r="G208" s="2" t="s">
        <v>4206</v>
      </c>
      <c r="H208" s="2" t="s">
        <v>4207</v>
      </c>
      <c r="I208" s="2" t="s">
        <v>4208</v>
      </c>
      <c r="J208" s="2" t="s">
        <v>27</v>
      </c>
      <c r="K208" s="2" t="s">
        <v>4209</v>
      </c>
      <c r="L208" s="2" t="s">
        <v>4210</v>
      </c>
      <c r="M208" s="2" t="s">
        <v>4211</v>
      </c>
      <c r="N208" s="2" t="s">
        <v>41</v>
      </c>
      <c r="O208" s="2" t="str">
        <f t="shared" si="3"/>
        <v>OK</v>
      </c>
      <c r="P208" s="2" t="str">
        <f>VLOOKUP(B208,ACROV!$A$2:$D$739,4,)</f>
        <v>ARIF RAHMAN HAKIM</v>
      </c>
    </row>
    <row r="209" spans="1:16" x14ac:dyDescent="0.25">
      <c r="A209" s="2" t="s">
        <v>26</v>
      </c>
      <c r="B209" s="2" t="s">
        <v>3050</v>
      </c>
      <c r="C209" s="2" t="s">
        <v>3051</v>
      </c>
      <c r="D209" s="2" t="s">
        <v>118</v>
      </c>
      <c r="E209" s="2" t="s">
        <v>3871</v>
      </c>
      <c r="F209" s="2" t="s">
        <v>4205</v>
      </c>
      <c r="G209" s="2" t="s">
        <v>4206</v>
      </c>
      <c r="H209" s="2" t="s">
        <v>4207</v>
      </c>
      <c r="I209" s="2" t="s">
        <v>4208</v>
      </c>
      <c r="J209" s="2" t="s">
        <v>27</v>
      </c>
      <c r="K209" s="2" t="s">
        <v>4209</v>
      </c>
      <c r="L209" s="2" t="s">
        <v>4210</v>
      </c>
      <c r="M209" s="2" t="s">
        <v>4211</v>
      </c>
      <c r="N209" s="2" t="s">
        <v>41</v>
      </c>
      <c r="O209" s="2" t="str">
        <f t="shared" si="3"/>
        <v>OK</v>
      </c>
      <c r="P209" s="2" t="str">
        <f>VLOOKUP(B209,ACROV!$A$2:$D$739,4,)</f>
        <v>ARIF RAHMAN HAKIM</v>
      </c>
    </row>
    <row r="210" spans="1:16" x14ac:dyDescent="0.25">
      <c r="A210" s="2" t="s">
        <v>26</v>
      </c>
      <c r="B210" s="2" t="s">
        <v>1011</v>
      </c>
      <c r="C210" s="2" t="s">
        <v>1012</v>
      </c>
      <c r="D210" s="2" t="s">
        <v>118</v>
      </c>
      <c r="E210" s="2" t="s">
        <v>1240</v>
      </c>
      <c r="F210" s="2" t="s">
        <v>4205</v>
      </c>
      <c r="G210" s="2" t="s">
        <v>4206</v>
      </c>
      <c r="H210" s="2" t="s">
        <v>4207</v>
      </c>
      <c r="I210" s="2" t="s">
        <v>4208</v>
      </c>
      <c r="J210" s="2" t="s">
        <v>27</v>
      </c>
      <c r="K210" s="2" t="s">
        <v>4209</v>
      </c>
      <c r="L210" s="2" t="s">
        <v>4210</v>
      </c>
      <c r="M210" s="2" t="s">
        <v>4211</v>
      </c>
      <c r="N210" s="2" t="s">
        <v>41</v>
      </c>
      <c r="O210" s="2" t="str">
        <f t="shared" si="3"/>
        <v>OK</v>
      </c>
      <c r="P210" s="2" t="str">
        <f>VLOOKUP(B210,ACROV!$A$2:$D$739,4,)</f>
        <v>ARIF RAHMAN HAKIM</v>
      </c>
    </row>
    <row r="211" spans="1:16" x14ac:dyDescent="0.25">
      <c r="A211" s="2" t="s">
        <v>26</v>
      </c>
      <c r="B211" s="2" t="s">
        <v>2098</v>
      </c>
      <c r="C211" s="2" t="s">
        <v>2099</v>
      </c>
      <c r="D211" s="2" t="s">
        <v>30</v>
      </c>
      <c r="E211" s="2" t="s">
        <v>2100</v>
      </c>
      <c r="F211" s="2" t="s">
        <v>4205</v>
      </c>
      <c r="G211" s="2" t="s">
        <v>4206</v>
      </c>
      <c r="H211" s="2" t="s">
        <v>4207</v>
      </c>
      <c r="I211" s="2" t="s">
        <v>4208</v>
      </c>
      <c r="J211" s="2" t="s">
        <v>27</v>
      </c>
      <c r="K211" s="2" t="s">
        <v>4209</v>
      </c>
      <c r="L211" s="2" t="s">
        <v>4210</v>
      </c>
      <c r="M211" s="2" t="s">
        <v>4211</v>
      </c>
      <c r="N211" s="2" t="s">
        <v>41</v>
      </c>
      <c r="O211" s="2" t="str">
        <f t="shared" si="3"/>
        <v>OK</v>
      </c>
      <c r="P211" s="2" t="str">
        <f>VLOOKUP(B211,ACROV!$A$2:$D$739,4,)</f>
        <v>ARIF RAHMAN HAKIM</v>
      </c>
    </row>
    <row r="212" spans="1:16" x14ac:dyDescent="0.25">
      <c r="A212" s="2" t="s">
        <v>26</v>
      </c>
      <c r="B212" s="2" t="s">
        <v>955</v>
      </c>
      <c r="C212" s="2" t="s">
        <v>956</v>
      </c>
      <c r="D212" s="2" t="s">
        <v>30</v>
      </c>
      <c r="E212" s="2" t="s">
        <v>2414</v>
      </c>
      <c r="F212" s="2" t="s">
        <v>4205</v>
      </c>
      <c r="G212" s="2" t="s">
        <v>4206</v>
      </c>
      <c r="H212" s="2" t="s">
        <v>4207</v>
      </c>
      <c r="I212" s="2" t="s">
        <v>4208</v>
      </c>
      <c r="J212" s="2" t="s">
        <v>27</v>
      </c>
      <c r="K212" s="2" t="s">
        <v>4209</v>
      </c>
      <c r="L212" s="2" t="s">
        <v>4210</v>
      </c>
      <c r="M212" s="2" t="s">
        <v>4211</v>
      </c>
      <c r="N212" s="2" t="s">
        <v>41</v>
      </c>
      <c r="O212" s="2" t="str">
        <f t="shared" si="3"/>
        <v>OK</v>
      </c>
      <c r="P212" s="2" t="str">
        <f>VLOOKUP(B212,ACROV!$A$2:$D$739,4,)</f>
        <v>ARIF RAHMAN HAKIM</v>
      </c>
    </row>
    <row r="213" spans="1:16" x14ac:dyDescent="0.25">
      <c r="A213" s="2" t="s">
        <v>26</v>
      </c>
      <c r="B213" s="2" t="s">
        <v>724</v>
      </c>
      <c r="C213" s="2" t="s">
        <v>725</v>
      </c>
      <c r="D213" s="2" t="s">
        <v>30</v>
      </c>
      <c r="E213" s="2" t="s">
        <v>2752</v>
      </c>
      <c r="F213" s="2" t="s">
        <v>4205</v>
      </c>
      <c r="G213" s="2" t="s">
        <v>4206</v>
      </c>
      <c r="H213" s="2" t="s">
        <v>4207</v>
      </c>
      <c r="I213" s="2" t="s">
        <v>4208</v>
      </c>
      <c r="J213" s="2" t="s">
        <v>27</v>
      </c>
      <c r="K213" s="2" t="s">
        <v>4209</v>
      </c>
      <c r="L213" s="2" t="s">
        <v>4210</v>
      </c>
      <c r="M213" s="2" t="s">
        <v>4211</v>
      </c>
      <c r="N213" s="2" t="s">
        <v>41</v>
      </c>
      <c r="O213" s="2" t="str">
        <f t="shared" si="3"/>
        <v>OK</v>
      </c>
      <c r="P213" s="2" t="str">
        <f>VLOOKUP(B213,ACROV!$A$2:$D$739,4,)</f>
        <v>ARIF RAHMAN HAKIM</v>
      </c>
    </row>
    <row r="214" spans="1:16" x14ac:dyDescent="0.25">
      <c r="A214" s="2" t="s">
        <v>26</v>
      </c>
      <c r="B214" s="2" t="s">
        <v>1288</v>
      </c>
      <c r="C214" s="2" t="s">
        <v>1289</v>
      </c>
      <c r="D214" s="2" t="s">
        <v>118</v>
      </c>
      <c r="E214" s="2" t="s">
        <v>3437</v>
      </c>
      <c r="F214" s="2" t="s">
        <v>4205</v>
      </c>
      <c r="G214" s="2" t="s">
        <v>4206</v>
      </c>
      <c r="H214" s="2" t="s">
        <v>4207</v>
      </c>
      <c r="I214" s="2" t="s">
        <v>4208</v>
      </c>
      <c r="J214" s="2" t="s">
        <v>27</v>
      </c>
      <c r="K214" s="2" t="s">
        <v>4209</v>
      </c>
      <c r="L214" s="2" t="s">
        <v>4210</v>
      </c>
      <c r="M214" s="2" t="s">
        <v>4211</v>
      </c>
      <c r="N214" s="2" t="s">
        <v>41</v>
      </c>
      <c r="O214" s="2" t="str">
        <f t="shared" si="3"/>
        <v>OK</v>
      </c>
      <c r="P214" s="2" t="str">
        <f>VLOOKUP(B214,ACROV!$A$2:$D$739,4,)</f>
        <v>ARIF RAHMAN HAKIM</v>
      </c>
    </row>
    <row r="215" spans="1:16" x14ac:dyDescent="0.25">
      <c r="A215" s="2" t="s">
        <v>26</v>
      </c>
      <c r="B215" s="2" t="s">
        <v>1632</v>
      </c>
      <c r="C215" s="2" t="s">
        <v>1633</v>
      </c>
      <c r="D215" s="2" t="s">
        <v>118</v>
      </c>
      <c r="E215" s="2" t="s">
        <v>3783</v>
      </c>
      <c r="F215" s="2" t="s">
        <v>4205</v>
      </c>
      <c r="G215" s="2" t="s">
        <v>4206</v>
      </c>
      <c r="H215" s="2" t="s">
        <v>4207</v>
      </c>
      <c r="I215" s="2" t="s">
        <v>4208</v>
      </c>
      <c r="J215" s="2" t="s">
        <v>27</v>
      </c>
      <c r="K215" s="2" t="s">
        <v>4209</v>
      </c>
      <c r="L215" s="2" t="s">
        <v>4210</v>
      </c>
      <c r="M215" s="2" t="s">
        <v>4211</v>
      </c>
      <c r="N215" s="2" t="s">
        <v>41</v>
      </c>
      <c r="O215" s="2" t="str">
        <f t="shared" si="3"/>
        <v>OK</v>
      </c>
      <c r="P215" s="2" t="str">
        <f>VLOOKUP(B215,ACROV!$A$2:$D$739,4,)</f>
        <v>ARIF RAHMAN HAKIM</v>
      </c>
    </row>
    <row r="216" spans="1:16" x14ac:dyDescent="0.25">
      <c r="A216" s="2" t="s">
        <v>26</v>
      </c>
      <c r="B216" s="2" t="s">
        <v>3655</v>
      </c>
      <c r="C216" s="2" t="s">
        <v>3656</v>
      </c>
      <c r="D216" s="2" t="s">
        <v>30</v>
      </c>
      <c r="E216" s="2" t="s">
        <v>3657</v>
      </c>
      <c r="F216" s="2" t="s">
        <v>4205</v>
      </c>
      <c r="G216" s="2" t="s">
        <v>4206</v>
      </c>
      <c r="H216" s="2" t="s">
        <v>4207</v>
      </c>
      <c r="I216" s="2" t="s">
        <v>4208</v>
      </c>
      <c r="J216" s="2" t="s">
        <v>27</v>
      </c>
      <c r="K216" s="2" t="s">
        <v>4209</v>
      </c>
      <c r="L216" s="2" t="s">
        <v>4210</v>
      </c>
      <c r="M216" s="2" t="s">
        <v>4211</v>
      </c>
      <c r="N216" s="2" t="s">
        <v>41</v>
      </c>
      <c r="O216" s="2" t="str">
        <f t="shared" si="3"/>
        <v>OK</v>
      </c>
      <c r="P216" s="2" t="str">
        <f>VLOOKUP(B216,ACROV!$A$2:$D$739,4,)</f>
        <v>ARIF RAHMAN HAKIM</v>
      </c>
    </row>
    <row r="217" spans="1:16" x14ac:dyDescent="0.25">
      <c r="A217" s="2" t="s">
        <v>26</v>
      </c>
      <c r="B217" s="2" t="s">
        <v>2226</v>
      </c>
      <c r="C217" s="2" t="s">
        <v>2227</v>
      </c>
      <c r="D217" s="2" t="s">
        <v>30</v>
      </c>
      <c r="E217" s="2" t="s">
        <v>2228</v>
      </c>
      <c r="F217" s="2" t="s">
        <v>4205</v>
      </c>
      <c r="G217" s="2" t="s">
        <v>4206</v>
      </c>
      <c r="H217" s="2" t="s">
        <v>4207</v>
      </c>
      <c r="I217" s="2" t="s">
        <v>4208</v>
      </c>
      <c r="J217" s="2" t="s">
        <v>27</v>
      </c>
      <c r="K217" s="2" t="s">
        <v>4209</v>
      </c>
      <c r="L217" s="2" t="s">
        <v>4210</v>
      </c>
      <c r="M217" s="2" t="s">
        <v>4211</v>
      </c>
      <c r="N217" s="2" t="s">
        <v>41</v>
      </c>
      <c r="O217" s="2" t="str">
        <f t="shared" si="3"/>
        <v>OK</v>
      </c>
      <c r="P217" s="2" t="str">
        <f>VLOOKUP(B217,ACROV!$A$2:$D$739,4,)</f>
        <v>ARIF RAHMAN HAKIM</v>
      </c>
    </row>
    <row r="218" spans="1:16" x14ac:dyDescent="0.25">
      <c r="A218" s="2" t="s">
        <v>26</v>
      </c>
      <c r="B218" s="2" t="s">
        <v>3655</v>
      </c>
      <c r="C218" s="2" t="s">
        <v>3656</v>
      </c>
      <c r="D218" s="2" t="s">
        <v>118</v>
      </c>
      <c r="E218" s="2" t="s">
        <v>3899</v>
      </c>
      <c r="F218" s="2" t="s">
        <v>4205</v>
      </c>
      <c r="G218" s="2" t="s">
        <v>4206</v>
      </c>
      <c r="H218" s="2" t="s">
        <v>4207</v>
      </c>
      <c r="I218" s="2" t="s">
        <v>4208</v>
      </c>
      <c r="J218" s="2" t="s">
        <v>27</v>
      </c>
      <c r="K218" s="2" t="s">
        <v>4209</v>
      </c>
      <c r="L218" s="2" t="s">
        <v>4210</v>
      </c>
      <c r="M218" s="2" t="s">
        <v>4211</v>
      </c>
      <c r="N218" s="2" t="s">
        <v>41</v>
      </c>
      <c r="O218" s="2" t="str">
        <f t="shared" si="3"/>
        <v>OK</v>
      </c>
      <c r="P218" s="2" t="str">
        <f>VLOOKUP(B218,ACROV!$A$2:$D$739,4,)</f>
        <v>ARIF RAHMAN HAKIM</v>
      </c>
    </row>
    <row r="219" spans="1:16" x14ac:dyDescent="0.25">
      <c r="A219" s="2" t="s">
        <v>26</v>
      </c>
      <c r="B219" s="2" t="s">
        <v>2317</v>
      </c>
      <c r="C219" s="2" t="s">
        <v>2318</v>
      </c>
      <c r="D219" s="2" t="s">
        <v>30</v>
      </c>
      <c r="E219" s="2" t="s">
        <v>2406</v>
      </c>
      <c r="F219" s="2" t="s">
        <v>4205</v>
      </c>
      <c r="G219" s="2" t="s">
        <v>4206</v>
      </c>
      <c r="H219" s="2" t="s">
        <v>4207</v>
      </c>
      <c r="I219" s="2" t="s">
        <v>4208</v>
      </c>
      <c r="J219" s="2" t="s">
        <v>27</v>
      </c>
      <c r="K219" s="2" t="s">
        <v>4209</v>
      </c>
      <c r="L219" s="2" t="s">
        <v>4210</v>
      </c>
      <c r="M219" s="2" t="s">
        <v>4211</v>
      </c>
      <c r="N219" s="2" t="s">
        <v>41</v>
      </c>
      <c r="O219" s="2" t="str">
        <f t="shared" si="3"/>
        <v>OK</v>
      </c>
      <c r="P219" s="2" t="str">
        <f>VLOOKUP(B219,ACROV!$A$2:$D$739,4,)</f>
        <v>ARIF RAHMAN HAKIM</v>
      </c>
    </row>
    <row r="220" spans="1:16" x14ac:dyDescent="0.25">
      <c r="A220" s="2" t="s">
        <v>26</v>
      </c>
      <c r="B220" s="2" t="s">
        <v>2294</v>
      </c>
      <c r="C220" s="2" t="s">
        <v>2295</v>
      </c>
      <c r="D220" s="2" t="s">
        <v>30</v>
      </c>
      <c r="E220" s="2" t="s">
        <v>2296</v>
      </c>
      <c r="F220" s="2" t="s">
        <v>4205</v>
      </c>
      <c r="G220" s="2" t="s">
        <v>4206</v>
      </c>
      <c r="H220" s="2" t="s">
        <v>4207</v>
      </c>
      <c r="I220" s="2" t="s">
        <v>4208</v>
      </c>
      <c r="J220" s="2" t="s">
        <v>27</v>
      </c>
      <c r="K220" s="2" t="s">
        <v>4209</v>
      </c>
      <c r="L220" s="2" t="s">
        <v>4210</v>
      </c>
      <c r="M220" s="2" t="s">
        <v>4211</v>
      </c>
      <c r="N220" s="2" t="s">
        <v>41</v>
      </c>
      <c r="O220" s="2" t="str">
        <f t="shared" si="3"/>
        <v>OK</v>
      </c>
      <c r="P220" s="2" t="str">
        <f>VLOOKUP(B220,ACROV!$A$2:$D$739,4,)</f>
        <v>ARIF RAHMAN HAKIM</v>
      </c>
    </row>
    <row r="221" spans="1:16" x14ac:dyDescent="0.25">
      <c r="A221" s="2" t="s">
        <v>26</v>
      </c>
      <c r="B221" s="2" t="s">
        <v>2032</v>
      </c>
      <c r="C221" s="2" t="s">
        <v>2033</v>
      </c>
      <c r="D221" s="2" t="s">
        <v>30</v>
      </c>
      <c r="E221" s="2" t="s">
        <v>2034</v>
      </c>
      <c r="F221" s="2" t="s">
        <v>4205</v>
      </c>
      <c r="G221" s="2" t="s">
        <v>4206</v>
      </c>
      <c r="H221" s="2" t="s">
        <v>4207</v>
      </c>
      <c r="I221" s="2" t="s">
        <v>4208</v>
      </c>
      <c r="J221" s="2" t="s">
        <v>27</v>
      </c>
      <c r="K221" s="2" t="s">
        <v>4209</v>
      </c>
      <c r="L221" s="2" t="s">
        <v>4210</v>
      </c>
      <c r="M221" s="2" t="s">
        <v>4211</v>
      </c>
      <c r="N221" s="2" t="s">
        <v>41</v>
      </c>
      <c r="O221" s="2" t="str">
        <f t="shared" si="3"/>
        <v>OK</v>
      </c>
      <c r="P221" s="2" t="str">
        <f>VLOOKUP(B221,ACROV!$A$2:$D$739,4,)</f>
        <v>ARIF RAHMAN HAKIM</v>
      </c>
    </row>
    <row r="222" spans="1:16" x14ac:dyDescent="0.25">
      <c r="A222" s="2" t="s">
        <v>26</v>
      </c>
      <c r="B222" s="2" t="s">
        <v>2320</v>
      </c>
      <c r="C222" s="2" t="s">
        <v>2321</v>
      </c>
      <c r="D222" s="2" t="s">
        <v>30</v>
      </c>
      <c r="E222" s="2" t="s">
        <v>2593</v>
      </c>
      <c r="F222" s="2" t="s">
        <v>4205</v>
      </c>
      <c r="G222" s="2" t="s">
        <v>4206</v>
      </c>
      <c r="H222" s="2" t="s">
        <v>4207</v>
      </c>
      <c r="I222" s="2" t="s">
        <v>4208</v>
      </c>
      <c r="J222" s="2" t="s">
        <v>27</v>
      </c>
      <c r="K222" s="2" t="s">
        <v>4209</v>
      </c>
      <c r="L222" s="2" t="s">
        <v>4210</v>
      </c>
      <c r="M222" s="2" t="s">
        <v>4211</v>
      </c>
      <c r="N222" s="2" t="s">
        <v>41</v>
      </c>
      <c r="O222" s="2" t="str">
        <f t="shared" si="3"/>
        <v>OK</v>
      </c>
      <c r="P222" s="2" t="str">
        <f>VLOOKUP(B222,ACROV!$A$2:$D$739,4,)</f>
        <v>ARIF RAHMAN HAKIM</v>
      </c>
    </row>
    <row r="223" spans="1:16" x14ac:dyDescent="0.25">
      <c r="A223" s="2" t="s">
        <v>26</v>
      </c>
      <c r="B223" s="2" t="s">
        <v>2241</v>
      </c>
      <c r="C223" s="2" t="s">
        <v>2242</v>
      </c>
      <c r="D223" s="2" t="s">
        <v>118</v>
      </c>
      <c r="E223" s="2" t="s">
        <v>2243</v>
      </c>
      <c r="F223" s="2" t="s">
        <v>4205</v>
      </c>
      <c r="G223" s="2" t="s">
        <v>4206</v>
      </c>
      <c r="H223" s="2" t="s">
        <v>4207</v>
      </c>
      <c r="I223" s="2" t="s">
        <v>4208</v>
      </c>
      <c r="J223" s="2" t="s">
        <v>27</v>
      </c>
      <c r="K223" s="2" t="s">
        <v>4209</v>
      </c>
      <c r="L223" s="2" t="s">
        <v>4210</v>
      </c>
      <c r="M223" s="2" t="s">
        <v>4211</v>
      </c>
      <c r="N223" s="2" t="s">
        <v>41</v>
      </c>
      <c r="O223" s="2" t="str">
        <f t="shared" si="3"/>
        <v>OK</v>
      </c>
      <c r="P223" s="2" t="str">
        <f>VLOOKUP(B223,ACROV!$A$2:$D$739,4,)</f>
        <v>ARIF RAHMAN HAKIM</v>
      </c>
    </row>
    <row r="224" spans="1:16" x14ac:dyDescent="0.25">
      <c r="A224" s="2" t="s">
        <v>26</v>
      </c>
      <c r="B224" s="2" t="s">
        <v>2032</v>
      </c>
      <c r="C224" s="2" t="s">
        <v>2033</v>
      </c>
      <c r="D224" s="2" t="s">
        <v>118</v>
      </c>
      <c r="E224" s="2" t="s">
        <v>2986</v>
      </c>
      <c r="F224" s="2" t="s">
        <v>4205</v>
      </c>
      <c r="G224" s="2" t="s">
        <v>4206</v>
      </c>
      <c r="H224" s="2" t="s">
        <v>4207</v>
      </c>
      <c r="I224" s="2" t="s">
        <v>4208</v>
      </c>
      <c r="J224" s="2" t="s">
        <v>27</v>
      </c>
      <c r="K224" s="2" t="s">
        <v>4209</v>
      </c>
      <c r="L224" s="2" t="s">
        <v>4210</v>
      </c>
      <c r="M224" s="2" t="s">
        <v>4211</v>
      </c>
      <c r="N224" s="2" t="s">
        <v>41</v>
      </c>
      <c r="O224" s="2" t="str">
        <f t="shared" si="3"/>
        <v>OK</v>
      </c>
      <c r="P224" s="2" t="str">
        <f>VLOOKUP(B224,ACROV!$A$2:$D$739,4,)</f>
        <v>ARIF RAHMAN HAKIM</v>
      </c>
    </row>
    <row r="225" spans="1:16" x14ac:dyDescent="0.25">
      <c r="A225" s="2" t="s">
        <v>26</v>
      </c>
      <c r="B225" s="2" t="s">
        <v>2648</v>
      </c>
      <c r="C225" s="2" t="s">
        <v>2649</v>
      </c>
      <c r="D225" s="2" t="s">
        <v>118</v>
      </c>
      <c r="E225" s="2" t="s">
        <v>3704</v>
      </c>
      <c r="F225" s="2" t="s">
        <v>4205</v>
      </c>
      <c r="G225" s="2" t="s">
        <v>4206</v>
      </c>
      <c r="H225" s="2" t="s">
        <v>4207</v>
      </c>
      <c r="I225" s="2" t="s">
        <v>4208</v>
      </c>
      <c r="J225" s="2" t="s">
        <v>27</v>
      </c>
      <c r="K225" s="2" t="s">
        <v>4209</v>
      </c>
      <c r="L225" s="2" t="s">
        <v>4210</v>
      </c>
      <c r="M225" s="2" t="s">
        <v>4211</v>
      </c>
      <c r="N225" s="2" t="s">
        <v>41</v>
      </c>
      <c r="O225" s="2" t="str">
        <f t="shared" si="3"/>
        <v>OK</v>
      </c>
      <c r="P225" s="2" t="str">
        <f>VLOOKUP(B225,ACROV!$A$2:$D$739,4,)</f>
        <v>ARIF RAHMAN HAKIM</v>
      </c>
    </row>
    <row r="226" spans="1:16" x14ac:dyDescent="0.25">
      <c r="A226" s="2" t="s">
        <v>26</v>
      </c>
      <c r="B226" s="2" t="s">
        <v>2241</v>
      </c>
      <c r="C226" s="2" t="s">
        <v>2242</v>
      </c>
      <c r="D226" s="2" t="s">
        <v>30</v>
      </c>
      <c r="E226" s="2" t="s">
        <v>3859</v>
      </c>
      <c r="F226" s="2" t="s">
        <v>4205</v>
      </c>
      <c r="G226" s="2" t="s">
        <v>4206</v>
      </c>
      <c r="H226" s="2" t="s">
        <v>4207</v>
      </c>
      <c r="I226" s="2" t="s">
        <v>4208</v>
      </c>
      <c r="J226" s="2" t="s">
        <v>27</v>
      </c>
      <c r="K226" s="2" t="s">
        <v>4209</v>
      </c>
      <c r="L226" s="2" t="s">
        <v>4210</v>
      </c>
      <c r="M226" s="2" t="s">
        <v>4211</v>
      </c>
      <c r="N226" s="2" t="s">
        <v>41</v>
      </c>
      <c r="O226" s="2" t="str">
        <f t="shared" si="3"/>
        <v>OK</v>
      </c>
      <c r="P226" s="2" t="str">
        <f>VLOOKUP(B226,ACROV!$A$2:$D$739,4,)</f>
        <v>ARIF RAHMAN HAKIM</v>
      </c>
    </row>
    <row r="227" spans="1:16" x14ac:dyDescent="0.25">
      <c r="A227" s="2" t="s">
        <v>26</v>
      </c>
      <c r="B227" s="2" t="s">
        <v>2320</v>
      </c>
      <c r="C227" s="2" t="s">
        <v>2321</v>
      </c>
      <c r="D227" s="2" t="s">
        <v>118</v>
      </c>
      <c r="E227" s="2" t="s">
        <v>2322</v>
      </c>
      <c r="F227" s="2" t="s">
        <v>4205</v>
      </c>
      <c r="G227" s="2" t="s">
        <v>4206</v>
      </c>
      <c r="H227" s="2" t="s">
        <v>4207</v>
      </c>
      <c r="I227" s="2" t="s">
        <v>4208</v>
      </c>
      <c r="J227" s="2" t="s">
        <v>27</v>
      </c>
      <c r="K227" s="2" t="s">
        <v>4209</v>
      </c>
      <c r="L227" s="2" t="s">
        <v>4210</v>
      </c>
      <c r="M227" s="2" t="s">
        <v>4211</v>
      </c>
      <c r="N227" s="2" t="s">
        <v>41</v>
      </c>
      <c r="O227" s="2" t="str">
        <f t="shared" si="3"/>
        <v>OK</v>
      </c>
      <c r="P227" s="2" t="str">
        <f>VLOOKUP(B227,ACROV!$A$2:$D$739,4,)</f>
        <v>ARIF RAHMAN HAKIM</v>
      </c>
    </row>
    <row r="228" spans="1:16" x14ac:dyDescent="0.25">
      <c r="A228" s="2" t="s">
        <v>26</v>
      </c>
      <c r="B228" s="2" t="s">
        <v>2294</v>
      </c>
      <c r="C228" s="2" t="s">
        <v>2295</v>
      </c>
      <c r="D228" s="2" t="s">
        <v>118</v>
      </c>
      <c r="E228" s="2" t="s">
        <v>2792</v>
      </c>
      <c r="F228" s="2" t="s">
        <v>4205</v>
      </c>
      <c r="G228" s="2" t="s">
        <v>4206</v>
      </c>
      <c r="H228" s="2" t="s">
        <v>4207</v>
      </c>
      <c r="I228" s="2" t="s">
        <v>4208</v>
      </c>
      <c r="J228" s="2" t="s">
        <v>27</v>
      </c>
      <c r="K228" s="2" t="s">
        <v>4209</v>
      </c>
      <c r="L228" s="2" t="s">
        <v>4210</v>
      </c>
      <c r="M228" s="2" t="s">
        <v>4211</v>
      </c>
      <c r="N228" s="2" t="s">
        <v>41</v>
      </c>
      <c r="O228" s="2" t="str">
        <f t="shared" si="3"/>
        <v>OK</v>
      </c>
      <c r="P228" s="2" t="str">
        <f>VLOOKUP(B228,ACROV!$A$2:$D$739,4,)</f>
        <v>ARIF RAHMAN HAKIM</v>
      </c>
    </row>
    <row r="229" spans="1:16" x14ac:dyDescent="0.25">
      <c r="A229" s="2" t="s">
        <v>26</v>
      </c>
      <c r="B229" s="2" t="s">
        <v>2317</v>
      </c>
      <c r="C229" s="2" t="s">
        <v>2318</v>
      </c>
      <c r="D229" s="2" t="s">
        <v>118</v>
      </c>
      <c r="E229" s="2" t="s">
        <v>2319</v>
      </c>
      <c r="F229" s="2" t="s">
        <v>4205</v>
      </c>
      <c r="G229" s="2" t="s">
        <v>4206</v>
      </c>
      <c r="H229" s="2" t="s">
        <v>4207</v>
      </c>
      <c r="I229" s="2" t="s">
        <v>4208</v>
      </c>
      <c r="J229" s="2" t="s">
        <v>27</v>
      </c>
      <c r="K229" s="2" t="s">
        <v>4209</v>
      </c>
      <c r="L229" s="2" t="s">
        <v>4210</v>
      </c>
      <c r="M229" s="2" t="s">
        <v>4211</v>
      </c>
      <c r="N229" s="2" t="s">
        <v>41</v>
      </c>
      <c r="O229" s="2" t="str">
        <f t="shared" si="3"/>
        <v>OK</v>
      </c>
      <c r="P229" s="2" t="str">
        <f>VLOOKUP(B229,ACROV!$A$2:$D$739,4,)</f>
        <v>ARIF RAHMAN HAKIM</v>
      </c>
    </row>
    <row r="230" spans="1:16" x14ac:dyDescent="0.25">
      <c r="A230" s="2" t="s">
        <v>26</v>
      </c>
      <c r="B230" s="2" t="s">
        <v>2648</v>
      </c>
      <c r="C230" s="2" t="s">
        <v>2649</v>
      </c>
      <c r="D230" s="2" t="s">
        <v>30</v>
      </c>
      <c r="E230" s="2" t="s">
        <v>2650</v>
      </c>
      <c r="F230" s="2" t="s">
        <v>4205</v>
      </c>
      <c r="G230" s="2" t="s">
        <v>4206</v>
      </c>
      <c r="H230" s="2" t="s">
        <v>4207</v>
      </c>
      <c r="I230" s="2" t="s">
        <v>4208</v>
      </c>
      <c r="J230" s="2" t="s">
        <v>27</v>
      </c>
      <c r="K230" s="2" t="s">
        <v>4209</v>
      </c>
      <c r="L230" s="2" t="s">
        <v>4210</v>
      </c>
      <c r="M230" s="2" t="s">
        <v>4211</v>
      </c>
      <c r="N230" s="2" t="s">
        <v>41</v>
      </c>
      <c r="O230" s="2" t="str">
        <f t="shared" si="3"/>
        <v>OK</v>
      </c>
      <c r="P230" s="2" t="str">
        <f>VLOOKUP(B230,ACROV!$A$2:$D$739,4,)</f>
        <v>ARIF RAHMAN HAKIM</v>
      </c>
    </row>
    <row r="231" spans="1:16" x14ac:dyDescent="0.25">
      <c r="A231" s="2" t="s">
        <v>26</v>
      </c>
      <c r="B231" s="2" t="s">
        <v>751</v>
      </c>
      <c r="C231" s="2" t="s">
        <v>752</v>
      </c>
      <c r="D231" s="2" t="s">
        <v>118</v>
      </c>
      <c r="E231" s="2" t="s">
        <v>3924</v>
      </c>
      <c r="F231" s="2" t="s">
        <v>4205</v>
      </c>
      <c r="G231" s="2" t="s">
        <v>4206</v>
      </c>
      <c r="H231" s="2" t="s">
        <v>4207</v>
      </c>
      <c r="I231" s="2" t="s">
        <v>4208</v>
      </c>
      <c r="J231" s="2" t="s">
        <v>27</v>
      </c>
      <c r="K231" s="2" t="s">
        <v>4209</v>
      </c>
      <c r="L231" s="2" t="s">
        <v>4210</v>
      </c>
      <c r="M231" s="2" t="s">
        <v>4211</v>
      </c>
      <c r="N231" s="2" t="s">
        <v>41</v>
      </c>
      <c r="O231" s="2" t="str">
        <f t="shared" si="3"/>
        <v>OK</v>
      </c>
      <c r="P231" s="2" t="str">
        <f>VLOOKUP(B231,ACROV!$A$2:$D$739,4,)</f>
        <v>ARIF RAHMAN HAKIM</v>
      </c>
    </row>
    <row r="232" spans="1:16" x14ac:dyDescent="0.25">
      <c r="A232" s="2" t="s">
        <v>26</v>
      </c>
      <c r="B232" s="2" t="s">
        <v>2786</v>
      </c>
      <c r="C232" s="2" t="s">
        <v>2787</v>
      </c>
      <c r="D232" s="2" t="s">
        <v>118</v>
      </c>
      <c r="E232" s="2" t="s">
        <v>3703</v>
      </c>
      <c r="F232" s="2" t="s">
        <v>4205</v>
      </c>
      <c r="G232" s="2" t="s">
        <v>4206</v>
      </c>
      <c r="H232" s="2" t="s">
        <v>4207</v>
      </c>
      <c r="I232" s="2" t="s">
        <v>4208</v>
      </c>
      <c r="J232" s="2" t="s">
        <v>27</v>
      </c>
      <c r="K232" s="2" t="s">
        <v>4212</v>
      </c>
      <c r="L232" s="2" t="s">
        <v>4210</v>
      </c>
      <c r="M232" s="2" t="s">
        <v>4211</v>
      </c>
      <c r="N232" s="2" t="s">
        <v>4213</v>
      </c>
      <c r="O232" s="2" t="str">
        <f t="shared" si="3"/>
        <v>NOK</v>
      </c>
      <c r="P232" s="2" t="str">
        <f>VLOOKUP(B232,ACROV!$A$2:$D$739,4,)</f>
        <v>DHANI RAMDANI</v>
      </c>
    </row>
    <row r="233" spans="1:16" x14ac:dyDescent="0.25">
      <c r="A233" s="2" t="s">
        <v>26</v>
      </c>
      <c r="B233" s="2" t="s">
        <v>326</v>
      </c>
      <c r="C233" s="2" t="s">
        <v>327</v>
      </c>
      <c r="D233" s="2" t="s">
        <v>118</v>
      </c>
      <c r="E233" s="2" t="s">
        <v>328</v>
      </c>
      <c r="F233" s="2" t="s">
        <v>4205</v>
      </c>
      <c r="G233" s="2" t="s">
        <v>4206</v>
      </c>
      <c r="H233" s="2" t="s">
        <v>4207</v>
      </c>
      <c r="I233" s="2" t="s">
        <v>4208</v>
      </c>
      <c r="J233" s="2" t="s">
        <v>27</v>
      </c>
      <c r="K233" s="2" t="s">
        <v>4209</v>
      </c>
      <c r="L233" s="2" t="s">
        <v>4210</v>
      </c>
      <c r="M233" s="2" t="s">
        <v>4211</v>
      </c>
      <c r="N233" s="2" t="s">
        <v>41</v>
      </c>
      <c r="O233" s="2" t="str">
        <f t="shared" si="3"/>
        <v>OK</v>
      </c>
      <c r="P233" s="2" t="str">
        <f>VLOOKUP(B233,ACROV!$A$2:$D$739,4,)</f>
        <v>DHANI RAMDANI</v>
      </c>
    </row>
    <row r="234" spans="1:16" x14ac:dyDescent="0.25">
      <c r="A234" s="2" t="s">
        <v>26</v>
      </c>
      <c r="B234" s="2" t="s">
        <v>869</v>
      </c>
      <c r="C234" s="2" t="s">
        <v>1060</v>
      </c>
      <c r="D234" s="2" t="s">
        <v>60</v>
      </c>
      <c r="E234" s="2" t="s">
        <v>3260</v>
      </c>
      <c r="F234" s="2" t="s">
        <v>4205</v>
      </c>
      <c r="G234" s="2" t="s">
        <v>4206</v>
      </c>
      <c r="H234" s="2" t="s">
        <v>4207</v>
      </c>
      <c r="I234" s="2" t="s">
        <v>4208</v>
      </c>
      <c r="J234" s="2" t="s">
        <v>27</v>
      </c>
      <c r="K234" s="2" t="s">
        <v>4209</v>
      </c>
      <c r="L234" s="2" t="s">
        <v>4210</v>
      </c>
      <c r="M234" s="2" t="s">
        <v>4211</v>
      </c>
      <c r="N234" s="2" t="s">
        <v>41</v>
      </c>
      <c r="O234" s="2" t="str">
        <f t="shared" si="3"/>
        <v>OK</v>
      </c>
      <c r="P234" s="2" t="str">
        <f>VLOOKUP(B234,ACROV!$A$2:$D$739,4,)</f>
        <v>DHANI RAMDANI</v>
      </c>
    </row>
    <row r="235" spans="1:16" x14ac:dyDescent="0.25">
      <c r="A235" s="2" t="s">
        <v>26</v>
      </c>
      <c r="B235" s="2" t="s">
        <v>1276</v>
      </c>
      <c r="C235" s="2" t="s">
        <v>1277</v>
      </c>
      <c r="D235" s="2" t="s">
        <v>118</v>
      </c>
      <c r="E235" s="2" t="s">
        <v>1874</v>
      </c>
      <c r="F235" s="2" t="s">
        <v>4205</v>
      </c>
      <c r="G235" s="2" t="s">
        <v>4206</v>
      </c>
      <c r="H235" s="2" t="s">
        <v>4207</v>
      </c>
      <c r="I235" s="2" t="s">
        <v>4208</v>
      </c>
      <c r="J235" s="2" t="s">
        <v>27</v>
      </c>
      <c r="K235" s="2" t="s">
        <v>4209</v>
      </c>
      <c r="L235" s="2" t="s">
        <v>4210</v>
      </c>
      <c r="M235" s="2" t="s">
        <v>4211</v>
      </c>
      <c r="N235" s="2" t="s">
        <v>41</v>
      </c>
      <c r="O235" s="2" t="str">
        <f t="shared" si="3"/>
        <v>OK</v>
      </c>
      <c r="P235" s="2" t="str">
        <f>VLOOKUP(B235,ACROV!$A$2:$D$739,4,)</f>
        <v>DHANI RAMDANI</v>
      </c>
    </row>
    <row r="236" spans="1:16" x14ac:dyDescent="0.25">
      <c r="A236" s="2" t="s">
        <v>26</v>
      </c>
      <c r="B236" s="2" t="s">
        <v>2342</v>
      </c>
      <c r="C236" s="2" t="s">
        <v>2343</v>
      </c>
      <c r="D236" s="2" t="s">
        <v>30</v>
      </c>
      <c r="E236" s="2" t="s">
        <v>2344</v>
      </c>
      <c r="F236" s="2" t="s">
        <v>4205</v>
      </c>
      <c r="G236" s="2" t="s">
        <v>4206</v>
      </c>
      <c r="H236" s="2" t="s">
        <v>4207</v>
      </c>
      <c r="I236" s="2" t="s">
        <v>4208</v>
      </c>
      <c r="J236" s="2" t="s">
        <v>27</v>
      </c>
      <c r="K236" s="2" t="s">
        <v>4209</v>
      </c>
      <c r="L236" s="2" t="s">
        <v>4210</v>
      </c>
      <c r="M236" s="2" t="s">
        <v>4211</v>
      </c>
      <c r="N236" s="2" t="s">
        <v>41</v>
      </c>
      <c r="O236" s="2" t="str">
        <f t="shared" si="3"/>
        <v>OK</v>
      </c>
      <c r="P236" s="2" t="str">
        <f>VLOOKUP(B236,ACROV!$A$2:$D$739,4,)</f>
        <v>DHANI RAMDANI</v>
      </c>
    </row>
    <row r="237" spans="1:16" x14ac:dyDescent="0.25">
      <c r="A237" s="2" t="s">
        <v>26</v>
      </c>
      <c r="B237" s="2" t="s">
        <v>869</v>
      </c>
      <c r="C237" s="2" t="s">
        <v>870</v>
      </c>
      <c r="D237" s="2" t="s">
        <v>30</v>
      </c>
      <c r="E237" s="2" t="s">
        <v>1187</v>
      </c>
      <c r="F237" s="2" t="s">
        <v>4205</v>
      </c>
      <c r="G237" s="2" t="s">
        <v>4206</v>
      </c>
      <c r="H237" s="2" t="s">
        <v>4207</v>
      </c>
      <c r="I237" s="2" t="s">
        <v>4208</v>
      </c>
      <c r="J237" s="2" t="s">
        <v>27</v>
      </c>
      <c r="K237" s="2" t="s">
        <v>4209</v>
      </c>
      <c r="L237" s="2" t="s">
        <v>4210</v>
      </c>
      <c r="M237" s="2" t="s">
        <v>4211</v>
      </c>
      <c r="N237" s="2" t="s">
        <v>41</v>
      </c>
      <c r="O237" s="2" t="str">
        <f t="shared" si="3"/>
        <v>OK</v>
      </c>
      <c r="P237" s="2" t="str">
        <f>VLOOKUP(B237,ACROV!$A$2:$D$739,4,)</f>
        <v>DHANI RAMDANI</v>
      </c>
    </row>
    <row r="238" spans="1:16" x14ac:dyDescent="0.25">
      <c r="A238" s="2" t="s">
        <v>26</v>
      </c>
      <c r="B238" s="2" t="s">
        <v>359</v>
      </c>
      <c r="C238" s="2" t="s">
        <v>360</v>
      </c>
      <c r="D238" s="2" t="s">
        <v>30</v>
      </c>
      <c r="E238" s="2" t="s">
        <v>361</v>
      </c>
      <c r="F238" s="2" t="s">
        <v>4205</v>
      </c>
      <c r="G238" s="2" t="s">
        <v>4206</v>
      </c>
      <c r="H238" s="2" t="s">
        <v>4207</v>
      </c>
      <c r="I238" s="2" t="s">
        <v>4208</v>
      </c>
      <c r="J238" s="2" t="s">
        <v>27</v>
      </c>
      <c r="K238" s="2" t="s">
        <v>4209</v>
      </c>
      <c r="L238" s="2" t="s">
        <v>4210</v>
      </c>
      <c r="M238" s="2" t="s">
        <v>4211</v>
      </c>
      <c r="N238" s="2" t="s">
        <v>41</v>
      </c>
      <c r="O238" s="2" t="str">
        <f t="shared" si="3"/>
        <v>OK</v>
      </c>
      <c r="P238" s="2" t="str">
        <f>VLOOKUP(B238,ACROV!$A$2:$D$739,4,)</f>
        <v>DHANI RAMDANI</v>
      </c>
    </row>
    <row r="239" spans="1:16" x14ac:dyDescent="0.25">
      <c r="A239" s="2" t="s">
        <v>26</v>
      </c>
      <c r="B239" s="2" t="s">
        <v>1532</v>
      </c>
      <c r="C239" s="2" t="s">
        <v>1533</v>
      </c>
      <c r="D239" s="2" t="s">
        <v>30</v>
      </c>
      <c r="E239" s="2" t="s">
        <v>1534</v>
      </c>
      <c r="F239" s="2" t="s">
        <v>4205</v>
      </c>
      <c r="G239" s="2" t="s">
        <v>4206</v>
      </c>
      <c r="H239" s="2" t="s">
        <v>4207</v>
      </c>
      <c r="I239" s="2" t="s">
        <v>4208</v>
      </c>
      <c r="J239" s="2" t="s">
        <v>27</v>
      </c>
      <c r="K239" s="2" t="s">
        <v>4209</v>
      </c>
      <c r="L239" s="2" t="s">
        <v>4210</v>
      </c>
      <c r="M239" s="2" t="s">
        <v>4211</v>
      </c>
      <c r="N239" s="2" t="s">
        <v>41</v>
      </c>
      <c r="O239" s="2" t="str">
        <f t="shared" si="3"/>
        <v>OK</v>
      </c>
      <c r="P239" s="2" t="str">
        <f>VLOOKUP(B239,ACROV!$A$2:$D$739,4,)</f>
        <v>DHANI RAMDANI</v>
      </c>
    </row>
    <row r="240" spans="1:16" x14ac:dyDescent="0.25">
      <c r="A240" s="2" t="s">
        <v>26</v>
      </c>
      <c r="B240" s="2" t="s">
        <v>2115</v>
      </c>
      <c r="C240" s="2" t="s">
        <v>2116</v>
      </c>
      <c r="D240" s="2" t="s">
        <v>118</v>
      </c>
      <c r="E240" s="2" t="s">
        <v>2117</v>
      </c>
      <c r="F240" s="2" t="s">
        <v>4205</v>
      </c>
      <c r="G240" s="2" t="s">
        <v>4206</v>
      </c>
      <c r="H240" s="2" t="s">
        <v>4207</v>
      </c>
      <c r="I240" s="2" t="s">
        <v>4208</v>
      </c>
      <c r="J240" s="2" t="s">
        <v>27</v>
      </c>
      <c r="K240" s="2" t="s">
        <v>4209</v>
      </c>
      <c r="L240" s="2" t="s">
        <v>4210</v>
      </c>
      <c r="M240" s="2" t="s">
        <v>4211</v>
      </c>
      <c r="N240" s="2" t="s">
        <v>41</v>
      </c>
      <c r="O240" s="2" t="str">
        <f t="shared" si="3"/>
        <v>OK</v>
      </c>
      <c r="P240" s="2" t="str">
        <f>VLOOKUP(B240,ACROV!$A$2:$D$739,4,)</f>
        <v>DHANI RAMDANI</v>
      </c>
    </row>
    <row r="241" spans="1:16" x14ac:dyDescent="0.25">
      <c r="A241" s="2" t="s">
        <v>26</v>
      </c>
      <c r="B241" s="2" t="s">
        <v>646</v>
      </c>
      <c r="C241" s="2" t="s">
        <v>647</v>
      </c>
      <c r="D241" s="2" t="s">
        <v>118</v>
      </c>
      <c r="E241" s="2" t="s">
        <v>648</v>
      </c>
      <c r="F241" s="2" t="s">
        <v>4205</v>
      </c>
      <c r="G241" s="2" t="s">
        <v>4206</v>
      </c>
      <c r="H241" s="2" t="s">
        <v>4207</v>
      </c>
      <c r="I241" s="2" t="s">
        <v>4208</v>
      </c>
      <c r="J241" s="2" t="s">
        <v>27</v>
      </c>
      <c r="K241" s="2" t="s">
        <v>4209</v>
      </c>
      <c r="L241" s="2" t="s">
        <v>4210</v>
      </c>
      <c r="M241" s="2" t="s">
        <v>4211</v>
      </c>
      <c r="N241" s="2" t="s">
        <v>41</v>
      </c>
      <c r="O241" s="2" t="str">
        <f t="shared" si="3"/>
        <v>OK</v>
      </c>
      <c r="P241" s="2" t="str">
        <f>VLOOKUP(B241,ACROV!$A$2:$D$739,4,)</f>
        <v>DHANI RAMDANI</v>
      </c>
    </row>
    <row r="242" spans="1:16" x14ac:dyDescent="0.25">
      <c r="A242" s="2" t="s">
        <v>26</v>
      </c>
      <c r="B242" s="2" t="s">
        <v>326</v>
      </c>
      <c r="C242" s="2" t="s">
        <v>327</v>
      </c>
      <c r="D242" s="2" t="s">
        <v>30</v>
      </c>
      <c r="E242" s="2" t="s">
        <v>2373</v>
      </c>
      <c r="F242" s="2" t="s">
        <v>4205</v>
      </c>
      <c r="G242" s="2" t="s">
        <v>4206</v>
      </c>
      <c r="H242" s="2" t="s">
        <v>4207</v>
      </c>
      <c r="I242" s="2" t="s">
        <v>4208</v>
      </c>
      <c r="J242" s="2" t="s">
        <v>27</v>
      </c>
      <c r="K242" s="2" t="s">
        <v>4209</v>
      </c>
      <c r="L242" s="2" t="s">
        <v>4210</v>
      </c>
      <c r="M242" s="2" t="s">
        <v>4211</v>
      </c>
      <c r="N242" s="2" t="s">
        <v>41</v>
      </c>
      <c r="O242" s="2" t="str">
        <f t="shared" si="3"/>
        <v>OK</v>
      </c>
      <c r="P242" s="2" t="str">
        <f>VLOOKUP(B242,ACROV!$A$2:$D$739,4,)</f>
        <v>DHANI RAMDANI</v>
      </c>
    </row>
    <row r="243" spans="1:16" x14ac:dyDescent="0.25">
      <c r="A243" s="2" t="s">
        <v>26</v>
      </c>
      <c r="B243" s="2" t="s">
        <v>518</v>
      </c>
      <c r="C243" s="2" t="s">
        <v>519</v>
      </c>
      <c r="D243" s="2" t="s">
        <v>30</v>
      </c>
      <c r="E243" s="2" t="s">
        <v>520</v>
      </c>
      <c r="F243" s="2" t="s">
        <v>4205</v>
      </c>
      <c r="G243" s="2" t="s">
        <v>4206</v>
      </c>
      <c r="H243" s="2" t="s">
        <v>4207</v>
      </c>
      <c r="I243" s="2" t="s">
        <v>4208</v>
      </c>
      <c r="J243" s="2" t="s">
        <v>27</v>
      </c>
      <c r="K243" s="2" t="s">
        <v>4209</v>
      </c>
      <c r="L243" s="2" t="s">
        <v>4210</v>
      </c>
      <c r="M243" s="2" t="s">
        <v>4211</v>
      </c>
      <c r="N243" s="2" t="s">
        <v>41</v>
      </c>
      <c r="O243" s="2" t="str">
        <f t="shared" si="3"/>
        <v>OK</v>
      </c>
      <c r="P243" s="2" t="str">
        <f>VLOOKUP(B243,ACROV!$A$2:$D$739,4,)</f>
        <v>DHANI RAMDANI</v>
      </c>
    </row>
    <row r="244" spans="1:16" x14ac:dyDescent="0.25">
      <c r="A244" s="2" t="s">
        <v>26</v>
      </c>
      <c r="B244" s="2" t="s">
        <v>482</v>
      </c>
      <c r="C244" s="2" t="s">
        <v>483</v>
      </c>
      <c r="D244" s="2" t="s">
        <v>118</v>
      </c>
      <c r="E244" s="2" t="s">
        <v>484</v>
      </c>
      <c r="F244" s="2" t="s">
        <v>4205</v>
      </c>
      <c r="G244" s="2" t="s">
        <v>4206</v>
      </c>
      <c r="H244" s="2" t="s">
        <v>4207</v>
      </c>
      <c r="I244" s="2" t="s">
        <v>4208</v>
      </c>
      <c r="J244" s="2" t="s">
        <v>27</v>
      </c>
      <c r="K244" s="2" t="s">
        <v>4209</v>
      </c>
      <c r="L244" s="2" t="s">
        <v>4210</v>
      </c>
      <c r="M244" s="2" t="s">
        <v>4211</v>
      </c>
      <c r="N244" s="2" t="s">
        <v>41</v>
      </c>
      <c r="O244" s="2" t="str">
        <f t="shared" si="3"/>
        <v>OK</v>
      </c>
      <c r="P244" s="2" t="str">
        <f>VLOOKUP(B244,ACROV!$A$2:$D$739,4,)</f>
        <v>DHANI RAMDANI</v>
      </c>
    </row>
    <row r="245" spans="1:16" x14ac:dyDescent="0.25">
      <c r="A245" s="2" t="s">
        <v>26</v>
      </c>
      <c r="B245" s="2" t="s">
        <v>1498</v>
      </c>
      <c r="C245" s="2" t="s">
        <v>1499</v>
      </c>
      <c r="D245" s="2" t="s">
        <v>30</v>
      </c>
      <c r="E245" s="2" t="s">
        <v>1559</v>
      </c>
      <c r="F245" s="2" t="s">
        <v>4205</v>
      </c>
      <c r="G245" s="2" t="s">
        <v>4206</v>
      </c>
      <c r="H245" s="2" t="s">
        <v>4207</v>
      </c>
      <c r="I245" s="2" t="s">
        <v>4208</v>
      </c>
      <c r="J245" s="2" t="s">
        <v>27</v>
      </c>
      <c r="K245" s="2" t="s">
        <v>4209</v>
      </c>
      <c r="L245" s="2" t="s">
        <v>4210</v>
      </c>
      <c r="M245" s="2" t="s">
        <v>4211</v>
      </c>
      <c r="N245" s="2" t="s">
        <v>41</v>
      </c>
      <c r="O245" s="2" t="str">
        <f t="shared" si="3"/>
        <v>OK</v>
      </c>
      <c r="P245" s="2" t="str">
        <f>VLOOKUP(B245,ACROV!$A$2:$D$739,4,)</f>
        <v>DHANI RAMDANI</v>
      </c>
    </row>
    <row r="246" spans="1:16" x14ac:dyDescent="0.25">
      <c r="A246" s="2" t="s">
        <v>26</v>
      </c>
      <c r="B246" s="2" t="s">
        <v>1459</v>
      </c>
      <c r="C246" s="2" t="s">
        <v>1460</v>
      </c>
      <c r="D246" s="2" t="s">
        <v>118</v>
      </c>
      <c r="E246" s="2" t="s">
        <v>3164</v>
      </c>
      <c r="F246" s="2" t="s">
        <v>4205</v>
      </c>
      <c r="G246" s="2" t="s">
        <v>4206</v>
      </c>
      <c r="H246" s="2" t="s">
        <v>4207</v>
      </c>
      <c r="I246" s="2" t="s">
        <v>4208</v>
      </c>
      <c r="J246" s="2" t="s">
        <v>27</v>
      </c>
      <c r="K246" s="2" t="s">
        <v>4209</v>
      </c>
      <c r="L246" s="2" t="s">
        <v>4210</v>
      </c>
      <c r="M246" s="2" t="s">
        <v>4211</v>
      </c>
      <c r="N246" s="2" t="s">
        <v>41</v>
      </c>
      <c r="O246" s="2" t="str">
        <f t="shared" si="3"/>
        <v>OK</v>
      </c>
      <c r="P246" s="2" t="str">
        <f>VLOOKUP(B246,ACROV!$A$2:$D$739,4,)</f>
        <v>DHANI RAMDANI</v>
      </c>
    </row>
    <row r="247" spans="1:16" x14ac:dyDescent="0.25">
      <c r="A247" s="2" t="s">
        <v>26</v>
      </c>
      <c r="B247" s="2" t="s">
        <v>1476</v>
      </c>
      <c r="C247" s="2" t="s">
        <v>1477</v>
      </c>
      <c r="D247" s="2" t="s">
        <v>30</v>
      </c>
      <c r="E247" s="2" t="s">
        <v>1478</v>
      </c>
      <c r="F247" s="2" t="s">
        <v>4205</v>
      </c>
      <c r="G247" s="2" t="s">
        <v>4206</v>
      </c>
      <c r="H247" s="2" t="s">
        <v>4207</v>
      </c>
      <c r="I247" s="2" t="s">
        <v>4208</v>
      </c>
      <c r="J247" s="2" t="s">
        <v>27</v>
      </c>
      <c r="K247" s="2" t="s">
        <v>4209</v>
      </c>
      <c r="L247" s="2" t="s">
        <v>4210</v>
      </c>
      <c r="M247" s="2" t="s">
        <v>4211</v>
      </c>
      <c r="N247" s="2" t="s">
        <v>41</v>
      </c>
      <c r="O247" s="2" t="str">
        <f t="shared" si="3"/>
        <v>OK</v>
      </c>
      <c r="P247" s="2" t="str">
        <f>VLOOKUP(B247,ACROV!$A$2:$D$739,4,)</f>
        <v>DHANI RAMDANI</v>
      </c>
    </row>
    <row r="248" spans="1:16" x14ac:dyDescent="0.25">
      <c r="A248" s="2" t="s">
        <v>26</v>
      </c>
      <c r="B248" s="2" t="s">
        <v>869</v>
      </c>
      <c r="C248" s="2" t="s">
        <v>870</v>
      </c>
      <c r="D248" s="2" t="s">
        <v>118</v>
      </c>
      <c r="E248" s="2" t="s">
        <v>871</v>
      </c>
      <c r="F248" s="2" t="s">
        <v>4205</v>
      </c>
      <c r="G248" s="2" t="s">
        <v>4206</v>
      </c>
      <c r="H248" s="2" t="s">
        <v>4207</v>
      </c>
      <c r="I248" s="2" t="s">
        <v>4208</v>
      </c>
      <c r="J248" s="2" t="s">
        <v>27</v>
      </c>
      <c r="K248" s="2" t="s">
        <v>4209</v>
      </c>
      <c r="L248" s="2" t="s">
        <v>4210</v>
      </c>
      <c r="M248" s="2" t="s">
        <v>4211</v>
      </c>
      <c r="N248" s="2" t="s">
        <v>41</v>
      </c>
      <c r="O248" s="2" t="str">
        <f t="shared" si="3"/>
        <v>OK</v>
      </c>
      <c r="P248" s="2" t="str">
        <f>VLOOKUP(B248,ACROV!$A$2:$D$739,4,)</f>
        <v>DHANI RAMDANI</v>
      </c>
    </row>
    <row r="249" spans="1:16" x14ac:dyDescent="0.25">
      <c r="A249" s="2" t="s">
        <v>26</v>
      </c>
      <c r="B249" s="2" t="s">
        <v>311</v>
      </c>
      <c r="C249" s="2" t="s">
        <v>312</v>
      </c>
      <c r="D249" s="2" t="s">
        <v>118</v>
      </c>
      <c r="E249" s="2" t="s">
        <v>1816</v>
      </c>
      <c r="F249" s="2" t="s">
        <v>4205</v>
      </c>
      <c r="G249" s="2" t="s">
        <v>4206</v>
      </c>
      <c r="H249" s="2" t="s">
        <v>4207</v>
      </c>
      <c r="I249" s="2" t="s">
        <v>4208</v>
      </c>
      <c r="J249" s="2" t="s">
        <v>27</v>
      </c>
      <c r="K249" s="2" t="s">
        <v>4209</v>
      </c>
      <c r="L249" s="2" t="s">
        <v>4210</v>
      </c>
      <c r="M249" s="2" t="s">
        <v>4211</v>
      </c>
      <c r="N249" s="2" t="s">
        <v>41</v>
      </c>
      <c r="O249" s="2" t="str">
        <f t="shared" si="3"/>
        <v>OK</v>
      </c>
      <c r="P249" s="2" t="str">
        <f>VLOOKUP(B249,ACROV!$A$2:$D$739,4,)</f>
        <v>DHANI RAMDANI</v>
      </c>
    </row>
    <row r="250" spans="1:16" x14ac:dyDescent="0.25">
      <c r="A250" s="2" t="s">
        <v>26</v>
      </c>
      <c r="B250" s="2" t="s">
        <v>643</v>
      </c>
      <c r="C250" s="2" t="s">
        <v>644</v>
      </c>
      <c r="D250" s="2" t="s">
        <v>118</v>
      </c>
      <c r="E250" s="2" t="s">
        <v>3473</v>
      </c>
      <c r="F250" s="2" t="s">
        <v>4205</v>
      </c>
      <c r="G250" s="2" t="s">
        <v>4206</v>
      </c>
      <c r="H250" s="2" t="s">
        <v>4207</v>
      </c>
      <c r="I250" s="2" t="s">
        <v>4208</v>
      </c>
      <c r="J250" s="2" t="s">
        <v>27</v>
      </c>
      <c r="K250" s="2" t="s">
        <v>4209</v>
      </c>
      <c r="L250" s="2" t="s">
        <v>4210</v>
      </c>
      <c r="M250" s="2" t="s">
        <v>4211</v>
      </c>
      <c r="N250" s="2" t="s">
        <v>41</v>
      </c>
      <c r="O250" s="2" t="str">
        <f t="shared" si="3"/>
        <v>OK</v>
      </c>
      <c r="P250" s="2" t="str">
        <f>VLOOKUP(B250,ACROV!$A$2:$D$739,4,)</f>
        <v>DHANI RAMDANI</v>
      </c>
    </row>
    <row r="251" spans="1:16" x14ac:dyDescent="0.25">
      <c r="A251" s="2" t="s">
        <v>26</v>
      </c>
      <c r="B251" s="2" t="s">
        <v>58</v>
      </c>
      <c r="C251" s="2" t="s">
        <v>59</v>
      </c>
      <c r="D251" s="2" t="s">
        <v>160</v>
      </c>
      <c r="E251" s="2" t="s">
        <v>1849</v>
      </c>
      <c r="F251" s="2" t="s">
        <v>4205</v>
      </c>
      <c r="G251" s="2" t="s">
        <v>4206</v>
      </c>
      <c r="H251" s="2" t="s">
        <v>4207</v>
      </c>
      <c r="I251" s="2" t="s">
        <v>4208</v>
      </c>
      <c r="J251" s="2" t="s">
        <v>27</v>
      </c>
      <c r="K251" s="2" t="s">
        <v>4209</v>
      </c>
      <c r="L251" s="2" t="s">
        <v>4210</v>
      </c>
      <c r="M251" s="2" t="s">
        <v>4211</v>
      </c>
      <c r="N251" s="2" t="s">
        <v>41</v>
      </c>
      <c r="O251" s="2" t="str">
        <f t="shared" si="3"/>
        <v>OK</v>
      </c>
      <c r="P251" s="2" t="str">
        <f>VLOOKUP(B251,ACROV!$A$2:$D$739,4,)</f>
        <v>DHANI RAMDANI</v>
      </c>
    </row>
    <row r="252" spans="1:16" x14ac:dyDescent="0.25">
      <c r="A252" s="2" t="s">
        <v>26</v>
      </c>
      <c r="B252" s="2" t="s">
        <v>643</v>
      </c>
      <c r="C252" s="2" t="s">
        <v>644</v>
      </c>
      <c r="D252" s="2" t="s">
        <v>30</v>
      </c>
      <c r="E252" s="2" t="s">
        <v>645</v>
      </c>
      <c r="F252" s="2" t="s">
        <v>4205</v>
      </c>
      <c r="G252" s="2" t="s">
        <v>4206</v>
      </c>
      <c r="H252" s="2" t="s">
        <v>4207</v>
      </c>
      <c r="I252" s="2" t="s">
        <v>4208</v>
      </c>
      <c r="J252" s="2" t="s">
        <v>27</v>
      </c>
      <c r="K252" s="2" t="s">
        <v>4209</v>
      </c>
      <c r="L252" s="2" t="s">
        <v>4210</v>
      </c>
      <c r="M252" s="2" t="s">
        <v>4211</v>
      </c>
      <c r="N252" s="2" t="s">
        <v>41</v>
      </c>
      <c r="O252" s="2" t="str">
        <f t="shared" si="3"/>
        <v>OK</v>
      </c>
      <c r="P252" s="2" t="str">
        <f>VLOOKUP(B252,ACROV!$A$2:$D$739,4,)</f>
        <v>DHANI RAMDANI</v>
      </c>
    </row>
    <row r="253" spans="1:16" x14ac:dyDescent="0.25">
      <c r="A253" s="2" t="s">
        <v>26</v>
      </c>
      <c r="B253" s="2" t="s">
        <v>3446</v>
      </c>
      <c r="C253" s="2" t="s">
        <v>3447</v>
      </c>
      <c r="D253" s="2" t="s">
        <v>30</v>
      </c>
      <c r="E253" s="2" t="s">
        <v>3448</v>
      </c>
      <c r="F253" s="2" t="s">
        <v>4205</v>
      </c>
      <c r="G253" s="2" t="s">
        <v>4206</v>
      </c>
      <c r="H253" s="2" t="s">
        <v>4207</v>
      </c>
      <c r="I253" s="2" t="s">
        <v>4208</v>
      </c>
      <c r="J253" s="2" t="s">
        <v>27</v>
      </c>
      <c r="K253" s="2" t="s">
        <v>4209</v>
      </c>
      <c r="L253" s="2" t="s">
        <v>4210</v>
      </c>
      <c r="M253" s="2" t="s">
        <v>4211</v>
      </c>
      <c r="N253" s="2" t="s">
        <v>41</v>
      </c>
      <c r="O253" s="2" t="str">
        <f t="shared" si="3"/>
        <v>OK</v>
      </c>
      <c r="P253" s="2" t="str">
        <f>VLOOKUP(B253,ACROV!$A$2:$D$739,4,)</f>
        <v>DHANI RAMDANI</v>
      </c>
    </row>
    <row r="254" spans="1:16" x14ac:dyDescent="0.25">
      <c r="A254" s="2" t="s">
        <v>26</v>
      </c>
      <c r="B254" s="2" t="s">
        <v>646</v>
      </c>
      <c r="C254" s="2" t="s">
        <v>647</v>
      </c>
      <c r="D254" s="2" t="s">
        <v>30</v>
      </c>
      <c r="E254" s="2" t="s">
        <v>2030</v>
      </c>
      <c r="F254" s="2" t="s">
        <v>4205</v>
      </c>
      <c r="G254" s="2" t="s">
        <v>4206</v>
      </c>
      <c r="H254" s="2" t="s">
        <v>4207</v>
      </c>
      <c r="I254" s="2" t="s">
        <v>4208</v>
      </c>
      <c r="J254" s="2" t="s">
        <v>27</v>
      </c>
      <c r="K254" s="2" t="s">
        <v>4209</v>
      </c>
      <c r="L254" s="2" t="s">
        <v>4210</v>
      </c>
      <c r="M254" s="2" t="s">
        <v>4211</v>
      </c>
      <c r="N254" s="2" t="s">
        <v>41</v>
      </c>
      <c r="O254" s="2" t="str">
        <f t="shared" si="3"/>
        <v>OK</v>
      </c>
      <c r="P254" s="2" t="str">
        <f>VLOOKUP(B254,ACROV!$A$2:$D$739,4,)</f>
        <v>DHANI RAMDANI</v>
      </c>
    </row>
    <row r="255" spans="1:16" x14ac:dyDescent="0.25">
      <c r="A255" s="2" t="s">
        <v>26</v>
      </c>
      <c r="B255" s="2" t="s">
        <v>952</v>
      </c>
      <c r="C255" s="2" t="s">
        <v>953</v>
      </c>
      <c r="D255" s="2" t="s">
        <v>60</v>
      </c>
      <c r="E255" s="2" t="s">
        <v>954</v>
      </c>
      <c r="F255" s="2" t="s">
        <v>4205</v>
      </c>
      <c r="G255" s="2" t="s">
        <v>4206</v>
      </c>
      <c r="H255" s="2" t="s">
        <v>4207</v>
      </c>
      <c r="I255" s="2" t="s">
        <v>4208</v>
      </c>
      <c r="J255" s="2" t="s">
        <v>27</v>
      </c>
      <c r="K255" s="2" t="s">
        <v>4209</v>
      </c>
      <c r="L255" s="2" t="s">
        <v>4210</v>
      </c>
      <c r="M255" s="2" t="s">
        <v>4211</v>
      </c>
      <c r="N255" s="2" t="s">
        <v>41</v>
      </c>
      <c r="O255" s="2" t="str">
        <f t="shared" si="3"/>
        <v>OK</v>
      </c>
      <c r="P255" s="2" t="str">
        <f>VLOOKUP(B255,ACROV!$A$2:$D$739,4,)</f>
        <v>DHANI RAMDANI</v>
      </c>
    </row>
    <row r="256" spans="1:16" x14ac:dyDescent="0.25">
      <c r="A256" s="2" t="s">
        <v>26</v>
      </c>
      <c r="B256" s="2" t="s">
        <v>1042</v>
      </c>
      <c r="C256" s="2" t="s">
        <v>1055</v>
      </c>
      <c r="D256" s="2" t="s">
        <v>30</v>
      </c>
      <c r="E256" s="2" t="s">
        <v>1056</v>
      </c>
      <c r="F256" s="2" t="s">
        <v>4205</v>
      </c>
      <c r="G256" s="2" t="s">
        <v>4206</v>
      </c>
      <c r="H256" s="2" t="s">
        <v>4207</v>
      </c>
      <c r="I256" s="2" t="s">
        <v>4208</v>
      </c>
      <c r="J256" s="2" t="s">
        <v>27</v>
      </c>
      <c r="K256" s="2" t="s">
        <v>4209</v>
      </c>
      <c r="L256" s="2" t="s">
        <v>4210</v>
      </c>
      <c r="M256" s="2" t="s">
        <v>4211</v>
      </c>
      <c r="N256" s="2" t="s">
        <v>41</v>
      </c>
      <c r="O256" s="2" t="str">
        <f t="shared" si="3"/>
        <v>OK</v>
      </c>
      <c r="P256" s="2" t="str">
        <f>VLOOKUP(B256,ACROV!$A$2:$D$739,4,)</f>
        <v>DHANI RAMDANI</v>
      </c>
    </row>
    <row r="257" spans="1:16" x14ac:dyDescent="0.25">
      <c r="A257" s="2" t="s">
        <v>26</v>
      </c>
      <c r="B257" s="2" t="s">
        <v>952</v>
      </c>
      <c r="C257" s="2" t="s">
        <v>953</v>
      </c>
      <c r="D257" s="2" t="s">
        <v>49</v>
      </c>
      <c r="E257" s="2" t="s">
        <v>1023</v>
      </c>
      <c r="F257" s="2" t="s">
        <v>4205</v>
      </c>
      <c r="G257" s="2" t="s">
        <v>4206</v>
      </c>
      <c r="H257" s="2" t="s">
        <v>4207</v>
      </c>
      <c r="I257" s="2" t="s">
        <v>4208</v>
      </c>
      <c r="J257" s="2" t="s">
        <v>27</v>
      </c>
      <c r="K257" s="2" t="s">
        <v>4209</v>
      </c>
      <c r="L257" s="2" t="s">
        <v>4210</v>
      </c>
      <c r="M257" s="2" t="s">
        <v>4211</v>
      </c>
      <c r="N257" s="2" t="s">
        <v>41</v>
      </c>
      <c r="O257" s="2" t="str">
        <f t="shared" si="3"/>
        <v>OK</v>
      </c>
      <c r="P257" s="2" t="str">
        <f>VLOOKUP(B257,ACROV!$A$2:$D$739,4,)</f>
        <v>DHANI RAMDANI</v>
      </c>
    </row>
    <row r="258" spans="1:16" x14ac:dyDescent="0.25">
      <c r="A258" s="2" t="s">
        <v>26</v>
      </c>
      <c r="B258" s="2" t="s">
        <v>1276</v>
      </c>
      <c r="C258" s="2" t="s">
        <v>1277</v>
      </c>
      <c r="D258" s="2" t="s">
        <v>893</v>
      </c>
      <c r="E258" s="2" t="s">
        <v>1278</v>
      </c>
      <c r="F258" s="2" t="s">
        <v>4205</v>
      </c>
      <c r="G258" s="2" t="s">
        <v>4206</v>
      </c>
      <c r="H258" s="2" t="s">
        <v>4207</v>
      </c>
      <c r="I258" s="2" t="s">
        <v>4208</v>
      </c>
      <c r="J258" s="2" t="s">
        <v>27</v>
      </c>
      <c r="K258" s="2" t="s">
        <v>4209</v>
      </c>
      <c r="L258" s="2" t="s">
        <v>4210</v>
      </c>
      <c r="M258" s="2" t="s">
        <v>4211</v>
      </c>
      <c r="N258" s="2" t="s">
        <v>41</v>
      </c>
      <c r="O258" s="2" t="str">
        <f t="shared" ref="O258:O321" si="4">IF(N258="OK","OK","NOK")</f>
        <v>OK</v>
      </c>
      <c r="P258" s="2" t="str">
        <f>VLOOKUP(B258,ACROV!$A$2:$D$739,4,)</f>
        <v>DHANI RAMDANI</v>
      </c>
    </row>
    <row r="259" spans="1:16" x14ac:dyDescent="0.25">
      <c r="A259" s="2" t="s">
        <v>26</v>
      </c>
      <c r="B259" s="2" t="s">
        <v>852</v>
      </c>
      <c r="C259" s="2" t="s">
        <v>853</v>
      </c>
      <c r="D259" s="2" t="s">
        <v>118</v>
      </c>
      <c r="E259" s="2" t="s">
        <v>854</v>
      </c>
      <c r="F259" s="2" t="s">
        <v>4205</v>
      </c>
      <c r="G259" s="2" t="s">
        <v>4206</v>
      </c>
      <c r="H259" s="2" t="s">
        <v>4207</v>
      </c>
      <c r="I259" s="2" t="s">
        <v>4208</v>
      </c>
      <c r="J259" s="2" t="s">
        <v>27</v>
      </c>
      <c r="K259" s="2" t="s">
        <v>4209</v>
      </c>
      <c r="L259" s="2" t="s">
        <v>4210</v>
      </c>
      <c r="M259" s="2" t="s">
        <v>4211</v>
      </c>
      <c r="N259" s="2" t="s">
        <v>41</v>
      </c>
      <c r="O259" s="2" t="str">
        <f t="shared" si="4"/>
        <v>OK</v>
      </c>
      <c r="P259" s="2" t="str">
        <f>VLOOKUP(B259,ACROV!$A$2:$D$739,4,)</f>
        <v>DHANI RAMDANI</v>
      </c>
    </row>
    <row r="260" spans="1:16" x14ac:dyDescent="0.25">
      <c r="A260" s="2" t="s">
        <v>26</v>
      </c>
      <c r="B260" s="2" t="s">
        <v>518</v>
      </c>
      <c r="C260" s="2" t="s">
        <v>519</v>
      </c>
      <c r="D260" s="2" t="s">
        <v>118</v>
      </c>
      <c r="E260" s="2" t="s">
        <v>3388</v>
      </c>
      <c r="F260" s="2" t="s">
        <v>4205</v>
      </c>
      <c r="G260" s="2" t="s">
        <v>4206</v>
      </c>
      <c r="H260" s="2" t="s">
        <v>4207</v>
      </c>
      <c r="I260" s="2" t="s">
        <v>4208</v>
      </c>
      <c r="J260" s="2" t="s">
        <v>27</v>
      </c>
      <c r="K260" s="2" t="s">
        <v>4209</v>
      </c>
      <c r="L260" s="2" t="s">
        <v>4210</v>
      </c>
      <c r="M260" s="2" t="s">
        <v>4211</v>
      </c>
      <c r="N260" s="2" t="s">
        <v>41</v>
      </c>
      <c r="O260" s="2" t="str">
        <f t="shared" si="4"/>
        <v>OK</v>
      </c>
      <c r="P260" s="2" t="str">
        <f>VLOOKUP(B260,ACROV!$A$2:$D$739,4,)</f>
        <v>DHANI RAMDANI</v>
      </c>
    </row>
    <row r="261" spans="1:16" x14ac:dyDescent="0.25">
      <c r="A261" s="2" t="s">
        <v>26</v>
      </c>
      <c r="B261" s="2" t="s">
        <v>1532</v>
      </c>
      <c r="C261" s="2" t="s">
        <v>1533</v>
      </c>
      <c r="D261" s="2" t="s">
        <v>118</v>
      </c>
      <c r="E261" s="2" t="s">
        <v>3338</v>
      </c>
      <c r="F261" s="2" t="s">
        <v>4205</v>
      </c>
      <c r="G261" s="2" t="s">
        <v>4206</v>
      </c>
      <c r="H261" s="2" t="s">
        <v>4207</v>
      </c>
      <c r="I261" s="2" t="s">
        <v>4208</v>
      </c>
      <c r="J261" s="2" t="s">
        <v>27</v>
      </c>
      <c r="K261" s="2" t="s">
        <v>4209</v>
      </c>
      <c r="L261" s="2" t="s">
        <v>4210</v>
      </c>
      <c r="M261" s="2" t="s">
        <v>4211</v>
      </c>
      <c r="N261" s="2" t="s">
        <v>41</v>
      </c>
      <c r="O261" s="2" t="str">
        <f t="shared" si="4"/>
        <v>OK</v>
      </c>
      <c r="P261" s="2" t="str">
        <f>VLOOKUP(B261,ACROV!$A$2:$D$739,4,)</f>
        <v>DHANI RAMDANI</v>
      </c>
    </row>
    <row r="262" spans="1:16" x14ac:dyDescent="0.25">
      <c r="A262" s="2" t="s">
        <v>26</v>
      </c>
      <c r="B262" s="2" t="s">
        <v>2342</v>
      </c>
      <c r="C262" s="2" t="s">
        <v>2343</v>
      </c>
      <c r="D262" s="2" t="s">
        <v>118</v>
      </c>
      <c r="E262" s="2" t="s">
        <v>2688</v>
      </c>
      <c r="F262" s="2" t="s">
        <v>4205</v>
      </c>
      <c r="G262" s="2" t="s">
        <v>4206</v>
      </c>
      <c r="H262" s="2" t="s">
        <v>4207</v>
      </c>
      <c r="I262" s="2" t="s">
        <v>4208</v>
      </c>
      <c r="J262" s="2" t="s">
        <v>27</v>
      </c>
      <c r="K262" s="2" t="s">
        <v>4209</v>
      </c>
      <c r="L262" s="2" t="s">
        <v>4210</v>
      </c>
      <c r="M262" s="2" t="s">
        <v>4211</v>
      </c>
      <c r="N262" s="2" t="s">
        <v>41</v>
      </c>
      <c r="O262" s="2" t="str">
        <f t="shared" si="4"/>
        <v>OK</v>
      </c>
      <c r="P262" s="2" t="str">
        <f>VLOOKUP(B262,ACROV!$A$2:$D$739,4,)</f>
        <v>DHANI RAMDANI</v>
      </c>
    </row>
    <row r="263" spans="1:16" x14ac:dyDescent="0.25">
      <c r="A263" s="2" t="s">
        <v>26</v>
      </c>
      <c r="B263" s="2" t="s">
        <v>3152</v>
      </c>
      <c r="C263" s="2" t="s">
        <v>3153</v>
      </c>
      <c r="D263" s="2" t="s">
        <v>118</v>
      </c>
      <c r="E263" s="2" t="s">
        <v>3572</v>
      </c>
      <c r="F263" s="2" t="s">
        <v>4205</v>
      </c>
      <c r="G263" s="2" t="s">
        <v>4206</v>
      </c>
      <c r="H263" s="2" t="s">
        <v>4207</v>
      </c>
      <c r="I263" s="2" t="s">
        <v>4208</v>
      </c>
      <c r="J263" s="2" t="s">
        <v>27</v>
      </c>
      <c r="K263" s="2" t="s">
        <v>4209</v>
      </c>
      <c r="L263" s="2" t="s">
        <v>4210</v>
      </c>
      <c r="M263" s="2" t="s">
        <v>4211</v>
      </c>
      <c r="N263" s="2" t="s">
        <v>41</v>
      </c>
      <c r="O263" s="2" t="str">
        <f t="shared" si="4"/>
        <v>OK</v>
      </c>
      <c r="P263" s="2" t="str">
        <f>VLOOKUP(B263,ACROV!$A$2:$D$739,4,)</f>
        <v>DHANI RAMDANI</v>
      </c>
    </row>
    <row r="264" spans="1:16" x14ac:dyDescent="0.25">
      <c r="A264" s="2" t="s">
        <v>26</v>
      </c>
      <c r="B264" s="2" t="s">
        <v>869</v>
      </c>
      <c r="C264" s="2" t="s">
        <v>1060</v>
      </c>
      <c r="D264" s="2" t="s">
        <v>160</v>
      </c>
      <c r="E264" s="2" t="s">
        <v>1061</v>
      </c>
      <c r="F264" s="2" t="s">
        <v>4205</v>
      </c>
      <c r="G264" s="2" t="s">
        <v>4206</v>
      </c>
      <c r="H264" s="2" t="s">
        <v>4207</v>
      </c>
      <c r="I264" s="2" t="s">
        <v>4208</v>
      </c>
      <c r="J264" s="2" t="s">
        <v>27</v>
      </c>
      <c r="K264" s="2" t="s">
        <v>4209</v>
      </c>
      <c r="L264" s="2" t="s">
        <v>4210</v>
      </c>
      <c r="M264" s="2" t="s">
        <v>4211</v>
      </c>
      <c r="N264" s="2" t="s">
        <v>41</v>
      </c>
      <c r="O264" s="2" t="str">
        <f t="shared" si="4"/>
        <v>OK</v>
      </c>
      <c r="P264" s="2" t="str">
        <f>VLOOKUP(B264,ACROV!$A$2:$D$739,4,)</f>
        <v>DHANI RAMDANI</v>
      </c>
    </row>
    <row r="265" spans="1:16" x14ac:dyDescent="0.25">
      <c r="A265" s="2" t="s">
        <v>26</v>
      </c>
      <c r="B265" s="2" t="s">
        <v>869</v>
      </c>
      <c r="C265" s="2" t="s">
        <v>1060</v>
      </c>
      <c r="D265" s="2" t="s">
        <v>350</v>
      </c>
      <c r="E265" s="2" t="s">
        <v>1089</v>
      </c>
      <c r="F265" s="2" t="s">
        <v>4205</v>
      </c>
      <c r="G265" s="2" t="s">
        <v>4206</v>
      </c>
      <c r="H265" s="2" t="s">
        <v>4207</v>
      </c>
      <c r="I265" s="2" t="s">
        <v>4208</v>
      </c>
      <c r="J265" s="2" t="s">
        <v>27</v>
      </c>
      <c r="K265" s="2" t="s">
        <v>4209</v>
      </c>
      <c r="L265" s="2" t="s">
        <v>4210</v>
      </c>
      <c r="M265" s="2" t="s">
        <v>4211</v>
      </c>
      <c r="N265" s="2" t="s">
        <v>41</v>
      </c>
      <c r="O265" s="2" t="str">
        <f t="shared" si="4"/>
        <v>OK</v>
      </c>
      <c r="P265" s="2" t="str">
        <f>VLOOKUP(B265,ACROV!$A$2:$D$739,4,)</f>
        <v>DHANI RAMDANI</v>
      </c>
    </row>
    <row r="266" spans="1:16" x14ac:dyDescent="0.25">
      <c r="A266" s="2" t="s">
        <v>26</v>
      </c>
      <c r="B266" s="2" t="s">
        <v>58</v>
      </c>
      <c r="C266" s="2" t="s">
        <v>59</v>
      </c>
      <c r="D266" s="2" t="s">
        <v>60</v>
      </c>
      <c r="E266" s="2" t="s">
        <v>61</v>
      </c>
      <c r="F266" s="2" t="s">
        <v>4205</v>
      </c>
      <c r="G266" s="2" t="s">
        <v>4206</v>
      </c>
      <c r="H266" s="2" t="s">
        <v>4207</v>
      </c>
      <c r="I266" s="2" t="s">
        <v>4208</v>
      </c>
      <c r="J266" s="2" t="s">
        <v>27</v>
      </c>
      <c r="K266" s="2" t="s">
        <v>4209</v>
      </c>
      <c r="L266" s="2" t="s">
        <v>4210</v>
      </c>
      <c r="M266" s="2" t="s">
        <v>4211</v>
      </c>
      <c r="N266" s="2" t="s">
        <v>41</v>
      </c>
      <c r="O266" s="2" t="str">
        <f t="shared" si="4"/>
        <v>OK</v>
      </c>
      <c r="P266" s="2" t="str">
        <f>VLOOKUP(B266,ACROV!$A$2:$D$739,4,)</f>
        <v>DHANI RAMDANI</v>
      </c>
    </row>
    <row r="267" spans="1:16" x14ac:dyDescent="0.25">
      <c r="A267" s="2" t="s">
        <v>26</v>
      </c>
      <c r="B267" s="2" t="s">
        <v>482</v>
      </c>
      <c r="C267" s="2" t="s">
        <v>483</v>
      </c>
      <c r="D267" s="2" t="s">
        <v>30</v>
      </c>
      <c r="E267" s="2" t="s">
        <v>2871</v>
      </c>
      <c r="F267" s="2" t="s">
        <v>4205</v>
      </c>
      <c r="G267" s="2" t="s">
        <v>4206</v>
      </c>
      <c r="H267" s="2" t="s">
        <v>4207</v>
      </c>
      <c r="I267" s="2" t="s">
        <v>4208</v>
      </c>
      <c r="J267" s="2" t="s">
        <v>27</v>
      </c>
      <c r="K267" s="2" t="s">
        <v>4209</v>
      </c>
      <c r="L267" s="2" t="s">
        <v>4210</v>
      </c>
      <c r="M267" s="2" t="s">
        <v>4211</v>
      </c>
      <c r="N267" s="2" t="s">
        <v>41</v>
      </c>
      <c r="O267" s="2" t="str">
        <f t="shared" si="4"/>
        <v>OK</v>
      </c>
      <c r="P267" s="2" t="str">
        <f>VLOOKUP(B267,ACROV!$A$2:$D$739,4,)</f>
        <v>DHANI RAMDANI</v>
      </c>
    </row>
    <row r="268" spans="1:16" x14ac:dyDescent="0.25">
      <c r="A268" s="2" t="s">
        <v>26</v>
      </c>
      <c r="B268" s="2" t="s">
        <v>408</v>
      </c>
      <c r="C268" s="2" t="s">
        <v>409</v>
      </c>
      <c r="D268" s="2" t="s">
        <v>118</v>
      </c>
      <c r="E268" s="2" t="s">
        <v>1678</v>
      </c>
      <c r="F268" s="2" t="s">
        <v>4205</v>
      </c>
      <c r="G268" s="2" t="s">
        <v>4206</v>
      </c>
      <c r="H268" s="2" t="s">
        <v>4207</v>
      </c>
      <c r="I268" s="2" t="s">
        <v>4208</v>
      </c>
      <c r="J268" s="2" t="s">
        <v>27</v>
      </c>
      <c r="K268" s="2" t="s">
        <v>4209</v>
      </c>
      <c r="L268" s="2" t="s">
        <v>4210</v>
      </c>
      <c r="M268" s="2" t="s">
        <v>4211</v>
      </c>
      <c r="N268" s="2" t="s">
        <v>41</v>
      </c>
      <c r="O268" s="2" t="str">
        <f t="shared" si="4"/>
        <v>OK</v>
      </c>
      <c r="P268" s="2" t="str">
        <f>VLOOKUP(B268,ACROV!$A$2:$D$739,4,)</f>
        <v>DHANI RAMDANI</v>
      </c>
    </row>
    <row r="269" spans="1:16" x14ac:dyDescent="0.25">
      <c r="A269" s="2" t="s">
        <v>26</v>
      </c>
      <c r="B269" s="2" t="s">
        <v>952</v>
      </c>
      <c r="C269" s="2" t="s">
        <v>953</v>
      </c>
      <c r="D269" s="2" t="s">
        <v>30</v>
      </c>
      <c r="E269" s="2" t="s">
        <v>1122</v>
      </c>
      <c r="F269" s="2" t="s">
        <v>4205</v>
      </c>
      <c r="G269" s="2" t="s">
        <v>4206</v>
      </c>
      <c r="H269" s="2" t="s">
        <v>4207</v>
      </c>
      <c r="I269" s="2" t="s">
        <v>4208</v>
      </c>
      <c r="J269" s="2" t="s">
        <v>27</v>
      </c>
      <c r="K269" s="2" t="s">
        <v>4209</v>
      </c>
      <c r="L269" s="2" t="s">
        <v>4210</v>
      </c>
      <c r="M269" s="2" t="s">
        <v>4211</v>
      </c>
      <c r="N269" s="2" t="s">
        <v>41</v>
      </c>
      <c r="O269" s="2" t="str">
        <f t="shared" si="4"/>
        <v>OK</v>
      </c>
      <c r="P269" s="2" t="str">
        <f>VLOOKUP(B269,ACROV!$A$2:$D$739,4,)</f>
        <v>DHANI RAMDANI</v>
      </c>
    </row>
    <row r="270" spans="1:16" x14ac:dyDescent="0.25">
      <c r="A270" s="2" t="s">
        <v>26</v>
      </c>
      <c r="B270" s="2" t="s">
        <v>777</v>
      </c>
      <c r="C270" s="2" t="s">
        <v>778</v>
      </c>
      <c r="D270" s="2" t="s">
        <v>30</v>
      </c>
      <c r="E270" s="2" t="s">
        <v>779</v>
      </c>
      <c r="F270" s="2" t="s">
        <v>4205</v>
      </c>
      <c r="G270" s="2" t="s">
        <v>4206</v>
      </c>
      <c r="H270" s="2" t="s">
        <v>4207</v>
      </c>
      <c r="I270" s="2" t="s">
        <v>4208</v>
      </c>
      <c r="J270" s="2" t="s">
        <v>27</v>
      </c>
      <c r="K270" s="2" t="s">
        <v>4209</v>
      </c>
      <c r="L270" s="2" t="s">
        <v>4210</v>
      </c>
      <c r="M270" s="2" t="s">
        <v>4211</v>
      </c>
      <c r="N270" s="2" t="s">
        <v>41</v>
      </c>
      <c r="O270" s="2" t="str">
        <f t="shared" si="4"/>
        <v>OK</v>
      </c>
      <c r="P270" s="2" t="str">
        <f>VLOOKUP(B270,ACROV!$A$2:$D$739,4,)</f>
        <v>DHANI RAMDANI</v>
      </c>
    </row>
    <row r="271" spans="1:16" x14ac:dyDescent="0.25">
      <c r="A271" s="2" t="s">
        <v>26</v>
      </c>
      <c r="B271" s="2" t="s">
        <v>3298</v>
      </c>
      <c r="C271" s="2" t="s">
        <v>3299</v>
      </c>
      <c r="D271" s="2" t="s">
        <v>118</v>
      </c>
      <c r="E271" s="2" t="s">
        <v>3394</v>
      </c>
      <c r="F271" s="2" t="s">
        <v>4205</v>
      </c>
      <c r="G271" s="2" t="s">
        <v>4206</v>
      </c>
      <c r="H271" s="2" t="s">
        <v>4207</v>
      </c>
      <c r="I271" s="2" t="s">
        <v>4208</v>
      </c>
      <c r="J271" s="2" t="s">
        <v>27</v>
      </c>
      <c r="K271" s="2" t="s">
        <v>4209</v>
      </c>
      <c r="L271" s="2" t="s">
        <v>4210</v>
      </c>
      <c r="M271" s="2" t="s">
        <v>4211</v>
      </c>
      <c r="N271" s="2" t="s">
        <v>41</v>
      </c>
      <c r="O271" s="2" t="str">
        <f t="shared" si="4"/>
        <v>OK</v>
      </c>
      <c r="P271" s="2" t="str">
        <f>VLOOKUP(B271,ACROV!$A$2:$D$739,4,)</f>
        <v>DHANI RAMDANI</v>
      </c>
    </row>
    <row r="272" spans="1:16" x14ac:dyDescent="0.25">
      <c r="A272" s="2" t="s">
        <v>26</v>
      </c>
      <c r="B272" s="2" t="s">
        <v>2267</v>
      </c>
      <c r="C272" s="2" t="s">
        <v>2268</v>
      </c>
      <c r="D272" s="2" t="s">
        <v>118</v>
      </c>
      <c r="E272" s="2" t="s">
        <v>3347</v>
      </c>
      <c r="F272" s="2" t="s">
        <v>4205</v>
      </c>
      <c r="G272" s="2" t="s">
        <v>4206</v>
      </c>
      <c r="H272" s="2" t="s">
        <v>4207</v>
      </c>
      <c r="I272" s="2" t="s">
        <v>4208</v>
      </c>
      <c r="J272" s="2" t="s">
        <v>27</v>
      </c>
      <c r="K272" s="2" t="s">
        <v>4209</v>
      </c>
      <c r="L272" s="2" t="s">
        <v>4210</v>
      </c>
      <c r="M272" s="2" t="s">
        <v>4211</v>
      </c>
      <c r="N272" s="2" t="s">
        <v>41</v>
      </c>
      <c r="O272" s="2" t="str">
        <f t="shared" si="4"/>
        <v>OK</v>
      </c>
      <c r="P272" s="2" t="str">
        <f>VLOOKUP(B272,ACROV!$A$2:$D$739,4,)</f>
        <v>DHANI RAMDANI</v>
      </c>
    </row>
    <row r="273" spans="1:16" x14ac:dyDescent="0.25">
      <c r="A273" s="2" t="s">
        <v>26</v>
      </c>
      <c r="B273" s="2" t="s">
        <v>3152</v>
      </c>
      <c r="C273" s="2" t="s">
        <v>3153</v>
      </c>
      <c r="D273" s="2" t="s">
        <v>30</v>
      </c>
      <c r="E273" s="2" t="s">
        <v>3154</v>
      </c>
      <c r="F273" s="2" t="s">
        <v>4205</v>
      </c>
      <c r="G273" s="2" t="s">
        <v>4206</v>
      </c>
      <c r="H273" s="2" t="s">
        <v>4207</v>
      </c>
      <c r="I273" s="2" t="s">
        <v>4208</v>
      </c>
      <c r="J273" s="2" t="s">
        <v>27</v>
      </c>
      <c r="K273" s="2" t="s">
        <v>4209</v>
      </c>
      <c r="L273" s="2" t="s">
        <v>4210</v>
      </c>
      <c r="M273" s="2" t="s">
        <v>4211</v>
      </c>
      <c r="N273" s="2" t="s">
        <v>41</v>
      </c>
      <c r="O273" s="2" t="str">
        <f t="shared" si="4"/>
        <v>OK</v>
      </c>
      <c r="P273" s="2" t="str">
        <f>VLOOKUP(B273,ACROV!$A$2:$D$739,4,)</f>
        <v>DHANI RAMDANI</v>
      </c>
    </row>
    <row r="274" spans="1:16" x14ac:dyDescent="0.25">
      <c r="A274" s="2" t="s">
        <v>26</v>
      </c>
      <c r="B274" s="2" t="s">
        <v>1094</v>
      </c>
      <c r="C274" s="2" t="s">
        <v>1095</v>
      </c>
      <c r="D274" s="2" t="s">
        <v>118</v>
      </c>
      <c r="E274" s="2" t="s">
        <v>1096</v>
      </c>
      <c r="F274" s="2" t="s">
        <v>4205</v>
      </c>
      <c r="G274" s="2" t="s">
        <v>4206</v>
      </c>
      <c r="H274" s="2" t="s">
        <v>4207</v>
      </c>
      <c r="I274" s="2" t="s">
        <v>4208</v>
      </c>
      <c r="J274" s="2" t="s">
        <v>27</v>
      </c>
      <c r="K274" s="2" t="s">
        <v>4209</v>
      </c>
      <c r="L274" s="2" t="s">
        <v>4210</v>
      </c>
      <c r="M274" s="2" t="s">
        <v>4211</v>
      </c>
      <c r="N274" s="2" t="s">
        <v>41</v>
      </c>
      <c r="O274" s="2" t="str">
        <f t="shared" si="4"/>
        <v>OK</v>
      </c>
      <c r="P274" s="2" t="str">
        <f>VLOOKUP(B274,ACROV!$A$2:$D$739,4,)</f>
        <v>DHANI RAMDANI</v>
      </c>
    </row>
    <row r="275" spans="1:16" x14ac:dyDescent="0.25">
      <c r="A275" s="2" t="s">
        <v>26</v>
      </c>
      <c r="B275" s="2" t="s">
        <v>58</v>
      </c>
      <c r="C275" s="2" t="s">
        <v>59</v>
      </c>
      <c r="D275" s="2" t="s">
        <v>49</v>
      </c>
      <c r="E275" s="2" t="s">
        <v>1283</v>
      </c>
      <c r="F275" s="2" t="s">
        <v>4205</v>
      </c>
      <c r="G275" s="2" t="s">
        <v>4206</v>
      </c>
      <c r="H275" s="2" t="s">
        <v>4207</v>
      </c>
      <c r="I275" s="2" t="s">
        <v>4208</v>
      </c>
      <c r="J275" s="2" t="s">
        <v>27</v>
      </c>
      <c r="K275" s="2" t="s">
        <v>4209</v>
      </c>
      <c r="L275" s="2" t="s">
        <v>4210</v>
      </c>
      <c r="M275" s="2" t="s">
        <v>4211</v>
      </c>
      <c r="N275" s="2" t="s">
        <v>41</v>
      </c>
      <c r="O275" s="2" t="str">
        <f t="shared" si="4"/>
        <v>OK</v>
      </c>
      <c r="P275" s="2" t="str">
        <f>VLOOKUP(B275,ACROV!$A$2:$D$739,4,)</f>
        <v>DHANI RAMDANI</v>
      </c>
    </row>
    <row r="276" spans="1:16" x14ac:dyDescent="0.25">
      <c r="A276" s="2" t="s">
        <v>26</v>
      </c>
      <c r="B276" s="2" t="s">
        <v>859</v>
      </c>
      <c r="C276" s="2" t="s">
        <v>860</v>
      </c>
      <c r="D276" s="2" t="s">
        <v>118</v>
      </c>
      <c r="E276" s="2" t="s">
        <v>3485</v>
      </c>
      <c r="F276" s="2" t="s">
        <v>4205</v>
      </c>
      <c r="G276" s="2" t="s">
        <v>4206</v>
      </c>
      <c r="H276" s="2" t="s">
        <v>4207</v>
      </c>
      <c r="I276" s="2" t="s">
        <v>4208</v>
      </c>
      <c r="J276" s="2" t="s">
        <v>27</v>
      </c>
      <c r="K276" s="2" t="s">
        <v>4209</v>
      </c>
      <c r="L276" s="2" t="s">
        <v>4210</v>
      </c>
      <c r="M276" s="2" t="s">
        <v>4211</v>
      </c>
      <c r="N276" s="2" t="s">
        <v>41</v>
      </c>
      <c r="O276" s="2" t="str">
        <f t="shared" si="4"/>
        <v>OK</v>
      </c>
      <c r="P276" s="2" t="str">
        <f>VLOOKUP(B276,ACROV!$A$2:$D$739,4,)</f>
        <v>DHANI RAMDANI</v>
      </c>
    </row>
    <row r="277" spans="1:16" x14ac:dyDescent="0.25">
      <c r="A277" s="2" t="s">
        <v>26</v>
      </c>
      <c r="B277" s="2" t="s">
        <v>3544</v>
      </c>
      <c r="C277" s="2" t="s">
        <v>3545</v>
      </c>
      <c r="D277" s="2" t="s">
        <v>118</v>
      </c>
      <c r="E277" s="2" t="s">
        <v>3546</v>
      </c>
      <c r="F277" s="2" t="s">
        <v>4205</v>
      </c>
      <c r="G277" s="2" t="s">
        <v>4206</v>
      </c>
      <c r="H277" s="2" t="s">
        <v>4207</v>
      </c>
      <c r="I277" s="2" t="s">
        <v>4208</v>
      </c>
      <c r="J277" s="2" t="s">
        <v>27</v>
      </c>
      <c r="K277" s="2" t="s">
        <v>4209</v>
      </c>
      <c r="L277" s="2" t="s">
        <v>4210</v>
      </c>
      <c r="M277" s="2" t="s">
        <v>4211</v>
      </c>
      <c r="N277" s="2" t="s">
        <v>41</v>
      </c>
      <c r="O277" s="2" t="str">
        <f t="shared" si="4"/>
        <v>OK</v>
      </c>
      <c r="P277" s="2" t="str">
        <f>VLOOKUP(B277,ACROV!$A$2:$D$739,4,)</f>
        <v>DHANI RAMDANI</v>
      </c>
    </row>
    <row r="278" spans="1:16" x14ac:dyDescent="0.25">
      <c r="A278" s="2" t="s">
        <v>26</v>
      </c>
      <c r="B278" s="2" t="s">
        <v>895</v>
      </c>
      <c r="C278" s="2" t="s">
        <v>896</v>
      </c>
      <c r="D278" s="2" t="s">
        <v>118</v>
      </c>
      <c r="E278" s="2" t="s">
        <v>3694</v>
      </c>
      <c r="F278" s="2" t="s">
        <v>4205</v>
      </c>
      <c r="G278" s="2" t="s">
        <v>4206</v>
      </c>
      <c r="H278" s="2" t="s">
        <v>4207</v>
      </c>
      <c r="I278" s="2" t="s">
        <v>4208</v>
      </c>
      <c r="J278" s="2" t="s">
        <v>27</v>
      </c>
      <c r="K278" s="2" t="s">
        <v>4209</v>
      </c>
      <c r="L278" s="2" t="s">
        <v>4210</v>
      </c>
      <c r="M278" s="2" t="s">
        <v>4211</v>
      </c>
      <c r="N278" s="2" t="s">
        <v>41</v>
      </c>
      <c r="O278" s="2" t="str">
        <f t="shared" si="4"/>
        <v>OK</v>
      </c>
      <c r="P278" s="2" t="str">
        <f>VLOOKUP(B278,ACROV!$A$2:$D$739,4,)</f>
        <v>DHANI RAMDANI</v>
      </c>
    </row>
    <row r="279" spans="1:16" x14ac:dyDescent="0.25">
      <c r="A279" s="2" t="s">
        <v>26</v>
      </c>
      <c r="B279" s="2" t="s">
        <v>1094</v>
      </c>
      <c r="C279" s="2" t="s">
        <v>1095</v>
      </c>
      <c r="D279" s="2" t="s">
        <v>30</v>
      </c>
      <c r="E279" s="2" t="s">
        <v>3548</v>
      </c>
      <c r="F279" s="2" t="s">
        <v>4205</v>
      </c>
      <c r="G279" s="2" t="s">
        <v>4206</v>
      </c>
      <c r="H279" s="2" t="s">
        <v>4207</v>
      </c>
      <c r="I279" s="2" t="s">
        <v>4208</v>
      </c>
      <c r="J279" s="2" t="s">
        <v>27</v>
      </c>
      <c r="K279" s="2" t="s">
        <v>4209</v>
      </c>
      <c r="L279" s="2" t="s">
        <v>4210</v>
      </c>
      <c r="M279" s="2" t="s">
        <v>4211</v>
      </c>
      <c r="N279" s="2" t="s">
        <v>41</v>
      </c>
      <c r="O279" s="2" t="str">
        <f t="shared" si="4"/>
        <v>OK</v>
      </c>
      <c r="P279" s="2" t="str">
        <f>VLOOKUP(B279,ACROV!$A$2:$D$739,4,)</f>
        <v>DHANI RAMDANI</v>
      </c>
    </row>
    <row r="280" spans="1:16" x14ac:dyDescent="0.25">
      <c r="A280" s="2" t="s">
        <v>26</v>
      </c>
      <c r="B280" s="2" t="s">
        <v>3446</v>
      </c>
      <c r="C280" s="2" t="s">
        <v>3447</v>
      </c>
      <c r="D280" s="2" t="s">
        <v>118</v>
      </c>
      <c r="E280" s="2" t="s">
        <v>3456</v>
      </c>
      <c r="F280" s="2" t="s">
        <v>4205</v>
      </c>
      <c r="G280" s="2" t="s">
        <v>4206</v>
      </c>
      <c r="H280" s="2" t="s">
        <v>4207</v>
      </c>
      <c r="I280" s="2" t="s">
        <v>4208</v>
      </c>
      <c r="J280" s="2" t="s">
        <v>27</v>
      </c>
      <c r="K280" s="2" t="s">
        <v>4209</v>
      </c>
      <c r="L280" s="2" t="s">
        <v>4210</v>
      </c>
      <c r="M280" s="2" t="s">
        <v>4211</v>
      </c>
      <c r="N280" s="2" t="s">
        <v>41</v>
      </c>
      <c r="O280" s="2" t="str">
        <f t="shared" si="4"/>
        <v>OK</v>
      </c>
      <c r="P280" s="2" t="str">
        <f>VLOOKUP(B280,ACROV!$A$2:$D$739,4,)</f>
        <v>DHANI RAMDANI</v>
      </c>
    </row>
    <row r="281" spans="1:16" x14ac:dyDescent="0.25">
      <c r="A281" s="2" t="s">
        <v>26</v>
      </c>
      <c r="B281" s="2" t="s">
        <v>2267</v>
      </c>
      <c r="C281" s="2" t="s">
        <v>2268</v>
      </c>
      <c r="D281" s="2" t="s">
        <v>30</v>
      </c>
      <c r="E281" s="2" t="s">
        <v>2269</v>
      </c>
      <c r="F281" s="2" t="s">
        <v>4205</v>
      </c>
      <c r="G281" s="2" t="s">
        <v>4206</v>
      </c>
      <c r="H281" s="2" t="s">
        <v>4207</v>
      </c>
      <c r="I281" s="2" t="s">
        <v>4208</v>
      </c>
      <c r="J281" s="2" t="s">
        <v>27</v>
      </c>
      <c r="K281" s="2" t="s">
        <v>4209</v>
      </c>
      <c r="L281" s="2" t="s">
        <v>4210</v>
      </c>
      <c r="M281" s="2" t="s">
        <v>4211</v>
      </c>
      <c r="N281" s="2" t="s">
        <v>41</v>
      </c>
      <c r="O281" s="2" t="str">
        <f t="shared" si="4"/>
        <v>OK</v>
      </c>
      <c r="P281" s="2" t="str">
        <f>VLOOKUP(B281,ACROV!$A$2:$D$739,4,)</f>
        <v>DHANI RAMDANI</v>
      </c>
    </row>
    <row r="282" spans="1:16" x14ac:dyDescent="0.25">
      <c r="A282" s="2" t="s">
        <v>26</v>
      </c>
      <c r="B282" s="2" t="s">
        <v>1042</v>
      </c>
      <c r="C282" s="2" t="s">
        <v>1043</v>
      </c>
      <c r="D282" s="2" t="s">
        <v>118</v>
      </c>
      <c r="E282" s="2" t="s">
        <v>1044</v>
      </c>
      <c r="F282" s="2" t="s">
        <v>4205</v>
      </c>
      <c r="G282" s="2" t="s">
        <v>4206</v>
      </c>
      <c r="H282" s="2" t="s">
        <v>4207</v>
      </c>
      <c r="I282" s="2" t="s">
        <v>4208</v>
      </c>
      <c r="J282" s="2" t="s">
        <v>27</v>
      </c>
      <c r="K282" s="2" t="s">
        <v>4209</v>
      </c>
      <c r="L282" s="2" t="s">
        <v>4210</v>
      </c>
      <c r="M282" s="2" t="s">
        <v>4211</v>
      </c>
      <c r="N282" s="2" t="s">
        <v>41</v>
      </c>
      <c r="O282" s="2" t="str">
        <f t="shared" si="4"/>
        <v>OK</v>
      </c>
      <c r="P282" s="2" t="str">
        <f>VLOOKUP(B282,ACROV!$A$2:$D$739,4,)</f>
        <v>DHANI RAMDANI</v>
      </c>
    </row>
    <row r="283" spans="1:16" x14ac:dyDescent="0.25">
      <c r="A283" s="2" t="s">
        <v>26</v>
      </c>
      <c r="B283" s="2" t="s">
        <v>852</v>
      </c>
      <c r="C283" s="2" t="s">
        <v>853</v>
      </c>
      <c r="D283" s="2" t="s">
        <v>30</v>
      </c>
      <c r="E283" s="2" t="s">
        <v>3257</v>
      </c>
      <c r="F283" s="2" t="s">
        <v>4205</v>
      </c>
      <c r="G283" s="2" t="s">
        <v>4206</v>
      </c>
      <c r="H283" s="2" t="s">
        <v>4207</v>
      </c>
      <c r="I283" s="2" t="s">
        <v>4208</v>
      </c>
      <c r="J283" s="2" t="s">
        <v>27</v>
      </c>
      <c r="K283" s="2" t="s">
        <v>4209</v>
      </c>
      <c r="L283" s="2" t="s">
        <v>4210</v>
      </c>
      <c r="M283" s="2" t="s">
        <v>4211</v>
      </c>
      <c r="N283" s="2" t="s">
        <v>41</v>
      </c>
      <c r="O283" s="2" t="str">
        <f t="shared" si="4"/>
        <v>OK</v>
      </c>
      <c r="P283" s="2" t="str">
        <f>VLOOKUP(B283,ACROV!$A$2:$D$739,4,)</f>
        <v>DHANI RAMDANI</v>
      </c>
    </row>
    <row r="284" spans="1:16" x14ac:dyDescent="0.25">
      <c r="A284" s="2" t="s">
        <v>26</v>
      </c>
      <c r="B284" s="2" t="s">
        <v>869</v>
      </c>
      <c r="C284" s="2" t="s">
        <v>1060</v>
      </c>
      <c r="D284" s="2" t="s">
        <v>622</v>
      </c>
      <c r="E284" s="2" t="s">
        <v>1345</v>
      </c>
      <c r="F284" s="2" t="s">
        <v>4205</v>
      </c>
      <c r="G284" s="2" t="s">
        <v>4206</v>
      </c>
      <c r="H284" s="2" t="s">
        <v>4207</v>
      </c>
      <c r="I284" s="2" t="s">
        <v>4208</v>
      </c>
      <c r="J284" s="2" t="s">
        <v>27</v>
      </c>
      <c r="K284" s="2" t="s">
        <v>4209</v>
      </c>
      <c r="L284" s="2" t="s">
        <v>4210</v>
      </c>
      <c r="M284" s="2" t="s">
        <v>4211</v>
      </c>
      <c r="N284" s="2" t="s">
        <v>41</v>
      </c>
      <c r="O284" s="2" t="str">
        <f t="shared" si="4"/>
        <v>OK</v>
      </c>
      <c r="P284" s="2" t="str">
        <f>VLOOKUP(B284,ACROV!$A$2:$D$739,4,)</f>
        <v>DHANI RAMDANI</v>
      </c>
    </row>
    <row r="285" spans="1:16" x14ac:dyDescent="0.25">
      <c r="A285" s="2" t="s">
        <v>26</v>
      </c>
      <c r="B285" s="2" t="s">
        <v>640</v>
      </c>
      <c r="C285" s="2" t="s">
        <v>641</v>
      </c>
      <c r="D285" s="2" t="s">
        <v>118</v>
      </c>
      <c r="E285" s="2" t="s">
        <v>642</v>
      </c>
      <c r="F285" s="2" t="s">
        <v>4205</v>
      </c>
      <c r="G285" s="2" t="s">
        <v>4206</v>
      </c>
      <c r="H285" s="2" t="s">
        <v>4207</v>
      </c>
      <c r="I285" s="2" t="s">
        <v>4208</v>
      </c>
      <c r="J285" s="2" t="s">
        <v>27</v>
      </c>
      <c r="K285" s="2" t="s">
        <v>4209</v>
      </c>
      <c r="L285" s="2" t="s">
        <v>4210</v>
      </c>
      <c r="M285" s="2" t="s">
        <v>4211</v>
      </c>
      <c r="N285" s="2" t="s">
        <v>41</v>
      </c>
      <c r="O285" s="2" t="str">
        <f t="shared" si="4"/>
        <v>OK</v>
      </c>
      <c r="P285" s="2" t="str">
        <f>VLOOKUP(B285,ACROV!$A$2:$D$739,4,)</f>
        <v>DHANI RAMDANI</v>
      </c>
    </row>
    <row r="286" spans="1:16" x14ac:dyDescent="0.25">
      <c r="A286" s="2" t="s">
        <v>26</v>
      </c>
      <c r="B286" s="2" t="s">
        <v>777</v>
      </c>
      <c r="C286" s="2" t="s">
        <v>778</v>
      </c>
      <c r="D286" s="2" t="s">
        <v>118</v>
      </c>
      <c r="E286" s="2" t="s">
        <v>3638</v>
      </c>
      <c r="F286" s="2" t="s">
        <v>4205</v>
      </c>
      <c r="G286" s="2" t="s">
        <v>4206</v>
      </c>
      <c r="H286" s="2" t="s">
        <v>4207</v>
      </c>
      <c r="I286" s="2" t="s">
        <v>4208</v>
      </c>
      <c r="J286" s="2" t="s">
        <v>27</v>
      </c>
      <c r="K286" s="2" t="s">
        <v>4209</v>
      </c>
      <c r="L286" s="2" t="s">
        <v>4210</v>
      </c>
      <c r="M286" s="2" t="s">
        <v>4211</v>
      </c>
      <c r="N286" s="2" t="s">
        <v>41</v>
      </c>
      <c r="O286" s="2" t="str">
        <f t="shared" si="4"/>
        <v>OK</v>
      </c>
      <c r="P286" s="2" t="str">
        <f>VLOOKUP(B286,ACROV!$A$2:$D$739,4,)</f>
        <v>DHANI RAMDANI</v>
      </c>
    </row>
    <row r="287" spans="1:16" x14ac:dyDescent="0.25">
      <c r="A287" s="2" t="s">
        <v>26</v>
      </c>
      <c r="B287" s="2" t="s">
        <v>895</v>
      </c>
      <c r="C287" s="2" t="s">
        <v>896</v>
      </c>
      <c r="D287" s="2" t="s">
        <v>30</v>
      </c>
      <c r="E287" s="2" t="s">
        <v>897</v>
      </c>
      <c r="F287" s="2" t="s">
        <v>4205</v>
      </c>
      <c r="G287" s="2" t="s">
        <v>4206</v>
      </c>
      <c r="H287" s="2" t="s">
        <v>4207</v>
      </c>
      <c r="I287" s="2" t="s">
        <v>4208</v>
      </c>
      <c r="J287" s="2" t="s">
        <v>27</v>
      </c>
      <c r="K287" s="2" t="s">
        <v>4209</v>
      </c>
      <c r="L287" s="2" t="s">
        <v>4210</v>
      </c>
      <c r="M287" s="2" t="s">
        <v>4211</v>
      </c>
      <c r="N287" s="2" t="s">
        <v>41</v>
      </c>
      <c r="O287" s="2" t="str">
        <f t="shared" si="4"/>
        <v>OK</v>
      </c>
      <c r="P287" s="2" t="str">
        <f>VLOOKUP(B287,ACROV!$A$2:$D$739,4,)</f>
        <v>DHANI RAMDANI</v>
      </c>
    </row>
    <row r="288" spans="1:16" x14ac:dyDescent="0.25">
      <c r="A288" s="2" t="s">
        <v>26</v>
      </c>
      <c r="B288" s="2" t="s">
        <v>859</v>
      </c>
      <c r="C288" s="2" t="s">
        <v>860</v>
      </c>
      <c r="D288" s="2" t="s">
        <v>30</v>
      </c>
      <c r="E288" s="2" t="s">
        <v>861</v>
      </c>
      <c r="F288" s="2" t="s">
        <v>4205</v>
      </c>
      <c r="G288" s="2" t="s">
        <v>4206</v>
      </c>
      <c r="H288" s="2" t="s">
        <v>4207</v>
      </c>
      <c r="I288" s="2" t="s">
        <v>4208</v>
      </c>
      <c r="J288" s="2" t="s">
        <v>27</v>
      </c>
      <c r="K288" s="2" t="s">
        <v>4209</v>
      </c>
      <c r="L288" s="2" t="s">
        <v>4210</v>
      </c>
      <c r="M288" s="2" t="s">
        <v>4211</v>
      </c>
      <c r="N288" s="2" t="s">
        <v>41</v>
      </c>
      <c r="O288" s="2" t="str">
        <f t="shared" si="4"/>
        <v>OK</v>
      </c>
      <c r="P288" s="2" t="str">
        <f>VLOOKUP(B288,ACROV!$A$2:$D$739,4,)</f>
        <v>DHANI RAMDANI</v>
      </c>
    </row>
    <row r="289" spans="1:16" x14ac:dyDescent="0.25">
      <c r="A289" s="2" t="s">
        <v>26</v>
      </c>
      <c r="B289" s="2" t="s">
        <v>2347</v>
      </c>
      <c r="C289" s="2" t="s">
        <v>2348</v>
      </c>
      <c r="D289" s="2" t="s">
        <v>30</v>
      </c>
      <c r="E289" s="2" t="s">
        <v>2349</v>
      </c>
      <c r="F289" s="2" t="s">
        <v>4205</v>
      </c>
      <c r="G289" s="2" t="s">
        <v>4206</v>
      </c>
      <c r="H289" s="2" t="s">
        <v>4207</v>
      </c>
      <c r="I289" s="2" t="s">
        <v>4208</v>
      </c>
      <c r="J289" s="2" t="s">
        <v>27</v>
      </c>
      <c r="K289" s="2" t="s">
        <v>4209</v>
      </c>
      <c r="L289" s="2" t="s">
        <v>4210</v>
      </c>
      <c r="M289" s="2" t="s">
        <v>4211</v>
      </c>
      <c r="N289" s="2" t="s">
        <v>41</v>
      </c>
      <c r="O289" s="2" t="str">
        <f t="shared" si="4"/>
        <v>OK</v>
      </c>
      <c r="P289" s="2" t="str">
        <f>VLOOKUP(B289,ACROV!$A$2:$D$739,4,)</f>
        <v>DHANI RAMDANI</v>
      </c>
    </row>
    <row r="290" spans="1:16" x14ac:dyDescent="0.25">
      <c r="A290" s="2" t="s">
        <v>26</v>
      </c>
      <c r="B290" s="2" t="s">
        <v>640</v>
      </c>
      <c r="C290" s="2" t="s">
        <v>641</v>
      </c>
      <c r="D290" s="2" t="s">
        <v>30</v>
      </c>
      <c r="E290" s="2" t="s">
        <v>3590</v>
      </c>
      <c r="F290" s="2" t="s">
        <v>4205</v>
      </c>
      <c r="G290" s="2" t="s">
        <v>4206</v>
      </c>
      <c r="H290" s="2" t="s">
        <v>4207</v>
      </c>
      <c r="I290" s="2" t="s">
        <v>4208</v>
      </c>
      <c r="J290" s="2" t="s">
        <v>27</v>
      </c>
      <c r="K290" s="2" t="s">
        <v>4209</v>
      </c>
      <c r="L290" s="2" t="s">
        <v>4210</v>
      </c>
      <c r="M290" s="2" t="s">
        <v>4211</v>
      </c>
      <c r="N290" s="2" t="s">
        <v>41</v>
      </c>
      <c r="O290" s="2" t="str">
        <f t="shared" si="4"/>
        <v>OK</v>
      </c>
      <c r="P290" s="2" t="str">
        <f>VLOOKUP(B290,ACROV!$A$2:$D$739,4,)</f>
        <v>DHANI RAMDANI</v>
      </c>
    </row>
    <row r="291" spans="1:16" x14ac:dyDescent="0.25">
      <c r="A291" s="2" t="s">
        <v>26</v>
      </c>
      <c r="B291" s="2" t="s">
        <v>311</v>
      </c>
      <c r="C291" s="2" t="s">
        <v>312</v>
      </c>
      <c r="D291" s="2" t="s">
        <v>30</v>
      </c>
      <c r="E291" s="2" t="s">
        <v>313</v>
      </c>
      <c r="F291" s="2" t="s">
        <v>4205</v>
      </c>
      <c r="G291" s="2" t="s">
        <v>4206</v>
      </c>
      <c r="H291" s="2" t="s">
        <v>4207</v>
      </c>
      <c r="I291" s="2" t="s">
        <v>4208</v>
      </c>
      <c r="J291" s="2" t="s">
        <v>27</v>
      </c>
      <c r="K291" s="2" t="s">
        <v>4209</v>
      </c>
      <c r="L291" s="2" t="s">
        <v>4210</v>
      </c>
      <c r="M291" s="2" t="s">
        <v>4211</v>
      </c>
      <c r="N291" s="2" t="s">
        <v>41</v>
      </c>
      <c r="O291" s="2" t="str">
        <f t="shared" si="4"/>
        <v>OK</v>
      </c>
      <c r="P291" s="2" t="str">
        <f>VLOOKUP(B291,ACROV!$A$2:$D$739,4,)</f>
        <v>DHANI RAMDANI</v>
      </c>
    </row>
    <row r="292" spans="1:16" x14ac:dyDescent="0.25">
      <c r="A292" s="2" t="s">
        <v>26</v>
      </c>
      <c r="B292" s="2" t="s">
        <v>3298</v>
      </c>
      <c r="C292" s="2" t="s">
        <v>3299</v>
      </c>
      <c r="D292" s="2" t="s">
        <v>30</v>
      </c>
      <c r="E292" s="2" t="s">
        <v>3300</v>
      </c>
      <c r="F292" s="2" t="s">
        <v>4205</v>
      </c>
      <c r="G292" s="2" t="s">
        <v>4206</v>
      </c>
      <c r="H292" s="2" t="s">
        <v>4207</v>
      </c>
      <c r="I292" s="2" t="s">
        <v>4208</v>
      </c>
      <c r="J292" s="2" t="s">
        <v>27</v>
      </c>
      <c r="K292" s="2" t="s">
        <v>4209</v>
      </c>
      <c r="L292" s="2" t="s">
        <v>4210</v>
      </c>
      <c r="M292" s="2" t="s">
        <v>4211</v>
      </c>
      <c r="N292" s="2" t="s">
        <v>41</v>
      </c>
      <c r="O292" s="2" t="str">
        <f t="shared" si="4"/>
        <v>OK</v>
      </c>
      <c r="P292" s="2" t="str">
        <f>VLOOKUP(B292,ACROV!$A$2:$D$739,4,)</f>
        <v>DHANI RAMDANI</v>
      </c>
    </row>
    <row r="293" spans="1:16" x14ac:dyDescent="0.25">
      <c r="A293" s="2" t="s">
        <v>26</v>
      </c>
      <c r="B293" s="2" t="s">
        <v>1276</v>
      </c>
      <c r="C293" s="2" t="s">
        <v>1277</v>
      </c>
      <c r="D293" s="2" t="s">
        <v>60</v>
      </c>
      <c r="E293" s="2" t="s">
        <v>1983</v>
      </c>
      <c r="F293" s="2" t="s">
        <v>4205</v>
      </c>
      <c r="G293" s="2" t="s">
        <v>4206</v>
      </c>
      <c r="H293" s="2" t="s">
        <v>4207</v>
      </c>
      <c r="I293" s="2" t="s">
        <v>4208</v>
      </c>
      <c r="J293" s="2" t="s">
        <v>27</v>
      </c>
      <c r="K293" s="2" t="s">
        <v>4209</v>
      </c>
      <c r="L293" s="2" t="s">
        <v>4210</v>
      </c>
      <c r="M293" s="2" t="s">
        <v>4211</v>
      </c>
      <c r="N293" s="2" t="s">
        <v>41</v>
      </c>
      <c r="O293" s="2" t="str">
        <f t="shared" si="4"/>
        <v>OK</v>
      </c>
      <c r="P293" s="2" t="str">
        <f>VLOOKUP(B293,ACROV!$A$2:$D$739,4,)</f>
        <v>DHANI RAMDANI</v>
      </c>
    </row>
    <row r="294" spans="1:16" x14ac:dyDescent="0.25">
      <c r="A294" s="2" t="s">
        <v>26</v>
      </c>
      <c r="B294" s="2" t="s">
        <v>2440</v>
      </c>
      <c r="C294" s="2" t="s">
        <v>2441</v>
      </c>
      <c r="D294" s="2" t="s">
        <v>30</v>
      </c>
      <c r="E294" s="2" t="s">
        <v>2442</v>
      </c>
      <c r="F294" s="2" t="s">
        <v>4205</v>
      </c>
      <c r="G294" s="2" t="s">
        <v>4206</v>
      </c>
      <c r="H294" s="2" t="s">
        <v>4207</v>
      </c>
      <c r="I294" s="2" t="s">
        <v>4208</v>
      </c>
      <c r="J294" s="2" t="s">
        <v>27</v>
      </c>
      <c r="K294" s="2" t="s">
        <v>4209</v>
      </c>
      <c r="L294" s="2" t="s">
        <v>4210</v>
      </c>
      <c r="M294" s="2" t="s">
        <v>4211</v>
      </c>
      <c r="N294" s="2" t="s">
        <v>41</v>
      </c>
      <c r="O294" s="2" t="str">
        <f t="shared" si="4"/>
        <v>OK</v>
      </c>
      <c r="P294" s="2" t="str">
        <f>VLOOKUP(B294,ACROV!$A$2:$D$739,4,)</f>
        <v>DHANI RAMDANI</v>
      </c>
    </row>
    <row r="295" spans="1:16" x14ac:dyDescent="0.25">
      <c r="A295" s="2" t="s">
        <v>26</v>
      </c>
      <c r="B295" s="2" t="s">
        <v>2440</v>
      </c>
      <c r="C295" s="2" t="s">
        <v>2441</v>
      </c>
      <c r="D295" s="2" t="s">
        <v>118</v>
      </c>
      <c r="E295" s="2" t="s">
        <v>2555</v>
      </c>
      <c r="F295" s="2" t="s">
        <v>4205</v>
      </c>
      <c r="G295" s="2" t="s">
        <v>4206</v>
      </c>
      <c r="H295" s="2" t="s">
        <v>4207</v>
      </c>
      <c r="I295" s="2" t="s">
        <v>4208</v>
      </c>
      <c r="J295" s="2" t="s">
        <v>27</v>
      </c>
      <c r="K295" s="2" t="s">
        <v>4209</v>
      </c>
      <c r="L295" s="2" t="s">
        <v>4214</v>
      </c>
      <c r="M295" s="2" t="s">
        <v>4215</v>
      </c>
      <c r="N295" s="2" t="s">
        <v>4216</v>
      </c>
      <c r="O295" s="2" t="str">
        <f t="shared" si="4"/>
        <v>NOK</v>
      </c>
      <c r="P295" s="2" t="str">
        <f>VLOOKUP(B295,ACROV!$A$2:$D$739,4,)</f>
        <v>DHANI RAMDANI</v>
      </c>
    </row>
    <row r="296" spans="1:16" x14ac:dyDescent="0.25">
      <c r="A296" s="2" t="s">
        <v>26</v>
      </c>
      <c r="B296" s="2" t="s">
        <v>1476</v>
      </c>
      <c r="C296" s="2" t="s">
        <v>1477</v>
      </c>
      <c r="D296" s="2" t="s">
        <v>118</v>
      </c>
      <c r="E296" s="2" t="s">
        <v>2288</v>
      </c>
      <c r="F296" s="2" t="s">
        <v>4205</v>
      </c>
      <c r="G296" s="2" t="s">
        <v>4206</v>
      </c>
      <c r="H296" s="2" t="s">
        <v>4207</v>
      </c>
      <c r="I296" s="2" t="s">
        <v>4208</v>
      </c>
      <c r="J296" s="2" t="s">
        <v>27</v>
      </c>
      <c r="K296" s="2" t="s">
        <v>4209</v>
      </c>
      <c r="L296" s="2" t="s">
        <v>4210</v>
      </c>
      <c r="M296" s="2" t="s">
        <v>4211</v>
      </c>
      <c r="N296" s="2" t="s">
        <v>41</v>
      </c>
      <c r="O296" s="2" t="str">
        <f t="shared" si="4"/>
        <v>OK</v>
      </c>
      <c r="P296" s="2" t="str">
        <f>VLOOKUP(B296,ACROV!$A$2:$D$739,4,)</f>
        <v>DHANI RAMDANI</v>
      </c>
    </row>
    <row r="297" spans="1:16" x14ac:dyDescent="0.25">
      <c r="A297" s="2" t="s">
        <v>26</v>
      </c>
      <c r="B297" s="2" t="s">
        <v>3305</v>
      </c>
      <c r="C297" s="2" t="s">
        <v>3306</v>
      </c>
      <c r="D297" s="2" t="s">
        <v>30</v>
      </c>
      <c r="E297" s="2" t="s">
        <v>3307</v>
      </c>
      <c r="F297" s="2" t="s">
        <v>4205</v>
      </c>
      <c r="G297" s="2" t="s">
        <v>4206</v>
      </c>
      <c r="H297" s="2" t="s">
        <v>4207</v>
      </c>
      <c r="I297" s="2" t="s">
        <v>4208</v>
      </c>
      <c r="J297" s="2" t="s">
        <v>27</v>
      </c>
      <c r="K297" s="2" t="s">
        <v>4209</v>
      </c>
      <c r="L297" s="2" t="s">
        <v>4210</v>
      </c>
      <c r="M297" s="2" t="s">
        <v>4211</v>
      </c>
      <c r="N297" s="2" t="s">
        <v>41</v>
      </c>
      <c r="O297" s="2" t="str">
        <f t="shared" si="4"/>
        <v>OK</v>
      </c>
      <c r="P297" s="2" t="str">
        <f>VLOOKUP(B297,ACROV!$A$2:$D$739,4,)</f>
        <v>DHANI RAMDANI</v>
      </c>
    </row>
    <row r="298" spans="1:16" x14ac:dyDescent="0.25">
      <c r="A298" s="2" t="s">
        <v>26</v>
      </c>
      <c r="B298" s="2" t="s">
        <v>482</v>
      </c>
      <c r="C298" s="2" t="s">
        <v>483</v>
      </c>
      <c r="D298" s="2" t="s">
        <v>160</v>
      </c>
      <c r="E298" s="2" t="s">
        <v>3940</v>
      </c>
      <c r="F298" s="2" t="s">
        <v>4205</v>
      </c>
      <c r="G298" s="2" t="s">
        <v>4206</v>
      </c>
      <c r="H298" s="2" t="s">
        <v>4207</v>
      </c>
      <c r="I298" s="2" t="s">
        <v>4208</v>
      </c>
      <c r="J298" s="2" t="s">
        <v>27</v>
      </c>
      <c r="K298" s="2" t="s">
        <v>4209</v>
      </c>
      <c r="L298" s="2" t="s">
        <v>4210</v>
      </c>
      <c r="M298" s="2" t="s">
        <v>4211</v>
      </c>
      <c r="N298" s="2" t="s">
        <v>41</v>
      </c>
      <c r="O298" s="2" t="str">
        <f t="shared" si="4"/>
        <v>OK</v>
      </c>
      <c r="P298" s="2" t="str">
        <f>VLOOKUP(B298,ACROV!$A$2:$D$739,4,)</f>
        <v>DHANI RAMDANI</v>
      </c>
    </row>
    <row r="299" spans="1:16" x14ac:dyDescent="0.25">
      <c r="A299" s="2" t="s">
        <v>26</v>
      </c>
      <c r="B299" s="2" t="s">
        <v>869</v>
      </c>
      <c r="C299" s="2" t="s">
        <v>870</v>
      </c>
      <c r="D299" s="2" t="s">
        <v>49</v>
      </c>
      <c r="E299" s="2" t="s">
        <v>3971</v>
      </c>
      <c r="F299" s="2" t="s">
        <v>4205</v>
      </c>
      <c r="G299" s="2" t="s">
        <v>4206</v>
      </c>
      <c r="H299" s="2" t="s">
        <v>4207</v>
      </c>
      <c r="I299" s="2" t="s">
        <v>4208</v>
      </c>
      <c r="J299" s="2" t="s">
        <v>27</v>
      </c>
      <c r="K299" s="2" t="s">
        <v>4209</v>
      </c>
      <c r="L299" s="2" t="s">
        <v>4210</v>
      </c>
      <c r="M299" s="2" t="s">
        <v>4211</v>
      </c>
      <c r="N299" s="2" t="s">
        <v>41</v>
      </c>
      <c r="O299" s="2" t="str">
        <f t="shared" si="4"/>
        <v>OK</v>
      </c>
      <c r="P299" s="2" t="str">
        <f>VLOOKUP(B299,ACROV!$A$2:$D$739,4,)</f>
        <v>DHANI RAMDANI</v>
      </c>
    </row>
    <row r="300" spans="1:16" x14ac:dyDescent="0.25">
      <c r="A300" s="2" t="s">
        <v>26</v>
      </c>
      <c r="B300" s="2" t="s">
        <v>1665</v>
      </c>
      <c r="C300" s="2" t="s">
        <v>1666</v>
      </c>
      <c r="D300" s="2" t="s">
        <v>30</v>
      </c>
      <c r="E300" s="2" t="s">
        <v>1667</v>
      </c>
      <c r="F300" s="2" t="s">
        <v>4205</v>
      </c>
      <c r="G300" s="2" t="s">
        <v>4206</v>
      </c>
      <c r="H300" s="2" t="s">
        <v>4207</v>
      </c>
      <c r="I300" s="2" t="s">
        <v>4208</v>
      </c>
      <c r="J300" s="2" t="s">
        <v>27</v>
      </c>
      <c r="K300" s="2" t="s">
        <v>4209</v>
      </c>
      <c r="L300" s="2" t="s">
        <v>4210</v>
      </c>
      <c r="M300" s="2" t="s">
        <v>4211</v>
      </c>
      <c r="N300" s="2" t="s">
        <v>41</v>
      </c>
      <c r="O300" s="2" t="str">
        <f t="shared" si="4"/>
        <v>OK</v>
      </c>
      <c r="P300" s="2" t="str">
        <f>VLOOKUP(B300,ACROV!$A$2:$D$739,4,)</f>
        <v>DHANI RAMDANI</v>
      </c>
    </row>
    <row r="301" spans="1:16" x14ac:dyDescent="0.25">
      <c r="A301" s="2" t="s">
        <v>26</v>
      </c>
      <c r="B301" s="2" t="s">
        <v>1191</v>
      </c>
      <c r="C301" s="2" t="s">
        <v>1192</v>
      </c>
      <c r="D301" s="2" t="s">
        <v>118</v>
      </c>
      <c r="E301" s="2" t="s">
        <v>3886</v>
      </c>
      <c r="F301" s="2" t="s">
        <v>4205</v>
      </c>
      <c r="G301" s="2" t="s">
        <v>4206</v>
      </c>
      <c r="H301" s="2" t="s">
        <v>4207</v>
      </c>
      <c r="I301" s="2" t="s">
        <v>4208</v>
      </c>
      <c r="J301" s="2" t="s">
        <v>27</v>
      </c>
      <c r="K301" s="2" t="s">
        <v>4209</v>
      </c>
      <c r="L301" s="2" t="s">
        <v>4210</v>
      </c>
      <c r="M301" s="2" t="s">
        <v>4211</v>
      </c>
      <c r="N301" s="2" t="s">
        <v>41</v>
      </c>
      <c r="O301" s="2" t="str">
        <f t="shared" si="4"/>
        <v>OK</v>
      </c>
      <c r="P301" s="2" t="str">
        <f>VLOOKUP(B301,ACROV!$A$2:$D$739,4,)</f>
        <v>DHANI RAMDANI</v>
      </c>
    </row>
    <row r="302" spans="1:16" x14ac:dyDescent="0.25">
      <c r="A302" s="2" t="s">
        <v>26</v>
      </c>
      <c r="B302" s="2" t="s">
        <v>482</v>
      </c>
      <c r="C302" s="2" t="s">
        <v>483</v>
      </c>
      <c r="D302" s="2" t="s">
        <v>60</v>
      </c>
      <c r="E302" s="2" t="s">
        <v>2255</v>
      </c>
      <c r="F302" s="2" t="s">
        <v>4205</v>
      </c>
      <c r="G302" s="2" t="s">
        <v>4206</v>
      </c>
      <c r="H302" s="2" t="s">
        <v>4207</v>
      </c>
      <c r="I302" s="2" t="s">
        <v>4208</v>
      </c>
      <c r="J302" s="2" t="s">
        <v>27</v>
      </c>
      <c r="K302" s="2" t="s">
        <v>4209</v>
      </c>
      <c r="L302" s="2" t="s">
        <v>4210</v>
      </c>
      <c r="M302" s="2" t="s">
        <v>4211</v>
      </c>
      <c r="N302" s="2" t="s">
        <v>41</v>
      </c>
      <c r="O302" s="2" t="str">
        <f t="shared" si="4"/>
        <v>OK</v>
      </c>
      <c r="P302" s="2" t="str">
        <f>VLOOKUP(B302,ACROV!$A$2:$D$739,4,)</f>
        <v>DHANI RAMDANI</v>
      </c>
    </row>
    <row r="303" spans="1:16" x14ac:dyDescent="0.25">
      <c r="A303" s="2" t="s">
        <v>26</v>
      </c>
      <c r="B303" s="2" t="s">
        <v>2115</v>
      </c>
      <c r="C303" s="2" t="s">
        <v>2116</v>
      </c>
      <c r="D303" s="2" t="s">
        <v>30</v>
      </c>
      <c r="E303" s="2" t="s">
        <v>3782</v>
      </c>
      <c r="F303" s="2" t="s">
        <v>4205</v>
      </c>
      <c r="G303" s="2" t="s">
        <v>4206</v>
      </c>
      <c r="H303" s="2" t="s">
        <v>4207</v>
      </c>
      <c r="I303" s="2" t="s">
        <v>4208</v>
      </c>
      <c r="J303" s="2" t="s">
        <v>27</v>
      </c>
      <c r="K303" s="2" t="s">
        <v>4209</v>
      </c>
      <c r="L303" s="2" t="s">
        <v>4210</v>
      </c>
      <c r="M303" s="2" t="s">
        <v>4211</v>
      </c>
      <c r="N303" s="2" t="s">
        <v>41</v>
      </c>
      <c r="O303" s="2" t="str">
        <f t="shared" si="4"/>
        <v>OK</v>
      </c>
      <c r="P303" s="2" t="str">
        <f>VLOOKUP(B303,ACROV!$A$2:$D$739,4,)</f>
        <v>DHANI RAMDANI</v>
      </c>
    </row>
    <row r="304" spans="1:16" x14ac:dyDescent="0.25">
      <c r="A304" s="2" t="s">
        <v>26</v>
      </c>
      <c r="B304" s="2" t="s">
        <v>2077</v>
      </c>
      <c r="C304" s="2" t="s">
        <v>2078</v>
      </c>
      <c r="D304" s="2" t="s">
        <v>118</v>
      </c>
      <c r="E304" s="2" t="s">
        <v>2079</v>
      </c>
      <c r="F304" s="2" t="s">
        <v>4205</v>
      </c>
      <c r="G304" s="2" t="s">
        <v>4206</v>
      </c>
      <c r="H304" s="2" t="s">
        <v>4207</v>
      </c>
      <c r="I304" s="2" t="s">
        <v>4208</v>
      </c>
      <c r="J304" s="2" t="s">
        <v>27</v>
      </c>
      <c r="K304" s="2" t="s">
        <v>4209</v>
      </c>
      <c r="L304" s="2" t="s">
        <v>4210</v>
      </c>
      <c r="M304" s="2" t="s">
        <v>4211</v>
      </c>
      <c r="N304" s="2" t="s">
        <v>41</v>
      </c>
      <c r="O304" s="2" t="str">
        <f t="shared" si="4"/>
        <v>OK</v>
      </c>
      <c r="P304" s="2" t="str">
        <f>VLOOKUP(B304,ACROV!$A$2:$D$739,4,)</f>
        <v>DHANI RAMDANI</v>
      </c>
    </row>
    <row r="305" spans="1:16" x14ac:dyDescent="0.25">
      <c r="A305" s="2" t="s">
        <v>26</v>
      </c>
      <c r="B305" s="2" t="s">
        <v>2077</v>
      </c>
      <c r="C305" s="2" t="s">
        <v>2078</v>
      </c>
      <c r="D305" s="2" t="s">
        <v>30</v>
      </c>
      <c r="E305" s="2" t="s">
        <v>2266</v>
      </c>
      <c r="F305" s="2" t="s">
        <v>4205</v>
      </c>
      <c r="G305" s="2" t="s">
        <v>4206</v>
      </c>
      <c r="H305" s="2" t="s">
        <v>4207</v>
      </c>
      <c r="I305" s="2" t="s">
        <v>4208</v>
      </c>
      <c r="J305" s="2" t="s">
        <v>27</v>
      </c>
      <c r="K305" s="2" t="s">
        <v>4209</v>
      </c>
      <c r="L305" s="2" t="s">
        <v>4210</v>
      </c>
      <c r="M305" s="2" t="s">
        <v>4211</v>
      </c>
      <c r="N305" s="2" t="s">
        <v>41</v>
      </c>
      <c r="O305" s="2" t="str">
        <f t="shared" si="4"/>
        <v>OK</v>
      </c>
      <c r="P305" s="2" t="str">
        <f>VLOOKUP(B305,ACROV!$A$2:$D$739,4,)</f>
        <v>DHANI RAMDANI</v>
      </c>
    </row>
    <row r="306" spans="1:16" x14ac:dyDescent="0.25">
      <c r="A306" s="2" t="s">
        <v>26</v>
      </c>
      <c r="B306" s="2" t="s">
        <v>701</v>
      </c>
      <c r="C306" s="2" t="s">
        <v>702</v>
      </c>
      <c r="D306" s="2" t="s">
        <v>30</v>
      </c>
      <c r="E306" s="2" t="s">
        <v>703</v>
      </c>
      <c r="F306" s="2" t="s">
        <v>4205</v>
      </c>
      <c r="G306" s="2" t="s">
        <v>4206</v>
      </c>
      <c r="H306" s="2" t="s">
        <v>4207</v>
      </c>
      <c r="I306" s="2" t="s">
        <v>4208</v>
      </c>
      <c r="J306" s="2" t="s">
        <v>27</v>
      </c>
      <c r="K306" s="2" t="s">
        <v>4209</v>
      </c>
      <c r="L306" s="2" t="s">
        <v>4210</v>
      </c>
      <c r="M306" s="2" t="s">
        <v>4211</v>
      </c>
      <c r="N306" s="2" t="s">
        <v>41</v>
      </c>
      <c r="O306" s="2" t="str">
        <f t="shared" si="4"/>
        <v>OK</v>
      </c>
      <c r="P306" s="2" t="str">
        <f>VLOOKUP(B306,ACROV!$A$2:$D$739,4,)</f>
        <v>DHANI RAMDANI</v>
      </c>
    </row>
    <row r="307" spans="1:16" x14ac:dyDescent="0.25">
      <c r="A307" s="2" t="s">
        <v>26</v>
      </c>
      <c r="B307" s="2" t="s">
        <v>408</v>
      </c>
      <c r="C307" s="2" t="s">
        <v>409</v>
      </c>
      <c r="D307" s="2" t="s">
        <v>30</v>
      </c>
      <c r="E307" s="2" t="s">
        <v>410</v>
      </c>
      <c r="F307" s="2" t="s">
        <v>4205</v>
      </c>
      <c r="G307" s="2" t="s">
        <v>4206</v>
      </c>
      <c r="H307" s="2" t="s">
        <v>4207</v>
      </c>
      <c r="I307" s="2" t="s">
        <v>4208</v>
      </c>
      <c r="J307" s="2" t="s">
        <v>27</v>
      </c>
      <c r="K307" s="2" t="s">
        <v>4209</v>
      </c>
      <c r="L307" s="2" t="s">
        <v>4210</v>
      </c>
      <c r="M307" s="2" t="s">
        <v>4211</v>
      </c>
      <c r="N307" s="2" t="s">
        <v>41</v>
      </c>
      <c r="O307" s="2" t="str">
        <f t="shared" si="4"/>
        <v>OK</v>
      </c>
      <c r="P307" s="2" t="str">
        <f>VLOOKUP(B307,ACROV!$A$2:$D$739,4,)</f>
        <v>DHANI RAMDANI</v>
      </c>
    </row>
    <row r="308" spans="1:16" x14ac:dyDescent="0.25">
      <c r="A308" s="2" t="s">
        <v>26</v>
      </c>
      <c r="B308" s="2" t="s">
        <v>1459</v>
      </c>
      <c r="C308" s="2" t="s">
        <v>1460</v>
      </c>
      <c r="D308" s="2" t="s">
        <v>30</v>
      </c>
      <c r="E308" s="2" t="s">
        <v>1461</v>
      </c>
      <c r="F308" s="2" t="s">
        <v>4205</v>
      </c>
      <c r="G308" s="2" t="s">
        <v>4206</v>
      </c>
      <c r="H308" s="2" t="s">
        <v>4207</v>
      </c>
      <c r="I308" s="2" t="s">
        <v>4208</v>
      </c>
      <c r="J308" s="2" t="s">
        <v>27</v>
      </c>
      <c r="K308" s="2" t="s">
        <v>4209</v>
      </c>
      <c r="L308" s="2" t="s">
        <v>4210</v>
      </c>
      <c r="M308" s="2" t="s">
        <v>4211</v>
      </c>
      <c r="N308" s="2" t="s">
        <v>41</v>
      </c>
      <c r="O308" s="2" t="str">
        <f t="shared" si="4"/>
        <v>OK</v>
      </c>
      <c r="P308" s="2" t="str">
        <f>VLOOKUP(B308,ACROV!$A$2:$D$739,4,)</f>
        <v>DHANI RAMDANI</v>
      </c>
    </row>
    <row r="309" spans="1:16" x14ac:dyDescent="0.25">
      <c r="A309" s="2" t="s">
        <v>26</v>
      </c>
      <c r="B309" s="2" t="s">
        <v>359</v>
      </c>
      <c r="C309" s="2" t="s">
        <v>360</v>
      </c>
      <c r="D309" s="2" t="s">
        <v>118</v>
      </c>
      <c r="E309" s="2" t="s">
        <v>2174</v>
      </c>
      <c r="F309" s="2" t="s">
        <v>4205</v>
      </c>
      <c r="G309" s="2" t="s">
        <v>4206</v>
      </c>
      <c r="H309" s="2" t="s">
        <v>4207</v>
      </c>
      <c r="I309" s="2" t="s">
        <v>4208</v>
      </c>
      <c r="J309" s="2" t="s">
        <v>27</v>
      </c>
      <c r="K309" s="2" t="s">
        <v>4209</v>
      </c>
      <c r="L309" s="2" t="s">
        <v>4210</v>
      </c>
      <c r="M309" s="2" t="s">
        <v>4211</v>
      </c>
      <c r="N309" s="2" t="s">
        <v>41</v>
      </c>
      <c r="O309" s="2" t="str">
        <f t="shared" si="4"/>
        <v>OK</v>
      </c>
      <c r="P309" s="2" t="str">
        <f>VLOOKUP(B309,ACROV!$A$2:$D$739,4,)</f>
        <v>DHANI RAMDANI</v>
      </c>
    </row>
    <row r="310" spans="1:16" x14ac:dyDescent="0.25">
      <c r="A310" s="2" t="s">
        <v>26</v>
      </c>
      <c r="B310" s="2" t="s">
        <v>952</v>
      </c>
      <c r="C310" s="2" t="s">
        <v>953</v>
      </c>
      <c r="D310" s="2" t="s">
        <v>118</v>
      </c>
      <c r="E310" s="2" t="s">
        <v>1071</v>
      </c>
      <c r="F310" s="2" t="s">
        <v>4205</v>
      </c>
      <c r="G310" s="2" t="s">
        <v>4206</v>
      </c>
      <c r="H310" s="2" t="s">
        <v>4207</v>
      </c>
      <c r="I310" s="2" t="s">
        <v>4208</v>
      </c>
      <c r="J310" s="2" t="s">
        <v>27</v>
      </c>
      <c r="K310" s="2" t="s">
        <v>4209</v>
      </c>
      <c r="L310" s="2" t="s">
        <v>4210</v>
      </c>
      <c r="M310" s="2" t="s">
        <v>4211</v>
      </c>
      <c r="N310" s="2" t="s">
        <v>41</v>
      </c>
      <c r="O310" s="2" t="str">
        <f t="shared" si="4"/>
        <v>OK</v>
      </c>
      <c r="P310" s="2" t="str">
        <f>VLOOKUP(B310,ACROV!$A$2:$D$739,4,)</f>
        <v>DHANI RAMDANI</v>
      </c>
    </row>
    <row r="311" spans="1:16" x14ac:dyDescent="0.25">
      <c r="A311" s="2" t="s">
        <v>26</v>
      </c>
      <c r="B311" s="2" t="s">
        <v>640</v>
      </c>
      <c r="C311" s="2" t="s">
        <v>641</v>
      </c>
      <c r="D311" s="2" t="s">
        <v>160</v>
      </c>
      <c r="E311" s="2" t="s">
        <v>2552</v>
      </c>
      <c r="F311" s="2" t="s">
        <v>4205</v>
      </c>
      <c r="G311" s="2" t="s">
        <v>4206</v>
      </c>
      <c r="H311" s="2" t="s">
        <v>4207</v>
      </c>
      <c r="I311" s="2" t="s">
        <v>4208</v>
      </c>
      <c r="J311" s="2" t="s">
        <v>27</v>
      </c>
      <c r="K311" s="2" t="s">
        <v>4209</v>
      </c>
      <c r="L311" s="2" t="s">
        <v>4210</v>
      </c>
      <c r="M311" s="2" t="s">
        <v>4211</v>
      </c>
      <c r="N311" s="2" t="s">
        <v>41</v>
      </c>
      <c r="O311" s="2" t="str">
        <f t="shared" si="4"/>
        <v>OK</v>
      </c>
      <c r="P311" s="2" t="str">
        <f>VLOOKUP(B311,ACROV!$A$2:$D$739,4,)</f>
        <v>DHANI RAMDANI</v>
      </c>
    </row>
    <row r="312" spans="1:16" x14ac:dyDescent="0.25">
      <c r="A312" s="2" t="s">
        <v>26</v>
      </c>
      <c r="B312" s="2" t="s">
        <v>1276</v>
      </c>
      <c r="C312" s="2" t="s">
        <v>1277</v>
      </c>
      <c r="D312" s="2" t="s">
        <v>30</v>
      </c>
      <c r="E312" s="2" t="s">
        <v>2860</v>
      </c>
      <c r="F312" s="2" t="s">
        <v>4205</v>
      </c>
      <c r="G312" s="2" t="s">
        <v>4206</v>
      </c>
      <c r="H312" s="2" t="s">
        <v>4207</v>
      </c>
      <c r="I312" s="2" t="s">
        <v>4208</v>
      </c>
      <c r="J312" s="2" t="s">
        <v>27</v>
      </c>
      <c r="K312" s="2" t="s">
        <v>4209</v>
      </c>
      <c r="L312" s="2" t="s">
        <v>4210</v>
      </c>
      <c r="M312" s="2" t="s">
        <v>4211</v>
      </c>
      <c r="N312" s="2" t="s">
        <v>41</v>
      </c>
      <c r="O312" s="2" t="str">
        <f t="shared" si="4"/>
        <v>OK</v>
      </c>
      <c r="P312" s="2" t="str">
        <f>VLOOKUP(B312,ACROV!$A$2:$D$739,4,)</f>
        <v>DHANI RAMDANI</v>
      </c>
    </row>
    <row r="313" spans="1:16" x14ac:dyDescent="0.25">
      <c r="A313" s="2" t="s">
        <v>26</v>
      </c>
      <c r="B313" s="2" t="s">
        <v>1191</v>
      </c>
      <c r="C313" s="2" t="s">
        <v>1192</v>
      </c>
      <c r="D313" s="2" t="s">
        <v>30</v>
      </c>
      <c r="E313" s="2" t="s">
        <v>1193</v>
      </c>
      <c r="F313" s="2" t="s">
        <v>4205</v>
      </c>
      <c r="G313" s="2" t="s">
        <v>4206</v>
      </c>
      <c r="H313" s="2" t="s">
        <v>4207</v>
      </c>
      <c r="I313" s="2" t="s">
        <v>4208</v>
      </c>
      <c r="J313" s="2" t="s">
        <v>27</v>
      </c>
      <c r="K313" s="2" t="s">
        <v>4209</v>
      </c>
      <c r="L313" s="2" t="s">
        <v>4210</v>
      </c>
      <c r="M313" s="2" t="s">
        <v>4211</v>
      </c>
      <c r="N313" s="2" t="s">
        <v>41</v>
      </c>
      <c r="O313" s="2" t="str">
        <f t="shared" si="4"/>
        <v>OK</v>
      </c>
      <c r="P313" s="2" t="str">
        <f>VLOOKUP(B313,ACROV!$A$2:$D$739,4,)</f>
        <v>DHANI RAMDANI</v>
      </c>
    </row>
    <row r="314" spans="1:16" x14ac:dyDescent="0.25">
      <c r="A314" s="2" t="s">
        <v>26</v>
      </c>
      <c r="B314" s="2" t="s">
        <v>58</v>
      </c>
      <c r="C314" s="2" t="s">
        <v>59</v>
      </c>
      <c r="D314" s="2" t="s">
        <v>118</v>
      </c>
      <c r="E314" s="2" t="s">
        <v>594</v>
      </c>
      <c r="F314" s="2" t="s">
        <v>4205</v>
      </c>
      <c r="G314" s="2" t="s">
        <v>4206</v>
      </c>
      <c r="H314" s="2" t="s">
        <v>4207</v>
      </c>
      <c r="I314" s="2" t="s">
        <v>4208</v>
      </c>
      <c r="J314" s="2" t="s">
        <v>27</v>
      </c>
      <c r="K314" s="2" t="s">
        <v>4209</v>
      </c>
      <c r="L314" s="2" t="s">
        <v>4210</v>
      </c>
      <c r="M314" s="2" t="s">
        <v>4211</v>
      </c>
      <c r="N314" s="2" t="s">
        <v>41</v>
      </c>
      <c r="O314" s="2" t="str">
        <f t="shared" si="4"/>
        <v>OK</v>
      </c>
      <c r="P314" s="2" t="str">
        <f>VLOOKUP(B314,ACROV!$A$2:$D$739,4,)</f>
        <v>DHANI RAMDANI</v>
      </c>
    </row>
    <row r="315" spans="1:16" x14ac:dyDescent="0.25">
      <c r="A315" s="2" t="s">
        <v>26</v>
      </c>
      <c r="B315" s="2" t="s">
        <v>952</v>
      </c>
      <c r="C315" s="2" t="s">
        <v>953</v>
      </c>
      <c r="D315" s="2" t="s">
        <v>160</v>
      </c>
      <c r="E315" s="2" t="s">
        <v>1034</v>
      </c>
      <c r="F315" s="2" t="s">
        <v>4205</v>
      </c>
      <c r="G315" s="2" t="s">
        <v>4206</v>
      </c>
      <c r="H315" s="2" t="s">
        <v>4207</v>
      </c>
      <c r="I315" s="2" t="s">
        <v>4208</v>
      </c>
      <c r="J315" s="2" t="s">
        <v>27</v>
      </c>
      <c r="K315" s="2" t="s">
        <v>4209</v>
      </c>
      <c r="L315" s="2" t="s">
        <v>4210</v>
      </c>
      <c r="M315" s="2" t="s">
        <v>4211</v>
      </c>
      <c r="N315" s="2" t="s">
        <v>41</v>
      </c>
      <c r="O315" s="2" t="str">
        <f t="shared" si="4"/>
        <v>OK</v>
      </c>
      <c r="P315" s="2" t="str">
        <f>VLOOKUP(B315,ACROV!$A$2:$D$739,4,)</f>
        <v>DHANI RAMDANI</v>
      </c>
    </row>
    <row r="316" spans="1:16" x14ac:dyDescent="0.25">
      <c r="A316" s="2" t="s">
        <v>26</v>
      </c>
      <c r="B316" s="2" t="s">
        <v>2347</v>
      </c>
      <c r="C316" s="2" t="s">
        <v>2348</v>
      </c>
      <c r="D316" s="2" t="s">
        <v>118</v>
      </c>
      <c r="E316" s="2" t="s">
        <v>3769</v>
      </c>
      <c r="F316" s="2" t="s">
        <v>4205</v>
      </c>
      <c r="G316" s="2" t="s">
        <v>4206</v>
      </c>
      <c r="H316" s="2" t="s">
        <v>4207</v>
      </c>
      <c r="I316" s="2" t="s">
        <v>4208</v>
      </c>
      <c r="J316" s="2" t="s">
        <v>27</v>
      </c>
      <c r="K316" s="2" t="s">
        <v>4209</v>
      </c>
      <c r="L316" s="2" t="s">
        <v>4210</v>
      </c>
      <c r="M316" s="2" t="s">
        <v>4211</v>
      </c>
      <c r="N316" s="2" t="s">
        <v>41</v>
      </c>
      <c r="O316" s="2" t="str">
        <f t="shared" si="4"/>
        <v>OK</v>
      </c>
      <c r="P316" s="2" t="str">
        <f>VLOOKUP(B316,ACROV!$A$2:$D$739,4,)</f>
        <v>DHANI RAMDANI</v>
      </c>
    </row>
    <row r="317" spans="1:16" x14ac:dyDescent="0.25">
      <c r="A317" s="2" t="s">
        <v>26</v>
      </c>
      <c r="B317" s="2" t="s">
        <v>58</v>
      </c>
      <c r="C317" s="2" t="s">
        <v>59</v>
      </c>
      <c r="D317" s="2" t="s">
        <v>30</v>
      </c>
      <c r="E317" s="2" t="s">
        <v>422</v>
      </c>
      <c r="F317" s="2" t="s">
        <v>4205</v>
      </c>
      <c r="G317" s="2" t="s">
        <v>4206</v>
      </c>
      <c r="H317" s="2" t="s">
        <v>4207</v>
      </c>
      <c r="I317" s="2" t="s">
        <v>4208</v>
      </c>
      <c r="J317" s="2" t="s">
        <v>27</v>
      </c>
      <c r="K317" s="2" t="s">
        <v>4209</v>
      </c>
      <c r="L317" s="2" t="s">
        <v>4210</v>
      </c>
      <c r="M317" s="2" t="s">
        <v>4211</v>
      </c>
      <c r="N317" s="2" t="s">
        <v>41</v>
      </c>
      <c r="O317" s="2" t="str">
        <f t="shared" si="4"/>
        <v>OK</v>
      </c>
      <c r="P317" s="2" t="str">
        <f>VLOOKUP(B317,ACROV!$A$2:$D$739,4,)</f>
        <v>DHANI RAMDANI</v>
      </c>
    </row>
    <row r="318" spans="1:16" x14ac:dyDescent="0.25">
      <c r="A318" s="2" t="s">
        <v>26</v>
      </c>
      <c r="B318" s="2" t="s">
        <v>1359</v>
      </c>
      <c r="C318" s="2" t="s">
        <v>1360</v>
      </c>
      <c r="D318" s="2" t="s">
        <v>30</v>
      </c>
      <c r="E318" s="2" t="s">
        <v>1361</v>
      </c>
      <c r="F318" s="2" t="s">
        <v>4205</v>
      </c>
      <c r="G318" s="2" t="s">
        <v>4206</v>
      </c>
      <c r="H318" s="2" t="s">
        <v>4207</v>
      </c>
      <c r="I318" s="2" t="s">
        <v>4208</v>
      </c>
      <c r="J318" s="2" t="s">
        <v>27</v>
      </c>
      <c r="K318" s="2" t="s">
        <v>4209</v>
      </c>
      <c r="L318" s="2" t="s">
        <v>4210</v>
      </c>
      <c r="M318" s="2" t="s">
        <v>4211</v>
      </c>
      <c r="N318" s="2" t="s">
        <v>41</v>
      </c>
      <c r="O318" s="2" t="str">
        <f t="shared" si="4"/>
        <v>OK</v>
      </c>
      <c r="P318" s="2" t="str">
        <f>VLOOKUP(B318,ACROV!$A$2:$D$739,4,)</f>
        <v>DHANI RAMDANI</v>
      </c>
    </row>
    <row r="319" spans="1:16" x14ac:dyDescent="0.25">
      <c r="A319" s="2" t="s">
        <v>26</v>
      </c>
      <c r="B319" s="2" t="s">
        <v>701</v>
      </c>
      <c r="C319" s="2" t="s">
        <v>702</v>
      </c>
      <c r="D319" s="2" t="s">
        <v>118</v>
      </c>
      <c r="E319" s="2" t="s">
        <v>3695</v>
      </c>
      <c r="F319" s="2" t="s">
        <v>4205</v>
      </c>
      <c r="G319" s="2" t="s">
        <v>4206</v>
      </c>
      <c r="H319" s="2" t="s">
        <v>4207</v>
      </c>
      <c r="I319" s="2" t="s">
        <v>4208</v>
      </c>
      <c r="J319" s="2" t="s">
        <v>27</v>
      </c>
      <c r="K319" s="2" t="s">
        <v>4209</v>
      </c>
      <c r="L319" s="2" t="s">
        <v>4210</v>
      </c>
      <c r="M319" s="2" t="s">
        <v>4211</v>
      </c>
      <c r="N319" s="2" t="s">
        <v>41</v>
      </c>
      <c r="O319" s="2" t="str">
        <f t="shared" si="4"/>
        <v>OK</v>
      </c>
      <c r="P319" s="2" t="str">
        <f>VLOOKUP(B319,ACROV!$A$2:$D$739,4,)</f>
        <v>DHANI RAMDANI</v>
      </c>
    </row>
    <row r="320" spans="1:16" x14ac:dyDescent="0.25">
      <c r="A320" s="2" t="s">
        <v>26</v>
      </c>
      <c r="B320" s="2" t="s">
        <v>2875</v>
      </c>
      <c r="C320" s="2" t="s">
        <v>2876</v>
      </c>
      <c r="D320" s="2" t="s">
        <v>30</v>
      </c>
      <c r="E320" s="2" t="s">
        <v>2877</v>
      </c>
      <c r="F320" s="2" t="s">
        <v>4205</v>
      </c>
      <c r="G320" s="2" t="s">
        <v>4206</v>
      </c>
      <c r="H320" s="2" t="s">
        <v>4207</v>
      </c>
      <c r="I320" s="2" t="s">
        <v>4208</v>
      </c>
      <c r="J320" s="2" t="s">
        <v>27</v>
      </c>
      <c r="K320" s="2" t="s">
        <v>4209</v>
      </c>
      <c r="L320" s="2" t="s">
        <v>4210</v>
      </c>
      <c r="M320" s="2" t="s">
        <v>4211</v>
      </c>
      <c r="N320" s="2" t="s">
        <v>41</v>
      </c>
      <c r="O320" s="2" t="str">
        <f t="shared" si="4"/>
        <v>OK</v>
      </c>
      <c r="P320" s="2" t="str">
        <f>VLOOKUP(B320,ACROV!$A$2:$D$739,4,)</f>
        <v>DHANI RAMDANI</v>
      </c>
    </row>
    <row r="321" spans="1:16" x14ac:dyDescent="0.25">
      <c r="A321" s="2" t="s">
        <v>26</v>
      </c>
      <c r="B321" s="2" t="s">
        <v>1665</v>
      </c>
      <c r="C321" s="2" t="s">
        <v>2417</v>
      </c>
      <c r="D321" s="2" t="s">
        <v>118</v>
      </c>
      <c r="E321" s="2" t="s">
        <v>2418</v>
      </c>
      <c r="F321" s="2" t="s">
        <v>4205</v>
      </c>
      <c r="G321" s="2" t="s">
        <v>4206</v>
      </c>
      <c r="H321" s="2" t="s">
        <v>4207</v>
      </c>
      <c r="I321" s="2" t="s">
        <v>4208</v>
      </c>
      <c r="J321" s="2" t="s">
        <v>27</v>
      </c>
      <c r="K321" s="2" t="s">
        <v>4209</v>
      </c>
      <c r="L321" s="2" t="s">
        <v>4210</v>
      </c>
      <c r="M321" s="2" t="s">
        <v>4211</v>
      </c>
      <c r="N321" s="2" t="s">
        <v>41</v>
      </c>
      <c r="O321" s="2" t="str">
        <f t="shared" si="4"/>
        <v>OK</v>
      </c>
      <c r="P321" s="2" t="str">
        <f>VLOOKUP(B321,ACROV!$A$2:$D$739,4,)</f>
        <v>DHANI RAMDANI</v>
      </c>
    </row>
    <row r="322" spans="1:16" x14ac:dyDescent="0.25">
      <c r="A322" s="2" t="s">
        <v>26</v>
      </c>
      <c r="B322" s="2" t="s">
        <v>1498</v>
      </c>
      <c r="C322" s="2" t="s">
        <v>1499</v>
      </c>
      <c r="D322" s="2" t="s">
        <v>118</v>
      </c>
      <c r="E322" s="2" t="s">
        <v>1500</v>
      </c>
      <c r="F322" s="2" t="s">
        <v>4205</v>
      </c>
      <c r="G322" s="2" t="s">
        <v>4206</v>
      </c>
      <c r="H322" s="2" t="s">
        <v>4207</v>
      </c>
      <c r="I322" s="2" t="s">
        <v>4208</v>
      </c>
      <c r="J322" s="2" t="s">
        <v>27</v>
      </c>
      <c r="K322" s="2" t="s">
        <v>4209</v>
      </c>
      <c r="L322" s="2" t="s">
        <v>4210</v>
      </c>
      <c r="M322" s="2" t="s">
        <v>4211</v>
      </c>
      <c r="N322" s="2" t="s">
        <v>41</v>
      </c>
      <c r="O322" s="2" t="str">
        <f t="shared" ref="O322:O385" si="5">IF(N322="OK","OK","NOK")</f>
        <v>OK</v>
      </c>
      <c r="P322" s="2" t="str">
        <f>VLOOKUP(B322,ACROV!$A$2:$D$739,4,)</f>
        <v>DHANI RAMDANI</v>
      </c>
    </row>
    <row r="323" spans="1:16" x14ac:dyDescent="0.25">
      <c r="A323" s="2" t="s">
        <v>26</v>
      </c>
      <c r="B323" s="2" t="s">
        <v>3544</v>
      </c>
      <c r="C323" s="2" t="s">
        <v>3545</v>
      </c>
      <c r="D323" s="2" t="s">
        <v>30</v>
      </c>
      <c r="E323" s="2" t="s">
        <v>3673</v>
      </c>
      <c r="F323" s="2" t="s">
        <v>4205</v>
      </c>
      <c r="G323" s="2" t="s">
        <v>4206</v>
      </c>
      <c r="H323" s="2" t="s">
        <v>4207</v>
      </c>
      <c r="I323" s="2" t="s">
        <v>4208</v>
      </c>
      <c r="J323" s="2" t="s">
        <v>27</v>
      </c>
      <c r="K323" s="2" t="s">
        <v>4209</v>
      </c>
      <c r="L323" s="2" t="s">
        <v>4210</v>
      </c>
      <c r="M323" s="2" t="s">
        <v>4211</v>
      </c>
      <c r="N323" s="2" t="s">
        <v>41</v>
      </c>
      <c r="O323" s="2" t="str">
        <f t="shared" si="5"/>
        <v>OK</v>
      </c>
      <c r="P323" s="2" t="str">
        <f>VLOOKUP(B323,ACROV!$A$2:$D$739,4,)</f>
        <v>DHANI RAMDANI</v>
      </c>
    </row>
    <row r="324" spans="1:16" x14ac:dyDescent="0.25">
      <c r="A324" s="2" t="s">
        <v>26</v>
      </c>
      <c r="B324" s="2" t="s">
        <v>1359</v>
      </c>
      <c r="C324" s="2" t="s">
        <v>1360</v>
      </c>
      <c r="D324" s="2" t="s">
        <v>118</v>
      </c>
      <c r="E324" s="2" t="s">
        <v>3680</v>
      </c>
      <c r="F324" s="2" t="s">
        <v>4205</v>
      </c>
      <c r="G324" s="2" t="s">
        <v>4206</v>
      </c>
      <c r="H324" s="2" t="s">
        <v>4207</v>
      </c>
      <c r="I324" s="2" t="s">
        <v>4208</v>
      </c>
      <c r="J324" s="2" t="s">
        <v>27</v>
      </c>
      <c r="K324" s="2" t="s">
        <v>4209</v>
      </c>
      <c r="L324" s="2" t="s">
        <v>4210</v>
      </c>
      <c r="M324" s="2" t="s">
        <v>4211</v>
      </c>
      <c r="N324" s="2" t="s">
        <v>41</v>
      </c>
      <c r="O324" s="2" t="str">
        <f t="shared" si="5"/>
        <v>OK</v>
      </c>
      <c r="P324" s="2" t="str">
        <f>VLOOKUP(B324,ACROV!$A$2:$D$739,4,)</f>
        <v>DHANI RAMDANI</v>
      </c>
    </row>
    <row r="325" spans="1:16" x14ac:dyDescent="0.25">
      <c r="A325" s="2" t="s">
        <v>26</v>
      </c>
      <c r="B325" s="2" t="s">
        <v>3305</v>
      </c>
      <c r="C325" s="2" t="s">
        <v>3306</v>
      </c>
      <c r="D325" s="2" t="s">
        <v>118</v>
      </c>
      <c r="E325" s="2" t="s">
        <v>3714</v>
      </c>
      <c r="F325" s="2" t="s">
        <v>4205</v>
      </c>
      <c r="G325" s="2" t="s">
        <v>4206</v>
      </c>
      <c r="H325" s="2" t="s">
        <v>4207</v>
      </c>
      <c r="I325" s="2" t="s">
        <v>4208</v>
      </c>
      <c r="J325" s="2" t="s">
        <v>27</v>
      </c>
      <c r="K325" s="2" t="s">
        <v>4209</v>
      </c>
      <c r="L325" s="2" t="s">
        <v>4210</v>
      </c>
      <c r="M325" s="2" t="s">
        <v>4211</v>
      </c>
      <c r="N325" s="2" t="s">
        <v>41</v>
      </c>
      <c r="O325" s="2" t="str">
        <f t="shared" si="5"/>
        <v>OK</v>
      </c>
      <c r="P325" s="2" t="str">
        <f>VLOOKUP(B325,ACROV!$A$2:$D$739,4,)</f>
        <v>DHANI RAMDANI</v>
      </c>
    </row>
    <row r="326" spans="1:16" x14ac:dyDescent="0.25">
      <c r="A326" s="2" t="s">
        <v>26</v>
      </c>
      <c r="B326" s="2" t="s">
        <v>2666</v>
      </c>
      <c r="C326" s="2" t="s">
        <v>2667</v>
      </c>
      <c r="D326" s="2" t="s">
        <v>30</v>
      </c>
      <c r="E326" s="2" t="s">
        <v>2668</v>
      </c>
      <c r="F326" s="2" t="s">
        <v>4205</v>
      </c>
      <c r="G326" s="2" t="s">
        <v>4206</v>
      </c>
      <c r="H326" s="2" t="s">
        <v>4207</v>
      </c>
      <c r="I326" s="2" t="s">
        <v>4208</v>
      </c>
      <c r="J326" s="2" t="s">
        <v>27</v>
      </c>
      <c r="K326" s="2" t="s">
        <v>4209</v>
      </c>
      <c r="L326" s="2" t="s">
        <v>4210</v>
      </c>
      <c r="M326" s="2" t="s">
        <v>4211</v>
      </c>
      <c r="N326" s="2" t="s">
        <v>41</v>
      </c>
      <c r="O326" s="2" t="str">
        <f t="shared" si="5"/>
        <v>OK</v>
      </c>
      <c r="P326" s="2" t="str">
        <f>VLOOKUP(B326,ACROV!$A$2:$D$739,4,)</f>
        <v>DHANI RAMDANI</v>
      </c>
    </row>
    <row r="327" spans="1:16" x14ac:dyDescent="0.25">
      <c r="A327" s="2" t="s">
        <v>26</v>
      </c>
      <c r="B327" s="2" t="s">
        <v>3621</v>
      </c>
      <c r="C327" s="2" t="s">
        <v>3622</v>
      </c>
      <c r="D327" s="2" t="s">
        <v>30</v>
      </c>
      <c r="E327" s="2" t="s">
        <v>3623</v>
      </c>
      <c r="F327" s="2" t="s">
        <v>4205</v>
      </c>
      <c r="G327" s="2" t="s">
        <v>4206</v>
      </c>
      <c r="H327" s="2" t="s">
        <v>4207</v>
      </c>
      <c r="I327" s="2" t="s">
        <v>4208</v>
      </c>
      <c r="J327" s="2" t="s">
        <v>27</v>
      </c>
      <c r="K327" s="2" t="s">
        <v>4209</v>
      </c>
      <c r="L327" s="2" t="s">
        <v>4210</v>
      </c>
      <c r="M327" s="2" t="s">
        <v>4211</v>
      </c>
      <c r="N327" s="2" t="s">
        <v>41</v>
      </c>
      <c r="O327" s="2" t="str">
        <f t="shared" si="5"/>
        <v>OK</v>
      </c>
      <c r="P327" s="2" t="str">
        <f>VLOOKUP(B327,ACROV!$A$2:$D$739,4,)</f>
        <v>DHANI RAMDANI</v>
      </c>
    </row>
    <row r="328" spans="1:16" x14ac:dyDescent="0.25">
      <c r="A328" s="2" t="s">
        <v>26</v>
      </c>
      <c r="B328" s="2" t="s">
        <v>3621</v>
      </c>
      <c r="C328" s="2" t="s">
        <v>3622</v>
      </c>
      <c r="D328" s="2" t="s">
        <v>118</v>
      </c>
      <c r="E328" s="2" t="s">
        <v>3718</v>
      </c>
      <c r="F328" s="2" t="s">
        <v>4205</v>
      </c>
      <c r="G328" s="2" t="s">
        <v>4206</v>
      </c>
      <c r="H328" s="2" t="s">
        <v>4207</v>
      </c>
      <c r="I328" s="2" t="s">
        <v>4208</v>
      </c>
      <c r="J328" s="2" t="s">
        <v>27</v>
      </c>
      <c r="K328" s="2" t="s">
        <v>4209</v>
      </c>
      <c r="L328" s="2" t="s">
        <v>4210</v>
      </c>
      <c r="M328" s="2" t="s">
        <v>4211</v>
      </c>
      <c r="N328" s="2" t="s">
        <v>41</v>
      </c>
      <c r="O328" s="2" t="str">
        <f t="shared" si="5"/>
        <v>OK</v>
      </c>
      <c r="P328" s="2" t="str">
        <f>VLOOKUP(B328,ACROV!$A$2:$D$739,4,)</f>
        <v>DHANI RAMDANI</v>
      </c>
    </row>
    <row r="329" spans="1:16" x14ac:dyDescent="0.25">
      <c r="A329" s="2" t="s">
        <v>26</v>
      </c>
      <c r="B329" s="2" t="s">
        <v>2666</v>
      </c>
      <c r="C329" s="2" t="s">
        <v>2667</v>
      </c>
      <c r="D329" s="2" t="s">
        <v>118</v>
      </c>
      <c r="E329" s="2" t="s">
        <v>2919</v>
      </c>
      <c r="F329" s="2" t="s">
        <v>4205</v>
      </c>
      <c r="G329" s="2" t="s">
        <v>4206</v>
      </c>
      <c r="H329" s="2" t="s">
        <v>4207</v>
      </c>
      <c r="I329" s="2" t="s">
        <v>4208</v>
      </c>
      <c r="J329" s="2" t="s">
        <v>27</v>
      </c>
      <c r="K329" s="2" t="s">
        <v>4209</v>
      </c>
      <c r="L329" s="2" t="s">
        <v>4210</v>
      </c>
      <c r="M329" s="2" t="s">
        <v>4211</v>
      </c>
      <c r="N329" s="2" t="s">
        <v>41</v>
      </c>
      <c r="O329" s="2" t="str">
        <f t="shared" si="5"/>
        <v>OK</v>
      </c>
      <c r="P329" s="2" t="str">
        <f>VLOOKUP(B329,ACROV!$A$2:$D$739,4,)</f>
        <v>DHANI RAMDANI</v>
      </c>
    </row>
    <row r="330" spans="1:16" x14ac:dyDescent="0.25">
      <c r="A330" s="2" t="s">
        <v>26</v>
      </c>
      <c r="B330" s="2" t="s">
        <v>2782</v>
      </c>
      <c r="C330" s="2" t="s">
        <v>2783</v>
      </c>
      <c r="D330" s="2" t="s">
        <v>30</v>
      </c>
      <c r="E330" s="2" t="s">
        <v>3185</v>
      </c>
      <c r="F330" s="2" t="s">
        <v>4205</v>
      </c>
      <c r="G330" s="2" t="s">
        <v>4206</v>
      </c>
      <c r="H330" s="2" t="s">
        <v>4207</v>
      </c>
      <c r="I330" s="2" t="s">
        <v>4208</v>
      </c>
      <c r="J330" s="2" t="s">
        <v>27</v>
      </c>
      <c r="K330" s="2" t="s">
        <v>4209</v>
      </c>
      <c r="L330" s="2" t="s">
        <v>4210</v>
      </c>
      <c r="M330" s="2" t="s">
        <v>4211</v>
      </c>
      <c r="N330" s="2" t="s">
        <v>41</v>
      </c>
      <c r="O330" s="2" t="str">
        <f t="shared" si="5"/>
        <v>OK</v>
      </c>
      <c r="P330" s="2" t="str">
        <f>VLOOKUP(B330,ACROV!$A$2:$D$739,4,)</f>
        <v>DHANI RAMDANI</v>
      </c>
    </row>
    <row r="331" spans="1:16" x14ac:dyDescent="0.25">
      <c r="A331" s="2" t="s">
        <v>26</v>
      </c>
      <c r="B331" s="2" t="s">
        <v>2795</v>
      </c>
      <c r="C331" s="2" t="s">
        <v>2796</v>
      </c>
      <c r="D331" s="2" t="s">
        <v>118</v>
      </c>
      <c r="E331" s="2" t="s">
        <v>2797</v>
      </c>
      <c r="F331" s="2" t="s">
        <v>4205</v>
      </c>
      <c r="G331" s="2" t="s">
        <v>4206</v>
      </c>
      <c r="H331" s="2" t="s">
        <v>4207</v>
      </c>
      <c r="I331" s="2" t="s">
        <v>4208</v>
      </c>
      <c r="J331" s="2" t="s">
        <v>27</v>
      </c>
      <c r="K331" s="2" t="s">
        <v>4209</v>
      </c>
      <c r="L331" s="2" t="s">
        <v>4210</v>
      </c>
      <c r="M331" s="2" t="s">
        <v>4211</v>
      </c>
      <c r="N331" s="2" t="s">
        <v>41</v>
      </c>
      <c r="O331" s="2" t="str">
        <f t="shared" si="5"/>
        <v>OK</v>
      </c>
      <c r="P331" s="2" t="str">
        <f>VLOOKUP(B331,ACROV!$A$2:$D$739,4,)</f>
        <v>DHANI RAMDANI</v>
      </c>
    </row>
    <row r="332" spans="1:16" x14ac:dyDescent="0.25">
      <c r="A332" s="2" t="s">
        <v>26</v>
      </c>
      <c r="B332" s="2" t="s">
        <v>2795</v>
      </c>
      <c r="C332" s="2" t="s">
        <v>2796</v>
      </c>
      <c r="D332" s="2" t="s">
        <v>30</v>
      </c>
      <c r="E332" s="2" t="s">
        <v>3901</v>
      </c>
      <c r="F332" s="2" t="s">
        <v>4205</v>
      </c>
      <c r="G332" s="2" t="s">
        <v>4206</v>
      </c>
      <c r="H332" s="2" t="s">
        <v>4207</v>
      </c>
      <c r="I332" s="2" t="s">
        <v>4208</v>
      </c>
      <c r="J332" s="2" t="s">
        <v>27</v>
      </c>
      <c r="K332" s="2" t="s">
        <v>4209</v>
      </c>
      <c r="L332" s="2" t="s">
        <v>4210</v>
      </c>
      <c r="M332" s="2" t="s">
        <v>4211</v>
      </c>
      <c r="N332" s="2" t="s">
        <v>41</v>
      </c>
      <c r="O332" s="2" t="str">
        <f t="shared" si="5"/>
        <v>OK</v>
      </c>
      <c r="P332" s="2" t="str">
        <f>VLOOKUP(B332,ACROV!$A$2:$D$739,4,)</f>
        <v>DHANI RAMDANI</v>
      </c>
    </row>
    <row r="333" spans="1:16" x14ac:dyDescent="0.25">
      <c r="A333" s="2" t="s">
        <v>26</v>
      </c>
      <c r="B333" s="2" t="s">
        <v>2786</v>
      </c>
      <c r="C333" s="2" t="s">
        <v>2787</v>
      </c>
      <c r="D333" s="2" t="s">
        <v>30</v>
      </c>
      <c r="E333" s="2" t="s">
        <v>2788</v>
      </c>
      <c r="F333" s="2" t="s">
        <v>4205</v>
      </c>
      <c r="G333" s="2" t="s">
        <v>4206</v>
      </c>
      <c r="H333" s="2" t="s">
        <v>4207</v>
      </c>
      <c r="I333" s="2" t="s">
        <v>4208</v>
      </c>
      <c r="J333" s="2" t="s">
        <v>27</v>
      </c>
      <c r="K333" s="2" t="s">
        <v>4209</v>
      </c>
      <c r="L333" s="2" t="s">
        <v>4210</v>
      </c>
      <c r="M333" s="2" t="s">
        <v>4211</v>
      </c>
      <c r="N333" s="2" t="s">
        <v>41</v>
      </c>
      <c r="O333" s="2" t="str">
        <f t="shared" si="5"/>
        <v>OK</v>
      </c>
      <c r="P333" s="2" t="str">
        <f>VLOOKUP(B333,ACROV!$A$2:$D$739,4,)</f>
        <v>DHANI RAMDANI</v>
      </c>
    </row>
    <row r="334" spans="1:16" x14ac:dyDescent="0.25">
      <c r="A334" s="2" t="s">
        <v>26</v>
      </c>
      <c r="B334" s="2" t="s">
        <v>2238</v>
      </c>
      <c r="C334" s="2" t="s">
        <v>2239</v>
      </c>
      <c r="D334" s="2" t="s">
        <v>30</v>
      </c>
      <c r="E334" s="2" t="s">
        <v>2240</v>
      </c>
      <c r="F334" s="2" t="s">
        <v>4205</v>
      </c>
      <c r="G334" s="2" t="s">
        <v>4206</v>
      </c>
      <c r="H334" s="2" t="s">
        <v>4207</v>
      </c>
      <c r="I334" s="2" t="s">
        <v>4208</v>
      </c>
      <c r="J334" s="2" t="s">
        <v>27</v>
      </c>
      <c r="K334" s="2" t="s">
        <v>4209</v>
      </c>
      <c r="L334" s="2" t="s">
        <v>4210</v>
      </c>
      <c r="M334" s="2" t="s">
        <v>4211</v>
      </c>
      <c r="N334" s="2" t="s">
        <v>41</v>
      </c>
      <c r="O334" s="2" t="str">
        <f t="shared" si="5"/>
        <v>OK</v>
      </c>
      <c r="P334" s="2" t="str">
        <f>VLOOKUP(B334,ACROV!$A$2:$D$739,4,)</f>
        <v>DHANI RAMDANI</v>
      </c>
    </row>
    <row r="335" spans="1:16" x14ac:dyDescent="0.25">
      <c r="A335" s="2" t="s">
        <v>26</v>
      </c>
      <c r="B335" s="2" t="s">
        <v>2581</v>
      </c>
      <c r="C335" s="2" t="s">
        <v>2582</v>
      </c>
      <c r="D335" s="2" t="s">
        <v>30</v>
      </c>
      <c r="E335" s="2" t="s">
        <v>2583</v>
      </c>
      <c r="F335" s="2" t="s">
        <v>4205</v>
      </c>
      <c r="G335" s="2" t="s">
        <v>4206</v>
      </c>
      <c r="H335" s="2" t="s">
        <v>4207</v>
      </c>
      <c r="I335" s="2" t="s">
        <v>4208</v>
      </c>
      <c r="J335" s="2" t="s">
        <v>27</v>
      </c>
      <c r="K335" s="2" t="s">
        <v>4209</v>
      </c>
      <c r="L335" s="2" t="s">
        <v>4210</v>
      </c>
      <c r="M335" s="2" t="s">
        <v>4211</v>
      </c>
      <c r="N335" s="2" t="s">
        <v>41</v>
      </c>
      <c r="O335" s="2" t="str">
        <f t="shared" si="5"/>
        <v>OK</v>
      </c>
      <c r="P335" s="2" t="str">
        <f>VLOOKUP(B335,ACROV!$A$2:$D$739,4,)</f>
        <v>DHANI RAMDANI</v>
      </c>
    </row>
    <row r="336" spans="1:16" x14ac:dyDescent="0.25">
      <c r="A336" s="2" t="s">
        <v>26</v>
      </c>
      <c r="B336" s="2" t="s">
        <v>2606</v>
      </c>
      <c r="C336" s="2" t="s">
        <v>2607</v>
      </c>
      <c r="D336" s="2" t="s">
        <v>118</v>
      </c>
      <c r="E336" s="2" t="s">
        <v>3826</v>
      </c>
      <c r="F336" s="2" t="s">
        <v>4205</v>
      </c>
      <c r="G336" s="2" t="s">
        <v>4206</v>
      </c>
      <c r="H336" s="2" t="s">
        <v>4207</v>
      </c>
      <c r="I336" s="2" t="s">
        <v>4208</v>
      </c>
      <c r="J336" s="2" t="s">
        <v>27</v>
      </c>
      <c r="K336" s="2" t="s">
        <v>4212</v>
      </c>
      <c r="L336" s="2" t="s">
        <v>4210</v>
      </c>
      <c r="M336" s="2" t="s">
        <v>4211</v>
      </c>
      <c r="N336" s="2" t="s">
        <v>4213</v>
      </c>
      <c r="O336" s="2" t="str">
        <f t="shared" si="5"/>
        <v>NOK</v>
      </c>
      <c r="P336" s="2" t="str">
        <f>VLOOKUP(B336,ACROV!$A$2:$D$739,4,)</f>
        <v>DHANI RAMDANI</v>
      </c>
    </row>
    <row r="337" spans="1:16" x14ac:dyDescent="0.25">
      <c r="A337" s="2" t="s">
        <v>26</v>
      </c>
      <c r="B337" s="2" t="s">
        <v>2574</v>
      </c>
      <c r="C337" s="2" t="s">
        <v>2575</v>
      </c>
      <c r="D337" s="2" t="s">
        <v>30</v>
      </c>
      <c r="E337" s="2" t="s">
        <v>2576</v>
      </c>
      <c r="F337" s="2" t="s">
        <v>4205</v>
      </c>
      <c r="G337" s="2" t="s">
        <v>4206</v>
      </c>
      <c r="H337" s="2" t="s">
        <v>4207</v>
      </c>
      <c r="I337" s="2" t="s">
        <v>4208</v>
      </c>
      <c r="J337" s="2" t="s">
        <v>27</v>
      </c>
      <c r="K337" s="2" t="s">
        <v>4209</v>
      </c>
      <c r="L337" s="2" t="s">
        <v>4210</v>
      </c>
      <c r="M337" s="2" t="s">
        <v>4211</v>
      </c>
      <c r="N337" s="2" t="s">
        <v>41</v>
      </c>
      <c r="O337" s="2" t="str">
        <f t="shared" si="5"/>
        <v>OK</v>
      </c>
      <c r="P337" s="2" t="str">
        <f>VLOOKUP(B337,ACROV!$A$2:$D$739,4,)</f>
        <v>DHANI RAMDANI</v>
      </c>
    </row>
    <row r="338" spans="1:16" x14ac:dyDescent="0.25">
      <c r="A338" s="2" t="s">
        <v>26</v>
      </c>
      <c r="B338" s="2" t="s">
        <v>2887</v>
      </c>
      <c r="C338" s="2" t="s">
        <v>2888</v>
      </c>
      <c r="D338" s="2" t="s">
        <v>30</v>
      </c>
      <c r="E338" s="2" t="s">
        <v>2889</v>
      </c>
      <c r="F338" s="2" t="s">
        <v>4205</v>
      </c>
      <c r="G338" s="2" t="s">
        <v>4206</v>
      </c>
      <c r="H338" s="2" t="s">
        <v>4207</v>
      </c>
      <c r="I338" s="2" t="s">
        <v>4208</v>
      </c>
      <c r="J338" s="2" t="s">
        <v>27</v>
      </c>
      <c r="K338" s="2" t="s">
        <v>4209</v>
      </c>
      <c r="L338" s="2" t="s">
        <v>4210</v>
      </c>
      <c r="M338" s="2" t="s">
        <v>4211</v>
      </c>
      <c r="N338" s="2" t="s">
        <v>41</v>
      </c>
      <c r="O338" s="2" t="str">
        <f t="shared" si="5"/>
        <v>OK</v>
      </c>
      <c r="P338" s="2" t="str">
        <f>VLOOKUP(B338,ACROV!$A$2:$D$739,4,)</f>
        <v>DHANI RAMDANI</v>
      </c>
    </row>
    <row r="339" spans="1:16" x14ac:dyDescent="0.25">
      <c r="A339" s="2" t="s">
        <v>26</v>
      </c>
      <c r="B339" s="2" t="s">
        <v>479</v>
      </c>
      <c r="C339" s="2" t="s">
        <v>480</v>
      </c>
      <c r="D339" s="2" t="s">
        <v>30</v>
      </c>
      <c r="E339" s="2" t="s">
        <v>481</v>
      </c>
      <c r="F339" s="2" t="s">
        <v>4205</v>
      </c>
      <c r="G339" s="2" t="s">
        <v>4206</v>
      </c>
      <c r="H339" s="2" t="s">
        <v>4207</v>
      </c>
      <c r="I339" s="2" t="s">
        <v>4208</v>
      </c>
      <c r="J339" s="2" t="s">
        <v>27</v>
      </c>
      <c r="K339" s="2" t="s">
        <v>4209</v>
      </c>
      <c r="L339" s="2" t="s">
        <v>4210</v>
      </c>
      <c r="M339" s="2" t="s">
        <v>4211</v>
      </c>
      <c r="N339" s="2" t="s">
        <v>41</v>
      </c>
      <c r="O339" s="2" t="str">
        <f t="shared" si="5"/>
        <v>OK</v>
      </c>
      <c r="P339" s="2" t="str">
        <f>VLOOKUP(B339,ACROV!$A$2:$D$739,4,)</f>
        <v>DHANI RAMDANI</v>
      </c>
    </row>
    <row r="340" spans="1:16" x14ac:dyDescent="0.25">
      <c r="A340" s="2" t="s">
        <v>26</v>
      </c>
      <c r="B340" s="2" t="s">
        <v>2581</v>
      </c>
      <c r="C340" s="2" t="s">
        <v>2582</v>
      </c>
      <c r="D340" s="2" t="s">
        <v>118</v>
      </c>
      <c r="E340" s="2" t="s">
        <v>3041</v>
      </c>
      <c r="F340" s="2" t="s">
        <v>4205</v>
      </c>
      <c r="G340" s="2" t="s">
        <v>4206</v>
      </c>
      <c r="H340" s="2" t="s">
        <v>4207</v>
      </c>
      <c r="I340" s="2" t="s">
        <v>4208</v>
      </c>
      <c r="J340" s="2" t="s">
        <v>27</v>
      </c>
      <c r="K340" s="2" t="s">
        <v>4209</v>
      </c>
      <c r="L340" s="2" t="s">
        <v>4210</v>
      </c>
      <c r="M340" s="2" t="s">
        <v>4211</v>
      </c>
      <c r="N340" s="2" t="s">
        <v>41</v>
      </c>
      <c r="O340" s="2" t="str">
        <f t="shared" si="5"/>
        <v>OK</v>
      </c>
      <c r="P340" s="2" t="str">
        <f>VLOOKUP(B340,ACROV!$A$2:$D$739,4,)</f>
        <v>DHANI RAMDANI</v>
      </c>
    </row>
    <row r="341" spans="1:16" x14ac:dyDescent="0.25">
      <c r="A341" s="2" t="s">
        <v>26</v>
      </c>
      <c r="B341" s="2" t="s">
        <v>2612</v>
      </c>
      <c r="C341" s="2" t="s">
        <v>2613</v>
      </c>
      <c r="D341" s="2" t="s">
        <v>118</v>
      </c>
      <c r="E341" s="2" t="s">
        <v>2781</v>
      </c>
      <c r="F341" s="2" t="s">
        <v>4205</v>
      </c>
      <c r="G341" s="2" t="s">
        <v>4206</v>
      </c>
      <c r="H341" s="2" t="s">
        <v>4207</v>
      </c>
      <c r="I341" s="2" t="s">
        <v>4208</v>
      </c>
      <c r="J341" s="2" t="s">
        <v>27</v>
      </c>
      <c r="K341" s="2" t="s">
        <v>4209</v>
      </c>
      <c r="L341" s="2" t="s">
        <v>4210</v>
      </c>
      <c r="M341" s="2" t="s">
        <v>4211</v>
      </c>
      <c r="N341" s="2" t="s">
        <v>41</v>
      </c>
      <c r="O341" s="2" t="str">
        <f t="shared" si="5"/>
        <v>OK</v>
      </c>
      <c r="P341" s="2" t="str">
        <f>VLOOKUP(B341,ACROV!$A$2:$D$739,4,)</f>
        <v>DHANI RAMDANI</v>
      </c>
    </row>
    <row r="342" spans="1:16" x14ac:dyDescent="0.25">
      <c r="A342" s="2" t="s">
        <v>26</v>
      </c>
      <c r="B342" s="2" t="s">
        <v>2782</v>
      </c>
      <c r="C342" s="2" t="s">
        <v>2783</v>
      </c>
      <c r="D342" s="2" t="s">
        <v>118</v>
      </c>
      <c r="E342" s="2" t="s">
        <v>2784</v>
      </c>
      <c r="F342" s="2" t="s">
        <v>4205</v>
      </c>
      <c r="G342" s="2" t="s">
        <v>4206</v>
      </c>
      <c r="H342" s="2" t="s">
        <v>4207</v>
      </c>
      <c r="I342" s="2" t="s">
        <v>4208</v>
      </c>
      <c r="J342" s="2" t="s">
        <v>27</v>
      </c>
      <c r="K342" s="2" t="s">
        <v>4209</v>
      </c>
      <c r="L342" s="2" t="s">
        <v>4210</v>
      </c>
      <c r="M342" s="2" t="s">
        <v>4211</v>
      </c>
      <c r="N342" s="2" t="s">
        <v>41</v>
      </c>
      <c r="O342" s="2" t="str">
        <f t="shared" si="5"/>
        <v>OK</v>
      </c>
      <c r="P342" s="2" t="str">
        <f>VLOOKUP(B342,ACROV!$A$2:$D$739,4,)</f>
        <v>DHANI RAMDANI</v>
      </c>
    </row>
    <row r="343" spans="1:16" x14ac:dyDescent="0.25">
      <c r="A343" s="2" t="s">
        <v>26</v>
      </c>
      <c r="B343" s="2" t="s">
        <v>2881</v>
      </c>
      <c r="C343" s="2" t="s">
        <v>2882</v>
      </c>
      <c r="D343" s="2" t="s">
        <v>30</v>
      </c>
      <c r="E343" s="2" t="s">
        <v>3858</v>
      </c>
      <c r="F343" s="2" t="s">
        <v>4205</v>
      </c>
      <c r="G343" s="2" t="s">
        <v>4206</v>
      </c>
      <c r="H343" s="2" t="s">
        <v>4207</v>
      </c>
      <c r="I343" s="2" t="s">
        <v>4208</v>
      </c>
      <c r="J343" s="2" t="s">
        <v>27</v>
      </c>
      <c r="K343" s="2" t="s">
        <v>4209</v>
      </c>
      <c r="L343" s="2" t="s">
        <v>4210</v>
      </c>
      <c r="M343" s="2" t="s">
        <v>4211</v>
      </c>
      <c r="N343" s="2" t="s">
        <v>41</v>
      </c>
      <c r="O343" s="2" t="str">
        <f t="shared" si="5"/>
        <v>OK</v>
      </c>
      <c r="P343" s="2" t="str">
        <f>VLOOKUP(B343,ACROV!$A$2:$D$739,4,)</f>
        <v>DHANI RAMDANI</v>
      </c>
    </row>
    <row r="344" spans="1:16" x14ac:dyDescent="0.25">
      <c r="A344" s="2" t="s">
        <v>26</v>
      </c>
      <c r="B344" s="2" t="s">
        <v>2606</v>
      </c>
      <c r="C344" s="2" t="s">
        <v>2607</v>
      </c>
      <c r="D344" s="2" t="s">
        <v>30</v>
      </c>
      <c r="E344" s="2" t="s">
        <v>2608</v>
      </c>
      <c r="F344" s="2" t="s">
        <v>4205</v>
      </c>
      <c r="G344" s="2" t="s">
        <v>4206</v>
      </c>
      <c r="H344" s="2" t="s">
        <v>4207</v>
      </c>
      <c r="I344" s="2" t="s">
        <v>4208</v>
      </c>
      <c r="J344" s="2" t="s">
        <v>27</v>
      </c>
      <c r="K344" s="2" t="s">
        <v>4209</v>
      </c>
      <c r="L344" s="2" t="s">
        <v>4210</v>
      </c>
      <c r="M344" s="2" t="s">
        <v>4211</v>
      </c>
      <c r="N344" s="2" t="s">
        <v>41</v>
      </c>
      <c r="O344" s="2" t="str">
        <f t="shared" si="5"/>
        <v>OK</v>
      </c>
      <c r="P344" s="2" t="str">
        <f>VLOOKUP(B344,ACROV!$A$2:$D$739,4,)</f>
        <v>DHANI RAMDANI</v>
      </c>
    </row>
    <row r="345" spans="1:16" x14ac:dyDescent="0.25">
      <c r="A345" s="2" t="s">
        <v>26</v>
      </c>
      <c r="B345" s="2" t="s">
        <v>2612</v>
      </c>
      <c r="C345" s="2" t="s">
        <v>2613</v>
      </c>
      <c r="D345" s="2" t="s">
        <v>30</v>
      </c>
      <c r="E345" s="2" t="s">
        <v>2614</v>
      </c>
      <c r="F345" s="2" t="s">
        <v>4205</v>
      </c>
      <c r="G345" s="2" t="s">
        <v>4206</v>
      </c>
      <c r="H345" s="2" t="s">
        <v>4207</v>
      </c>
      <c r="I345" s="2" t="s">
        <v>4208</v>
      </c>
      <c r="J345" s="2" t="s">
        <v>27</v>
      </c>
      <c r="K345" s="2" t="s">
        <v>4209</v>
      </c>
      <c r="L345" s="2" t="s">
        <v>4210</v>
      </c>
      <c r="M345" s="2" t="s">
        <v>4211</v>
      </c>
      <c r="N345" s="2" t="s">
        <v>41</v>
      </c>
      <c r="O345" s="2" t="str">
        <f t="shared" si="5"/>
        <v>OK</v>
      </c>
      <c r="P345" s="2" t="str">
        <f>VLOOKUP(B345,ACROV!$A$2:$D$739,4,)</f>
        <v>DHANI RAMDANI</v>
      </c>
    </row>
    <row r="346" spans="1:16" x14ac:dyDescent="0.25">
      <c r="A346" s="2" t="s">
        <v>26</v>
      </c>
      <c r="B346" s="2" t="s">
        <v>2307</v>
      </c>
      <c r="C346" s="2" t="s">
        <v>2308</v>
      </c>
      <c r="D346" s="2" t="s">
        <v>118</v>
      </c>
      <c r="E346" s="2" t="s">
        <v>2309</v>
      </c>
      <c r="F346" s="2" t="s">
        <v>4205</v>
      </c>
      <c r="G346" s="2" t="s">
        <v>4206</v>
      </c>
      <c r="H346" s="2" t="s">
        <v>4207</v>
      </c>
      <c r="I346" s="2" t="s">
        <v>4208</v>
      </c>
      <c r="J346" s="2" t="s">
        <v>27</v>
      </c>
      <c r="K346" s="2" t="s">
        <v>4209</v>
      </c>
      <c r="L346" s="2" t="s">
        <v>4210</v>
      </c>
      <c r="M346" s="2" t="s">
        <v>4211</v>
      </c>
      <c r="N346" s="2" t="s">
        <v>41</v>
      </c>
      <c r="O346" s="2" t="str">
        <f t="shared" si="5"/>
        <v>OK</v>
      </c>
      <c r="P346" s="2" t="str">
        <f>VLOOKUP(B346,ACROV!$A$2:$D$739,4,)</f>
        <v>DHANI RAMDANI</v>
      </c>
    </row>
    <row r="347" spans="1:16" x14ac:dyDescent="0.25">
      <c r="A347" s="2" t="s">
        <v>26</v>
      </c>
      <c r="B347" s="2" t="s">
        <v>2238</v>
      </c>
      <c r="C347" s="2" t="s">
        <v>2239</v>
      </c>
      <c r="D347" s="2" t="s">
        <v>118</v>
      </c>
      <c r="E347" s="2" t="s">
        <v>3877</v>
      </c>
      <c r="F347" s="2" t="s">
        <v>4205</v>
      </c>
      <c r="G347" s="2" t="s">
        <v>4206</v>
      </c>
      <c r="H347" s="2" t="s">
        <v>4207</v>
      </c>
      <c r="I347" s="2" t="s">
        <v>4208</v>
      </c>
      <c r="J347" s="2" t="s">
        <v>27</v>
      </c>
      <c r="K347" s="2" t="s">
        <v>4209</v>
      </c>
      <c r="L347" s="2" t="s">
        <v>4210</v>
      </c>
      <c r="M347" s="2" t="s">
        <v>4211</v>
      </c>
      <c r="N347" s="2" t="s">
        <v>41</v>
      </c>
      <c r="O347" s="2" t="str">
        <f t="shared" si="5"/>
        <v>OK</v>
      </c>
      <c r="P347" s="2" t="str">
        <f>VLOOKUP(B347,ACROV!$A$2:$D$739,4,)</f>
        <v>DHANI RAMDANI</v>
      </c>
    </row>
    <row r="348" spans="1:16" x14ac:dyDescent="0.25">
      <c r="A348" s="2" t="s">
        <v>26</v>
      </c>
      <c r="B348" s="2" t="s">
        <v>2574</v>
      </c>
      <c r="C348" s="2" t="s">
        <v>2575</v>
      </c>
      <c r="D348" s="2" t="s">
        <v>118</v>
      </c>
      <c r="E348" s="2" t="s">
        <v>3914</v>
      </c>
      <c r="F348" s="2" t="s">
        <v>4205</v>
      </c>
      <c r="G348" s="2" t="s">
        <v>4206</v>
      </c>
      <c r="H348" s="2" t="s">
        <v>4207</v>
      </c>
      <c r="I348" s="2" t="s">
        <v>4208</v>
      </c>
      <c r="J348" s="2" t="s">
        <v>27</v>
      </c>
      <c r="K348" s="2" t="s">
        <v>4209</v>
      </c>
      <c r="L348" s="2" t="s">
        <v>4210</v>
      </c>
      <c r="M348" s="2" t="s">
        <v>4211</v>
      </c>
      <c r="N348" s="2" t="s">
        <v>41</v>
      </c>
      <c r="O348" s="2" t="str">
        <f t="shared" si="5"/>
        <v>OK</v>
      </c>
      <c r="P348" s="2" t="str">
        <f>VLOOKUP(B348,ACROV!$A$2:$D$739,4,)</f>
        <v>DHANI RAMDANI</v>
      </c>
    </row>
    <row r="349" spans="1:16" x14ac:dyDescent="0.25">
      <c r="A349" s="2" t="s">
        <v>26</v>
      </c>
      <c r="B349" s="2" t="s">
        <v>2881</v>
      </c>
      <c r="C349" s="2" t="s">
        <v>2882</v>
      </c>
      <c r="D349" s="2" t="s">
        <v>118</v>
      </c>
      <c r="E349" s="2" t="s">
        <v>2883</v>
      </c>
      <c r="F349" s="2" t="s">
        <v>4205</v>
      </c>
      <c r="G349" s="2" t="s">
        <v>4206</v>
      </c>
      <c r="H349" s="2" t="s">
        <v>4207</v>
      </c>
      <c r="I349" s="2" t="s">
        <v>4208</v>
      </c>
      <c r="J349" s="2" t="s">
        <v>27</v>
      </c>
      <c r="K349" s="2" t="s">
        <v>4209</v>
      </c>
      <c r="L349" s="2" t="s">
        <v>4210</v>
      </c>
      <c r="M349" s="2" t="s">
        <v>4211</v>
      </c>
      <c r="N349" s="2" t="s">
        <v>41</v>
      </c>
      <c r="O349" s="2" t="str">
        <f t="shared" si="5"/>
        <v>OK</v>
      </c>
      <c r="P349" s="2" t="str">
        <f>VLOOKUP(B349,ACROV!$A$2:$D$739,4,)</f>
        <v>DHANI RAMDANI</v>
      </c>
    </row>
    <row r="350" spans="1:16" x14ac:dyDescent="0.25">
      <c r="A350" s="2" t="s">
        <v>26</v>
      </c>
      <c r="B350" s="2" t="s">
        <v>479</v>
      </c>
      <c r="C350" s="2" t="s">
        <v>480</v>
      </c>
      <c r="D350" s="2" t="s">
        <v>118</v>
      </c>
      <c r="E350" s="2" t="s">
        <v>3007</v>
      </c>
      <c r="F350" s="2" t="s">
        <v>4205</v>
      </c>
      <c r="G350" s="2" t="s">
        <v>4206</v>
      </c>
      <c r="H350" s="2" t="s">
        <v>4207</v>
      </c>
      <c r="I350" s="2" t="s">
        <v>4208</v>
      </c>
      <c r="J350" s="2" t="s">
        <v>27</v>
      </c>
      <c r="K350" s="2" t="s">
        <v>4209</v>
      </c>
      <c r="L350" s="2" t="s">
        <v>4210</v>
      </c>
      <c r="M350" s="2" t="s">
        <v>4211</v>
      </c>
      <c r="N350" s="2" t="s">
        <v>41</v>
      </c>
      <c r="O350" s="2" t="str">
        <f t="shared" si="5"/>
        <v>OK</v>
      </c>
      <c r="P350" s="2" t="str">
        <f>VLOOKUP(B350,ACROV!$A$2:$D$739,4,)</f>
        <v>DHANI RAMDANI</v>
      </c>
    </row>
    <row r="351" spans="1:16" x14ac:dyDescent="0.25">
      <c r="A351" s="2" t="s">
        <v>26</v>
      </c>
      <c r="B351" s="2" t="s">
        <v>2307</v>
      </c>
      <c r="C351" s="2" t="s">
        <v>2308</v>
      </c>
      <c r="D351" s="2" t="s">
        <v>30</v>
      </c>
      <c r="E351" s="2" t="s">
        <v>2451</v>
      </c>
      <c r="F351" s="2" t="s">
        <v>4205</v>
      </c>
      <c r="G351" s="2" t="s">
        <v>4206</v>
      </c>
      <c r="H351" s="2" t="s">
        <v>4207</v>
      </c>
      <c r="I351" s="2" t="s">
        <v>4208</v>
      </c>
      <c r="J351" s="2" t="s">
        <v>27</v>
      </c>
      <c r="K351" s="2" t="s">
        <v>4209</v>
      </c>
      <c r="L351" s="2" t="s">
        <v>4210</v>
      </c>
      <c r="M351" s="2" t="s">
        <v>4211</v>
      </c>
      <c r="N351" s="2" t="s">
        <v>41</v>
      </c>
      <c r="O351" s="2" t="str">
        <f t="shared" si="5"/>
        <v>OK</v>
      </c>
      <c r="P351" s="2" t="str">
        <f>VLOOKUP(B351,ACROV!$A$2:$D$739,4,)</f>
        <v>DHANI RAMDANI</v>
      </c>
    </row>
    <row r="352" spans="1:16" x14ac:dyDescent="0.25">
      <c r="A352" s="2" t="s">
        <v>26</v>
      </c>
      <c r="B352" s="2" t="s">
        <v>2887</v>
      </c>
      <c r="C352" s="2" t="s">
        <v>2888</v>
      </c>
      <c r="D352" s="2" t="s">
        <v>118</v>
      </c>
      <c r="E352" s="2" t="s">
        <v>3893</v>
      </c>
      <c r="F352" s="2" t="s">
        <v>4205</v>
      </c>
      <c r="G352" s="2" t="s">
        <v>4206</v>
      </c>
      <c r="H352" s="2" t="s">
        <v>4207</v>
      </c>
      <c r="I352" s="2" t="s">
        <v>4208</v>
      </c>
      <c r="J352" s="2" t="s">
        <v>27</v>
      </c>
      <c r="K352" s="2" t="s">
        <v>4209</v>
      </c>
      <c r="L352" s="2" t="s">
        <v>4210</v>
      </c>
      <c r="M352" s="2" t="s">
        <v>4211</v>
      </c>
      <c r="N352" s="2" t="s">
        <v>41</v>
      </c>
      <c r="O352" s="2" t="str">
        <f t="shared" si="5"/>
        <v>OK</v>
      </c>
      <c r="P352" s="2" t="str">
        <f>VLOOKUP(B352,ACROV!$A$2:$D$739,4,)</f>
        <v>DHANI RAMDANI</v>
      </c>
    </row>
    <row r="353" spans="1:16" x14ac:dyDescent="0.25">
      <c r="A353" s="2" t="s">
        <v>3954</v>
      </c>
      <c r="B353" s="2" t="s">
        <v>2875</v>
      </c>
      <c r="C353" s="2" t="s">
        <v>2876</v>
      </c>
      <c r="D353" s="2" t="s">
        <v>118</v>
      </c>
      <c r="E353" s="2" t="s">
        <v>3973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4225</v>
      </c>
      <c r="O353" s="2" t="str">
        <f t="shared" si="5"/>
        <v>NOK</v>
      </c>
      <c r="P353" s="2" t="str">
        <f>VLOOKUP(B353,ACROV!$A$2:$D$739,4,)</f>
        <v>DHANI RAMDANI</v>
      </c>
    </row>
    <row r="354" spans="1:16" x14ac:dyDescent="0.25">
      <c r="A354" s="2" t="s">
        <v>26</v>
      </c>
      <c r="B354" s="2" t="s">
        <v>1862</v>
      </c>
      <c r="C354" s="2" t="s">
        <v>1863</v>
      </c>
      <c r="D354" s="2" t="s">
        <v>30</v>
      </c>
      <c r="E354" s="2" t="s">
        <v>2977</v>
      </c>
      <c r="F354" s="2" t="s">
        <v>4205</v>
      </c>
      <c r="G354" s="2" t="s">
        <v>4206</v>
      </c>
      <c r="H354" s="2" t="s">
        <v>4207</v>
      </c>
      <c r="I354" s="2" t="s">
        <v>4208</v>
      </c>
      <c r="J354" s="2" t="s">
        <v>27</v>
      </c>
      <c r="K354" s="2" t="s">
        <v>4209</v>
      </c>
      <c r="L354" s="2" t="s">
        <v>4210</v>
      </c>
      <c r="M354" s="2" t="s">
        <v>4211</v>
      </c>
      <c r="N354" s="2" t="s">
        <v>41</v>
      </c>
      <c r="O354" s="2" t="str">
        <f t="shared" si="5"/>
        <v>OK</v>
      </c>
      <c r="P354" s="2" t="str">
        <f>VLOOKUP(B354,ACROV!$A$2:$D$739,4,)</f>
        <v>HERDIAN</v>
      </c>
    </row>
    <row r="355" spans="1:16" x14ac:dyDescent="0.25">
      <c r="A355" s="2" t="s">
        <v>26</v>
      </c>
      <c r="B355" s="2" t="s">
        <v>1758</v>
      </c>
      <c r="C355" s="2" t="s">
        <v>1759</v>
      </c>
      <c r="D355" s="2" t="s">
        <v>30</v>
      </c>
      <c r="E355" s="2" t="s">
        <v>1760</v>
      </c>
      <c r="F355" s="2" t="s">
        <v>4205</v>
      </c>
      <c r="G355" s="2" t="s">
        <v>4206</v>
      </c>
      <c r="H355" s="2" t="s">
        <v>4207</v>
      </c>
      <c r="I355" s="2" t="s">
        <v>4208</v>
      </c>
      <c r="J355" s="2" t="s">
        <v>27</v>
      </c>
      <c r="K355" s="2" t="s">
        <v>4209</v>
      </c>
      <c r="L355" s="2" t="s">
        <v>4210</v>
      </c>
      <c r="M355" s="2" t="s">
        <v>4211</v>
      </c>
      <c r="N355" s="2" t="s">
        <v>41</v>
      </c>
      <c r="O355" s="2" t="str">
        <f t="shared" si="5"/>
        <v>OK</v>
      </c>
      <c r="P355" s="2" t="str">
        <f>VLOOKUP(B355,ACROV!$A$2:$D$739,4,)</f>
        <v>HERDIAN</v>
      </c>
    </row>
    <row r="356" spans="1:16" x14ac:dyDescent="0.25">
      <c r="A356" s="2" t="s">
        <v>26</v>
      </c>
      <c r="B356" s="2" t="s">
        <v>1659</v>
      </c>
      <c r="C356" s="2" t="s">
        <v>1660</v>
      </c>
      <c r="D356" s="2" t="s">
        <v>30</v>
      </c>
      <c r="E356" s="2" t="s">
        <v>1661</v>
      </c>
      <c r="F356" s="2" t="s">
        <v>4205</v>
      </c>
      <c r="G356" s="2" t="s">
        <v>4206</v>
      </c>
      <c r="H356" s="2" t="s">
        <v>4207</v>
      </c>
      <c r="I356" s="2" t="s">
        <v>4208</v>
      </c>
      <c r="J356" s="2" t="s">
        <v>27</v>
      </c>
      <c r="K356" s="2" t="s">
        <v>4209</v>
      </c>
      <c r="L356" s="2" t="s">
        <v>4210</v>
      </c>
      <c r="M356" s="2" t="s">
        <v>4211</v>
      </c>
      <c r="N356" s="2" t="s">
        <v>41</v>
      </c>
      <c r="O356" s="2" t="str">
        <f t="shared" si="5"/>
        <v>OK</v>
      </c>
      <c r="P356" s="2" t="str">
        <f>VLOOKUP(B356,ACROV!$A$2:$D$739,4,)</f>
        <v>HERDIAN</v>
      </c>
    </row>
    <row r="357" spans="1:16" x14ac:dyDescent="0.25">
      <c r="A357" s="2" t="s">
        <v>26</v>
      </c>
      <c r="B357" s="2" t="s">
        <v>158</v>
      </c>
      <c r="C357" s="2" t="s">
        <v>159</v>
      </c>
      <c r="D357" s="2" t="s">
        <v>160</v>
      </c>
      <c r="E357" s="2" t="s">
        <v>161</v>
      </c>
      <c r="F357" s="2" t="s">
        <v>4205</v>
      </c>
      <c r="G357" s="2" t="s">
        <v>4206</v>
      </c>
      <c r="H357" s="2" t="s">
        <v>4207</v>
      </c>
      <c r="I357" s="2" t="s">
        <v>4208</v>
      </c>
      <c r="J357" s="2" t="s">
        <v>27</v>
      </c>
      <c r="K357" s="2" t="s">
        <v>4209</v>
      </c>
      <c r="L357" s="2" t="s">
        <v>4210</v>
      </c>
      <c r="M357" s="2" t="s">
        <v>4211</v>
      </c>
      <c r="N357" s="2" t="s">
        <v>41</v>
      </c>
      <c r="O357" s="2" t="str">
        <f t="shared" si="5"/>
        <v>OK</v>
      </c>
      <c r="P357" s="2" t="str">
        <f>VLOOKUP(B357,ACROV!$A$2:$D$739,4,)</f>
        <v>HERDIAN</v>
      </c>
    </row>
    <row r="358" spans="1:16" x14ac:dyDescent="0.25">
      <c r="A358" s="2" t="s">
        <v>26</v>
      </c>
      <c r="B358" s="2" t="s">
        <v>1327</v>
      </c>
      <c r="C358" s="2" t="s">
        <v>1328</v>
      </c>
      <c r="D358" s="2" t="s">
        <v>350</v>
      </c>
      <c r="E358" s="2" t="s">
        <v>1329</v>
      </c>
      <c r="F358" s="2" t="s">
        <v>4205</v>
      </c>
      <c r="G358" s="2" t="s">
        <v>4206</v>
      </c>
      <c r="H358" s="2" t="s">
        <v>4207</v>
      </c>
      <c r="I358" s="2" t="s">
        <v>4208</v>
      </c>
      <c r="J358" s="2" t="s">
        <v>27</v>
      </c>
      <c r="K358" s="2" t="s">
        <v>4209</v>
      </c>
      <c r="L358" s="2" t="s">
        <v>4210</v>
      </c>
      <c r="M358" s="2" t="s">
        <v>4211</v>
      </c>
      <c r="N358" s="2" t="s">
        <v>41</v>
      </c>
      <c r="O358" s="2" t="str">
        <f t="shared" si="5"/>
        <v>OK</v>
      </c>
      <c r="P358" s="2" t="str">
        <f>VLOOKUP(B358,ACROV!$A$2:$D$739,4,)</f>
        <v>HERDIAN</v>
      </c>
    </row>
    <row r="359" spans="1:16" x14ac:dyDescent="0.25">
      <c r="A359" s="2" t="s">
        <v>26</v>
      </c>
      <c r="B359" s="2" t="s">
        <v>1327</v>
      </c>
      <c r="C359" s="2" t="s">
        <v>2014</v>
      </c>
      <c r="D359" s="2" t="s">
        <v>160</v>
      </c>
      <c r="E359" s="2" t="s">
        <v>3104</v>
      </c>
      <c r="F359" s="2" t="s">
        <v>4205</v>
      </c>
      <c r="G359" s="2" t="s">
        <v>4206</v>
      </c>
      <c r="H359" s="2" t="s">
        <v>4207</v>
      </c>
      <c r="I359" s="2" t="s">
        <v>4208</v>
      </c>
      <c r="J359" s="2" t="s">
        <v>27</v>
      </c>
      <c r="K359" s="2" t="s">
        <v>4209</v>
      </c>
      <c r="L359" s="2" t="s">
        <v>4210</v>
      </c>
      <c r="M359" s="2" t="s">
        <v>4211</v>
      </c>
      <c r="N359" s="2" t="s">
        <v>41</v>
      </c>
      <c r="O359" s="2" t="str">
        <f t="shared" si="5"/>
        <v>OK</v>
      </c>
      <c r="P359" s="2" t="str">
        <f>VLOOKUP(B359,ACROV!$A$2:$D$739,4,)</f>
        <v>HERDIAN</v>
      </c>
    </row>
    <row r="360" spans="1:16" x14ac:dyDescent="0.25">
      <c r="A360" s="2" t="s">
        <v>26</v>
      </c>
      <c r="B360" s="2" t="s">
        <v>301</v>
      </c>
      <c r="C360" s="2" t="s">
        <v>302</v>
      </c>
      <c r="D360" s="2" t="s">
        <v>160</v>
      </c>
      <c r="E360" s="2" t="s">
        <v>566</v>
      </c>
      <c r="F360" s="2" t="s">
        <v>4205</v>
      </c>
      <c r="G360" s="2" t="s">
        <v>4206</v>
      </c>
      <c r="H360" s="2" t="s">
        <v>4207</v>
      </c>
      <c r="I360" s="2" t="s">
        <v>4208</v>
      </c>
      <c r="J360" s="2" t="s">
        <v>27</v>
      </c>
      <c r="K360" s="2" t="s">
        <v>4209</v>
      </c>
      <c r="L360" s="2" t="s">
        <v>4210</v>
      </c>
      <c r="M360" s="2" t="s">
        <v>4211</v>
      </c>
      <c r="N360" s="2" t="s">
        <v>41</v>
      </c>
      <c r="O360" s="2" t="str">
        <f t="shared" si="5"/>
        <v>OK</v>
      </c>
      <c r="P360" s="2" t="str">
        <f>VLOOKUP(B360,ACROV!$A$2:$D$739,4,)</f>
        <v>HERDIAN</v>
      </c>
    </row>
    <row r="361" spans="1:16" x14ac:dyDescent="0.25">
      <c r="A361" s="2" t="s">
        <v>26</v>
      </c>
      <c r="B361" s="2" t="s">
        <v>1309</v>
      </c>
      <c r="C361" s="2" t="s">
        <v>1310</v>
      </c>
      <c r="D361" s="2" t="s">
        <v>118</v>
      </c>
      <c r="E361" s="2" t="s">
        <v>1708</v>
      </c>
      <c r="F361" s="2" t="s">
        <v>4205</v>
      </c>
      <c r="G361" s="2" t="s">
        <v>4206</v>
      </c>
      <c r="H361" s="2" t="s">
        <v>4207</v>
      </c>
      <c r="I361" s="2" t="s">
        <v>4208</v>
      </c>
      <c r="J361" s="2" t="s">
        <v>27</v>
      </c>
      <c r="K361" s="2" t="s">
        <v>4209</v>
      </c>
      <c r="L361" s="2" t="s">
        <v>4210</v>
      </c>
      <c r="M361" s="2" t="s">
        <v>4211</v>
      </c>
      <c r="N361" s="2" t="s">
        <v>41</v>
      </c>
      <c r="O361" s="2" t="str">
        <f t="shared" si="5"/>
        <v>OK</v>
      </c>
      <c r="P361" s="2" t="str">
        <f>VLOOKUP(B361,ACROV!$A$2:$D$739,4,)</f>
        <v>HERDIAN</v>
      </c>
    </row>
    <row r="362" spans="1:16" x14ac:dyDescent="0.25">
      <c r="A362" s="2" t="s">
        <v>26</v>
      </c>
      <c r="B362" s="2" t="s">
        <v>1312</v>
      </c>
      <c r="C362" s="2" t="s">
        <v>1313</v>
      </c>
      <c r="D362" s="2" t="s">
        <v>30</v>
      </c>
      <c r="E362" s="2" t="s">
        <v>1314</v>
      </c>
      <c r="F362" s="2" t="s">
        <v>4205</v>
      </c>
      <c r="G362" s="2" t="s">
        <v>4206</v>
      </c>
      <c r="H362" s="2" t="s">
        <v>4207</v>
      </c>
      <c r="I362" s="2" t="s">
        <v>4208</v>
      </c>
      <c r="J362" s="2" t="s">
        <v>27</v>
      </c>
      <c r="K362" s="2" t="s">
        <v>4209</v>
      </c>
      <c r="L362" s="2" t="s">
        <v>4210</v>
      </c>
      <c r="M362" s="2" t="s">
        <v>4211</v>
      </c>
      <c r="N362" s="2" t="s">
        <v>41</v>
      </c>
      <c r="O362" s="2" t="str">
        <f t="shared" si="5"/>
        <v>OK</v>
      </c>
      <c r="P362" s="2" t="str">
        <f>VLOOKUP(B362,ACROV!$A$2:$D$739,4,)</f>
        <v>HERDIAN</v>
      </c>
    </row>
    <row r="363" spans="1:16" x14ac:dyDescent="0.25">
      <c r="A363" s="2" t="s">
        <v>26</v>
      </c>
      <c r="B363" s="2" t="s">
        <v>728</v>
      </c>
      <c r="C363" s="2" t="s">
        <v>729</v>
      </c>
      <c r="D363" s="2" t="s">
        <v>118</v>
      </c>
      <c r="E363" s="2" t="s">
        <v>1297</v>
      </c>
      <c r="F363" s="2" t="s">
        <v>4205</v>
      </c>
      <c r="G363" s="2" t="s">
        <v>4206</v>
      </c>
      <c r="H363" s="2" t="s">
        <v>4207</v>
      </c>
      <c r="I363" s="2" t="s">
        <v>4208</v>
      </c>
      <c r="J363" s="2" t="s">
        <v>27</v>
      </c>
      <c r="K363" s="2" t="s">
        <v>4209</v>
      </c>
      <c r="L363" s="2" t="s">
        <v>4210</v>
      </c>
      <c r="M363" s="2" t="s">
        <v>4211</v>
      </c>
      <c r="N363" s="2" t="s">
        <v>41</v>
      </c>
      <c r="O363" s="2" t="str">
        <f t="shared" si="5"/>
        <v>OK</v>
      </c>
      <c r="P363" s="2" t="str">
        <f>VLOOKUP(B363,ACROV!$A$2:$D$739,4,)</f>
        <v>HERDIAN</v>
      </c>
    </row>
    <row r="364" spans="1:16" x14ac:dyDescent="0.25">
      <c r="A364" s="2" t="s">
        <v>26</v>
      </c>
      <c r="B364" s="2" t="s">
        <v>1977</v>
      </c>
      <c r="C364" s="2" t="s">
        <v>1978</v>
      </c>
      <c r="D364" s="2" t="s">
        <v>118</v>
      </c>
      <c r="E364" s="2" t="s">
        <v>3250</v>
      </c>
      <c r="F364" s="2" t="s">
        <v>4205</v>
      </c>
      <c r="G364" s="2" t="s">
        <v>4206</v>
      </c>
      <c r="H364" s="2" t="s">
        <v>4207</v>
      </c>
      <c r="I364" s="2" t="s">
        <v>4208</v>
      </c>
      <c r="J364" s="2" t="s">
        <v>27</v>
      </c>
      <c r="K364" s="2" t="s">
        <v>4209</v>
      </c>
      <c r="L364" s="2" t="s">
        <v>4210</v>
      </c>
      <c r="M364" s="2" t="s">
        <v>4211</v>
      </c>
      <c r="N364" s="2" t="s">
        <v>41</v>
      </c>
      <c r="O364" s="2" t="str">
        <f t="shared" si="5"/>
        <v>OK</v>
      </c>
      <c r="P364" s="2" t="str">
        <f>VLOOKUP(B364,ACROV!$A$2:$D$739,4,)</f>
        <v>HERDIAN</v>
      </c>
    </row>
    <row r="365" spans="1:16" x14ac:dyDescent="0.25">
      <c r="A365" s="2" t="s">
        <v>26</v>
      </c>
      <c r="B365" s="2" t="s">
        <v>364</v>
      </c>
      <c r="C365" s="2" t="s">
        <v>365</v>
      </c>
      <c r="D365" s="2" t="s">
        <v>60</v>
      </c>
      <c r="E365" s="2" t="s">
        <v>366</v>
      </c>
      <c r="F365" s="2" t="s">
        <v>4205</v>
      </c>
      <c r="G365" s="2" t="s">
        <v>4206</v>
      </c>
      <c r="H365" s="2" t="s">
        <v>4207</v>
      </c>
      <c r="I365" s="2" t="s">
        <v>4208</v>
      </c>
      <c r="J365" s="2" t="s">
        <v>27</v>
      </c>
      <c r="K365" s="2" t="s">
        <v>4209</v>
      </c>
      <c r="L365" s="2" t="s">
        <v>4210</v>
      </c>
      <c r="M365" s="2" t="s">
        <v>4211</v>
      </c>
      <c r="N365" s="2" t="s">
        <v>41</v>
      </c>
      <c r="O365" s="2" t="str">
        <f t="shared" si="5"/>
        <v>OK</v>
      </c>
      <c r="P365" s="2" t="str">
        <f>VLOOKUP(B365,ACROV!$A$2:$D$739,4,)</f>
        <v>HERDIAN</v>
      </c>
    </row>
    <row r="366" spans="1:16" x14ac:dyDescent="0.25">
      <c r="A366" s="2" t="s">
        <v>26</v>
      </c>
      <c r="B366" s="2" t="s">
        <v>364</v>
      </c>
      <c r="C366" s="2" t="s">
        <v>365</v>
      </c>
      <c r="D366" s="2" t="s">
        <v>118</v>
      </c>
      <c r="E366" s="2" t="s">
        <v>809</v>
      </c>
      <c r="F366" s="2" t="s">
        <v>4205</v>
      </c>
      <c r="G366" s="2" t="s">
        <v>4206</v>
      </c>
      <c r="H366" s="2" t="s">
        <v>4207</v>
      </c>
      <c r="I366" s="2" t="s">
        <v>4208</v>
      </c>
      <c r="J366" s="2" t="s">
        <v>27</v>
      </c>
      <c r="K366" s="2" t="s">
        <v>4209</v>
      </c>
      <c r="L366" s="2" t="s">
        <v>4210</v>
      </c>
      <c r="M366" s="2" t="s">
        <v>4211</v>
      </c>
      <c r="N366" s="2" t="s">
        <v>41</v>
      </c>
      <c r="O366" s="2" t="str">
        <f t="shared" si="5"/>
        <v>OK</v>
      </c>
      <c r="P366" s="2" t="str">
        <f>VLOOKUP(B366,ACROV!$A$2:$D$739,4,)</f>
        <v>HERDIAN</v>
      </c>
    </row>
    <row r="367" spans="1:16" x14ac:dyDescent="0.25">
      <c r="A367" s="2" t="s">
        <v>26</v>
      </c>
      <c r="B367" s="2" t="s">
        <v>3129</v>
      </c>
      <c r="C367" s="2" t="s">
        <v>3130</v>
      </c>
      <c r="D367" s="2" t="s">
        <v>30</v>
      </c>
      <c r="E367" s="2" t="s">
        <v>3131</v>
      </c>
      <c r="F367" s="2" t="s">
        <v>4205</v>
      </c>
      <c r="G367" s="2" t="s">
        <v>4206</v>
      </c>
      <c r="H367" s="2" t="s">
        <v>4207</v>
      </c>
      <c r="I367" s="2" t="s">
        <v>4208</v>
      </c>
      <c r="J367" s="2" t="s">
        <v>27</v>
      </c>
      <c r="K367" s="2" t="s">
        <v>4209</v>
      </c>
      <c r="L367" s="2" t="s">
        <v>4210</v>
      </c>
      <c r="M367" s="2" t="s">
        <v>4211</v>
      </c>
      <c r="N367" s="2" t="s">
        <v>41</v>
      </c>
      <c r="O367" s="2" t="str">
        <f t="shared" si="5"/>
        <v>OK</v>
      </c>
      <c r="P367" s="2" t="str">
        <f>VLOOKUP(B367,ACROV!$A$2:$D$739,4,)</f>
        <v>HERDIAN</v>
      </c>
    </row>
    <row r="368" spans="1:16" x14ac:dyDescent="0.25">
      <c r="A368" s="2" t="s">
        <v>26</v>
      </c>
      <c r="B368" s="2" t="s">
        <v>320</v>
      </c>
      <c r="C368" s="2" t="s">
        <v>321</v>
      </c>
      <c r="D368" s="2" t="s">
        <v>30</v>
      </c>
      <c r="E368" s="2" t="s">
        <v>322</v>
      </c>
      <c r="F368" s="2" t="s">
        <v>4205</v>
      </c>
      <c r="G368" s="2" t="s">
        <v>4206</v>
      </c>
      <c r="H368" s="2" t="s">
        <v>4207</v>
      </c>
      <c r="I368" s="2" t="s">
        <v>4208</v>
      </c>
      <c r="J368" s="2" t="s">
        <v>27</v>
      </c>
      <c r="K368" s="2" t="s">
        <v>4209</v>
      </c>
      <c r="L368" s="2" t="s">
        <v>4210</v>
      </c>
      <c r="M368" s="2" t="s">
        <v>4211</v>
      </c>
      <c r="N368" s="2" t="s">
        <v>41</v>
      </c>
      <c r="O368" s="2" t="str">
        <f t="shared" si="5"/>
        <v>OK</v>
      </c>
      <c r="P368" s="2" t="str">
        <f>VLOOKUP(B368,ACROV!$A$2:$D$739,4,)</f>
        <v>HERDIAN</v>
      </c>
    </row>
    <row r="369" spans="1:16" x14ac:dyDescent="0.25">
      <c r="A369" s="2" t="s">
        <v>26</v>
      </c>
      <c r="B369" s="2" t="s">
        <v>742</v>
      </c>
      <c r="C369" s="2" t="s">
        <v>743</v>
      </c>
      <c r="D369" s="2" t="s">
        <v>60</v>
      </c>
      <c r="E369" s="2" t="s">
        <v>884</v>
      </c>
      <c r="F369" s="2" t="s">
        <v>4205</v>
      </c>
      <c r="G369" s="2" t="s">
        <v>4206</v>
      </c>
      <c r="H369" s="2" t="s">
        <v>4207</v>
      </c>
      <c r="I369" s="2" t="s">
        <v>4208</v>
      </c>
      <c r="J369" s="2" t="s">
        <v>27</v>
      </c>
      <c r="K369" s="2" t="s">
        <v>4209</v>
      </c>
      <c r="L369" s="2" t="s">
        <v>4210</v>
      </c>
      <c r="M369" s="2" t="s">
        <v>4211</v>
      </c>
      <c r="N369" s="2" t="s">
        <v>41</v>
      </c>
      <c r="O369" s="2" t="str">
        <f t="shared" si="5"/>
        <v>OK</v>
      </c>
      <c r="P369" s="2" t="str">
        <f>VLOOKUP(B369,ACROV!$A$2:$D$739,4,)</f>
        <v>HERDIAN</v>
      </c>
    </row>
    <row r="370" spans="1:16" x14ac:dyDescent="0.25">
      <c r="A370" s="2" t="s">
        <v>26</v>
      </c>
      <c r="B370" s="2" t="s">
        <v>1285</v>
      </c>
      <c r="C370" s="2" t="s">
        <v>1286</v>
      </c>
      <c r="D370" s="2" t="s">
        <v>118</v>
      </c>
      <c r="E370" s="2" t="s">
        <v>1287</v>
      </c>
      <c r="F370" s="2" t="s">
        <v>4205</v>
      </c>
      <c r="G370" s="2" t="s">
        <v>4206</v>
      </c>
      <c r="H370" s="2" t="s">
        <v>4207</v>
      </c>
      <c r="I370" s="2" t="s">
        <v>4208</v>
      </c>
      <c r="J370" s="2" t="s">
        <v>27</v>
      </c>
      <c r="K370" s="2" t="s">
        <v>4209</v>
      </c>
      <c r="L370" s="2" t="s">
        <v>4210</v>
      </c>
      <c r="M370" s="2" t="s">
        <v>4211</v>
      </c>
      <c r="N370" s="2" t="s">
        <v>41</v>
      </c>
      <c r="O370" s="2" t="str">
        <f t="shared" si="5"/>
        <v>OK</v>
      </c>
      <c r="P370" s="2" t="str">
        <f>VLOOKUP(B370,ACROV!$A$2:$D$739,4,)</f>
        <v>HERDIAN</v>
      </c>
    </row>
    <row r="371" spans="1:16" x14ac:dyDescent="0.25">
      <c r="A371" s="2" t="s">
        <v>26</v>
      </c>
      <c r="B371" s="2" t="s">
        <v>728</v>
      </c>
      <c r="C371" s="2" t="s">
        <v>729</v>
      </c>
      <c r="D371" s="2" t="s">
        <v>30</v>
      </c>
      <c r="E371" s="2" t="s">
        <v>730</v>
      </c>
      <c r="F371" s="2" t="s">
        <v>4205</v>
      </c>
      <c r="G371" s="2" t="s">
        <v>4206</v>
      </c>
      <c r="H371" s="2" t="s">
        <v>4207</v>
      </c>
      <c r="I371" s="2" t="s">
        <v>4208</v>
      </c>
      <c r="J371" s="2" t="s">
        <v>27</v>
      </c>
      <c r="K371" s="2" t="s">
        <v>4209</v>
      </c>
      <c r="L371" s="2" t="s">
        <v>4210</v>
      </c>
      <c r="M371" s="2" t="s">
        <v>4211</v>
      </c>
      <c r="N371" s="2" t="s">
        <v>41</v>
      </c>
      <c r="O371" s="2" t="str">
        <f t="shared" si="5"/>
        <v>OK</v>
      </c>
      <c r="P371" s="2" t="str">
        <f>VLOOKUP(B371,ACROV!$A$2:$D$739,4,)</f>
        <v>HERDIAN</v>
      </c>
    </row>
    <row r="372" spans="1:16" x14ac:dyDescent="0.25">
      <c r="A372" s="2" t="s">
        <v>26</v>
      </c>
      <c r="B372" s="2" t="s">
        <v>158</v>
      </c>
      <c r="C372" s="2" t="s">
        <v>159</v>
      </c>
      <c r="D372" s="2" t="s">
        <v>30</v>
      </c>
      <c r="E372" s="2" t="s">
        <v>411</v>
      </c>
      <c r="F372" s="2" t="s">
        <v>4205</v>
      </c>
      <c r="G372" s="2" t="s">
        <v>4206</v>
      </c>
      <c r="H372" s="2" t="s">
        <v>4207</v>
      </c>
      <c r="I372" s="2" t="s">
        <v>4208</v>
      </c>
      <c r="J372" s="2" t="s">
        <v>27</v>
      </c>
      <c r="K372" s="2" t="s">
        <v>4209</v>
      </c>
      <c r="L372" s="2" t="s">
        <v>4210</v>
      </c>
      <c r="M372" s="2" t="s">
        <v>4211</v>
      </c>
      <c r="N372" s="2" t="s">
        <v>41</v>
      </c>
      <c r="O372" s="2" t="str">
        <f t="shared" si="5"/>
        <v>OK</v>
      </c>
      <c r="P372" s="2" t="str">
        <f>VLOOKUP(B372,ACROV!$A$2:$D$739,4,)</f>
        <v>HERDIAN</v>
      </c>
    </row>
    <row r="373" spans="1:16" x14ac:dyDescent="0.25">
      <c r="A373" s="2" t="s">
        <v>26</v>
      </c>
      <c r="B373" s="2" t="s">
        <v>742</v>
      </c>
      <c r="C373" s="2" t="s">
        <v>743</v>
      </c>
      <c r="D373" s="2" t="s">
        <v>118</v>
      </c>
      <c r="E373" s="2" t="s">
        <v>744</v>
      </c>
      <c r="F373" s="2" t="s">
        <v>4205</v>
      </c>
      <c r="G373" s="2" t="s">
        <v>4206</v>
      </c>
      <c r="H373" s="2" t="s">
        <v>4207</v>
      </c>
      <c r="I373" s="2" t="s">
        <v>4208</v>
      </c>
      <c r="J373" s="2" t="s">
        <v>27</v>
      </c>
      <c r="K373" s="2" t="s">
        <v>4209</v>
      </c>
      <c r="L373" s="2" t="s">
        <v>4210</v>
      </c>
      <c r="M373" s="2" t="s">
        <v>4211</v>
      </c>
      <c r="N373" s="2" t="s">
        <v>41</v>
      </c>
      <c r="O373" s="2" t="str">
        <f t="shared" si="5"/>
        <v>OK</v>
      </c>
      <c r="P373" s="2" t="str">
        <f>VLOOKUP(B373,ACROV!$A$2:$D$739,4,)</f>
        <v>HERDIAN</v>
      </c>
    </row>
    <row r="374" spans="1:16" x14ac:dyDescent="0.25">
      <c r="A374" s="2" t="s">
        <v>26</v>
      </c>
      <c r="B374" s="2" t="s">
        <v>3146</v>
      </c>
      <c r="C374" s="2" t="s">
        <v>3147</v>
      </c>
      <c r="D374" s="2" t="s">
        <v>160</v>
      </c>
      <c r="E374" s="2" t="s">
        <v>3419</v>
      </c>
      <c r="F374" s="2" t="s">
        <v>4205</v>
      </c>
      <c r="G374" s="2" t="s">
        <v>4206</v>
      </c>
      <c r="H374" s="2" t="s">
        <v>4207</v>
      </c>
      <c r="I374" s="2" t="s">
        <v>4208</v>
      </c>
      <c r="J374" s="2" t="s">
        <v>27</v>
      </c>
      <c r="K374" s="2" t="s">
        <v>4209</v>
      </c>
      <c r="L374" s="2" t="s">
        <v>4210</v>
      </c>
      <c r="M374" s="2" t="s">
        <v>4211</v>
      </c>
      <c r="N374" s="2" t="s">
        <v>41</v>
      </c>
      <c r="O374" s="2" t="str">
        <f t="shared" si="5"/>
        <v>OK</v>
      </c>
      <c r="P374" s="2" t="str">
        <f>VLOOKUP(B374,ACROV!$A$2:$D$739,4,)</f>
        <v>HERDIAN</v>
      </c>
    </row>
    <row r="375" spans="1:16" x14ac:dyDescent="0.25">
      <c r="A375" s="2" t="s">
        <v>26</v>
      </c>
      <c r="B375" s="2" t="s">
        <v>3129</v>
      </c>
      <c r="C375" s="2" t="s">
        <v>3130</v>
      </c>
      <c r="D375" s="2" t="s">
        <v>118</v>
      </c>
      <c r="E375" s="2" t="s">
        <v>3381</v>
      </c>
      <c r="F375" s="2" t="s">
        <v>4205</v>
      </c>
      <c r="G375" s="2" t="s">
        <v>4206</v>
      </c>
      <c r="H375" s="2" t="s">
        <v>4207</v>
      </c>
      <c r="I375" s="2" t="s">
        <v>4208</v>
      </c>
      <c r="J375" s="2" t="s">
        <v>27</v>
      </c>
      <c r="K375" s="2" t="s">
        <v>4209</v>
      </c>
      <c r="L375" s="2" t="s">
        <v>4210</v>
      </c>
      <c r="M375" s="2" t="s">
        <v>4211</v>
      </c>
      <c r="N375" s="2" t="s">
        <v>41</v>
      </c>
      <c r="O375" s="2" t="str">
        <f t="shared" si="5"/>
        <v>OK</v>
      </c>
      <c r="P375" s="2" t="str">
        <f>VLOOKUP(B375,ACROV!$A$2:$D$739,4,)</f>
        <v>HERDIAN</v>
      </c>
    </row>
    <row r="376" spans="1:16" x14ac:dyDescent="0.25">
      <c r="A376" s="2" t="s">
        <v>26</v>
      </c>
      <c r="B376" s="2" t="s">
        <v>1701</v>
      </c>
      <c r="C376" s="2" t="s">
        <v>1702</v>
      </c>
      <c r="D376" s="2" t="s">
        <v>30</v>
      </c>
      <c r="E376" s="2" t="s">
        <v>1703</v>
      </c>
      <c r="F376" s="2" t="s">
        <v>4205</v>
      </c>
      <c r="G376" s="2" t="s">
        <v>4206</v>
      </c>
      <c r="H376" s="2" t="s">
        <v>4207</v>
      </c>
      <c r="I376" s="2" t="s">
        <v>4208</v>
      </c>
      <c r="J376" s="2" t="s">
        <v>27</v>
      </c>
      <c r="K376" s="2" t="s">
        <v>4209</v>
      </c>
      <c r="L376" s="2" t="s">
        <v>4210</v>
      </c>
      <c r="M376" s="2" t="s">
        <v>4211</v>
      </c>
      <c r="N376" s="2" t="s">
        <v>41</v>
      </c>
      <c r="O376" s="2" t="str">
        <f t="shared" si="5"/>
        <v>OK</v>
      </c>
      <c r="P376" s="2" t="str">
        <f>VLOOKUP(B376,ACROV!$A$2:$D$739,4,)</f>
        <v>HERDIAN</v>
      </c>
    </row>
    <row r="377" spans="1:16" x14ac:dyDescent="0.25">
      <c r="A377" s="2" t="s">
        <v>26</v>
      </c>
      <c r="B377" s="2" t="s">
        <v>2356</v>
      </c>
      <c r="C377" s="2" t="s">
        <v>2357</v>
      </c>
      <c r="D377" s="2" t="s">
        <v>118</v>
      </c>
      <c r="E377" s="2" t="s">
        <v>3663</v>
      </c>
      <c r="F377" s="2" t="s">
        <v>4205</v>
      </c>
      <c r="G377" s="2" t="s">
        <v>4206</v>
      </c>
      <c r="H377" s="2" t="s">
        <v>4207</v>
      </c>
      <c r="I377" s="2" t="s">
        <v>4208</v>
      </c>
      <c r="J377" s="2" t="s">
        <v>27</v>
      </c>
      <c r="K377" s="2" t="s">
        <v>4209</v>
      </c>
      <c r="L377" s="2" t="s">
        <v>4210</v>
      </c>
      <c r="M377" s="2" t="s">
        <v>4211</v>
      </c>
      <c r="N377" s="2" t="s">
        <v>41</v>
      </c>
      <c r="O377" s="2" t="str">
        <f t="shared" si="5"/>
        <v>OK</v>
      </c>
      <c r="P377" s="2" t="str">
        <f>VLOOKUP(B377,ACROV!$A$2:$D$739,4,)</f>
        <v>HERDIAN</v>
      </c>
    </row>
    <row r="378" spans="1:16" x14ac:dyDescent="0.25">
      <c r="A378" s="2" t="s">
        <v>26</v>
      </c>
      <c r="B378" s="2" t="s">
        <v>158</v>
      </c>
      <c r="C378" s="2" t="s">
        <v>159</v>
      </c>
      <c r="D378" s="2" t="s">
        <v>118</v>
      </c>
      <c r="E378" s="2" t="s">
        <v>500</v>
      </c>
      <c r="F378" s="2" t="s">
        <v>4205</v>
      </c>
      <c r="G378" s="2" t="s">
        <v>4206</v>
      </c>
      <c r="H378" s="2" t="s">
        <v>4207</v>
      </c>
      <c r="I378" s="2" t="s">
        <v>4208</v>
      </c>
      <c r="J378" s="2" t="s">
        <v>27</v>
      </c>
      <c r="K378" s="2" t="s">
        <v>4209</v>
      </c>
      <c r="L378" s="2" t="s">
        <v>4210</v>
      </c>
      <c r="M378" s="2" t="s">
        <v>4211</v>
      </c>
      <c r="N378" s="2" t="s">
        <v>41</v>
      </c>
      <c r="O378" s="2" t="str">
        <f t="shared" si="5"/>
        <v>OK</v>
      </c>
      <c r="P378" s="2" t="str">
        <f>VLOOKUP(B378,ACROV!$A$2:$D$739,4,)</f>
        <v>HERDIAN</v>
      </c>
    </row>
    <row r="379" spans="1:16" x14ac:dyDescent="0.25">
      <c r="A379" s="2" t="s">
        <v>26</v>
      </c>
      <c r="B379" s="2" t="s">
        <v>828</v>
      </c>
      <c r="C379" s="2" t="s">
        <v>829</v>
      </c>
      <c r="D379" s="2" t="s">
        <v>160</v>
      </c>
      <c r="E379" s="2" t="s">
        <v>830</v>
      </c>
      <c r="F379" s="2" t="s">
        <v>4205</v>
      </c>
      <c r="G379" s="2" t="s">
        <v>4206</v>
      </c>
      <c r="H379" s="2" t="s">
        <v>4207</v>
      </c>
      <c r="I379" s="2" t="s">
        <v>4208</v>
      </c>
      <c r="J379" s="2" t="s">
        <v>27</v>
      </c>
      <c r="K379" s="2" t="s">
        <v>4209</v>
      </c>
      <c r="L379" s="2" t="s">
        <v>4210</v>
      </c>
      <c r="M379" s="2" t="s">
        <v>4211</v>
      </c>
      <c r="N379" s="2" t="s">
        <v>41</v>
      </c>
      <c r="O379" s="2" t="str">
        <f t="shared" si="5"/>
        <v>OK</v>
      </c>
      <c r="P379" s="2" t="str">
        <f>VLOOKUP(B379,ACROV!$A$2:$D$739,4,)</f>
        <v>HERDIAN</v>
      </c>
    </row>
    <row r="380" spans="1:16" x14ac:dyDescent="0.25">
      <c r="A380" s="2" t="s">
        <v>26</v>
      </c>
      <c r="B380" s="2" t="s">
        <v>2803</v>
      </c>
      <c r="C380" s="2" t="s">
        <v>2804</v>
      </c>
      <c r="D380" s="2" t="s">
        <v>30</v>
      </c>
      <c r="E380" s="2" t="s">
        <v>3187</v>
      </c>
      <c r="F380" s="2" t="s">
        <v>4205</v>
      </c>
      <c r="G380" s="2" t="s">
        <v>4206</v>
      </c>
      <c r="H380" s="2" t="s">
        <v>4207</v>
      </c>
      <c r="I380" s="2" t="s">
        <v>4208</v>
      </c>
      <c r="J380" s="2" t="s">
        <v>27</v>
      </c>
      <c r="K380" s="2" t="s">
        <v>4209</v>
      </c>
      <c r="L380" s="2" t="s">
        <v>4210</v>
      </c>
      <c r="M380" s="2" t="s">
        <v>4211</v>
      </c>
      <c r="N380" s="2" t="s">
        <v>41</v>
      </c>
      <c r="O380" s="2" t="str">
        <f t="shared" si="5"/>
        <v>OK</v>
      </c>
      <c r="P380" s="2" t="str">
        <f>VLOOKUP(B380,ACROV!$A$2:$D$739,4,)</f>
        <v>HERDIAN</v>
      </c>
    </row>
    <row r="381" spans="1:16" x14ac:dyDescent="0.25">
      <c r="A381" s="2" t="s">
        <v>26</v>
      </c>
      <c r="B381" s="2" t="s">
        <v>577</v>
      </c>
      <c r="C381" s="2" t="s">
        <v>578</v>
      </c>
      <c r="D381" s="2" t="s">
        <v>118</v>
      </c>
      <c r="E381" s="2" t="s">
        <v>579</v>
      </c>
      <c r="F381" s="2" t="s">
        <v>4205</v>
      </c>
      <c r="G381" s="2" t="s">
        <v>4206</v>
      </c>
      <c r="H381" s="2" t="s">
        <v>4207</v>
      </c>
      <c r="I381" s="2" t="s">
        <v>4208</v>
      </c>
      <c r="J381" s="2" t="s">
        <v>27</v>
      </c>
      <c r="K381" s="2" t="s">
        <v>4209</v>
      </c>
      <c r="L381" s="2" t="s">
        <v>4210</v>
      </c>
      <c r="M381" s="2" t="s">
        <v>4211</v>
      </c>
      <c r="N381" s="2" t="s">
        <v>41</v>
      </c>
      <c r="O381" s="2" t="str">
        <f t="shared" si="5"/>
        <v>OK</v>
      </c>
      <c r="P381" s="2" t="str">
        <f>VLOOKUP(B381,ACROV!$A$2:$D$739,4,)</f>
        <v>HERDIAN</v>
      </c>
    </row>
    <row r="382" spans="1:16" x14ac:dyDescent="0.25">
      <c r="A382" s="2" t="s">
        <v>26</v>
      </c>
      <c r="B382" s="2" t="s">
        <v>1309</v>
      </c>
      <c r="C382" s="2" t="s">
        <v>1310</v>
      </c>
      <c r="D382" s="2" t="s">
        <v>30</v>
      </c>
      <c r="E382" s="2" t="s">
        <v>1311</v>
      </c>
      <c r="F382" s="2" t="s">
        <v>4205</v>
      </c>
      <c r="G382" s="2" t="s">
        <v>4206</v>
      </c>
      <c r="H382" s="2" t="s">
        <v>4207</v>
      </c>
      <c r="I382" s="2" t="s">
        <v>4208</v>
      </c>
      <c r="J382" s="2" t="s">
        <v>27</v>
      </c>
      <c r="K382" s="2" t="s">
        <v>4209</v>
      </c>
      <c r="L382" s="2" t="s">
        <v>4210</v>
      </c>
      <c r="M382" s="2" t="s">
        <v>4211</v>
      </c>
      <c r="N382" s="2" t="s">
        <v>41</v>
      </c>
      <c r="O382" s="2" t="str">
        <f t="shared" si="5"/>
        <v>OK</v>
      </c>
      <c r="P382" s="2" t="str">
        <f>VLOOKUP(B382,ACROV!$A$2:$D$739,4,)</f>
        <v>HERDIAN</v>
      </c>
    </row>
    <row r="383" spans="1:16" x14ac:dyDescent="0.25">
      <c r="A383" s="2" t="s">
        <v>26</v>
      </c>
      <c r="B383" s="2" t="s">
        <v>1862</v>
      </c>
      <c r="C383" s="2" t="s">
        <v>1863</v>
      </c>
      <c r="D383" s="2" t="s">
        <v>118</v>
      </c>
      <c r="E383" s="2" t="s">
        <v>1864</v>
      </c>
      <c r="F383" s="2" t="s">
        <v>4205</v>
      </c>
      <c r="G383" s="2" t="s">
        <v>4206</v>
      </c>
      <c r="H383" s="2" t="s">
        <v>4207</v>
      </c>
      <c r="I383" s="2" t="s">
        <v>4208</v>
      </c>
      <c r="J383" s="2" t="s">
        <v>27</v>
      </c>
      <c r="K383" s="2" t="s">
        <v>4209</v>
      </c>
      <c r="L383" s="2" t="s">
        <v>4210</v>
      </c>
      <c r="M383" s="2" t="s">
        <v>4211</v>
      </c>
      <c r="N383" s="2" t="s">
        <v>41</v>
      </c>
      <c r="O383" s="2" t="str">
        <f t="shared" si="5"/>
        <v>OK</v>
      </c>
      <c r="P383" s="2" t="str">
        <f>VLOOKUP(B383,ACROV!$A$2:$D$739,4,)</f>
        <v>HERDIAN</v>
      </c>
    </row>
    <row r="384" spans="1:16" x14ac:dyDescent="0.25">
      <c r="A384" s="2" t="s">
        <v>26</v>
      </c>
      <c r="B384" s="2" t="s">
        <v>158</v>
      </c>
      <c r="C384" s="2" t="s">
        <v>159</v>
      </c>
      <c r="D384" s="2" t="s">
        <v>49</v>
      </c>
      <c r="E384" s="2" t="s">
        <v>761</v>
      </c>
      <c r="F384" s="2" t="s">
        <v>4205</v>
      </c>
      <c r="G384" s="2" t="s">
        <v>4206</v>
      </c>
      <c r="H384" s="2" t="s">
        <v>4207</v>
      </c>
      <c r="I384" s="2" t="s">
        <v>4208</v>
      </c>
      <c r="J384" s="2" t="s">
        <v>27</v>
      </c>
      <c r="K384" s="2" t="s">
        <v>4212</v>
      </c>
      <c r="L384" s="2" t="s">
        <v>4210</v>
      </c>
      <c r="M384" s="2" t="s">
        <v>4211</v>
      </c>
      <c r="N384" s="2" t="s">
        <v>4213</v>
      </c>
      <c r="O384" s="2" t="str">
        <f t="shared" si="5"/>
        <v>NOK</v>
      </c>
      <c r="P384" s="2" t="str">
        <f>VLOOKUP(B384,ACROV!$A$2:$D$739,4,)</f>
        <v>HERDIAN</v>
      </c>
    </row>
    <row r="385" spans="1:16" x14ac:dyDescent="0.25">
      <c r="A385" s="2" t="s">
        <v>26</v>
      </c>
      <c r="B385" s="2" t="s">
        <v>364</v>
      </c>
      <c r="C385" s="2" t="s">
        <v>365</v>
      </c>
      <c r="D385" s="2" t="s">
        <v>30</v>
      </c>
      <c r="E385" s="2" t="s">
        <v>677</v>
      </c>
      <c r="F385" s="2" t="s">
        <v>4205</v>
      </c>
      <c r="G385" s="2" t="s">
        <v>4206</v>
      </c>
      <c r="H385" s="2" t="s">
        <v>4207</v>
      </c>
      <c r="I385" s="2" t="s">
        <v>4208</v>
      </c>
      <c r="J385" s="2" t="s">
        <v>27</v>
      </c>
      <c r="K385" s="2" t="s">
        <v>4209</v>
      </c>
      <c r="L385" s="2" t="s">
        <v>4210</v>
      </c>
      <c r="M385" s="2" t="s">
        <v>4211</v>
      </c>
      <c r="N385" s="2" t="s">
        <v>41</v>
      </c>
      <c r="O385" s="2" t="str">
        <f t="shared" si="5"/>
        <v>OK</v>
      </c>
      <c r="P385" s="2" t="str">
        <f>VLOOKUP(B385,ACROV!$A$2:$D$739,4,)</f>
        <v>HERDIAN</v>
      </c>
    </row>
    <row r="386" spans="1:16" x14ac:dyDescent="0.25">
      <c r="A386" s="2" t="s">
        <v>26</v>
      </c>
      <c r="B386" s="2" t="s">
        <v>2367</v>
      </c>
      <c r="C386" s="2" t="s">
        <v>2368</v>
      </c>
      <c r="D386" s="2" t="s">
        <v>160</v>
      </c>
      <c r="E386" s="2" t="s">
        <v>3597</v>
      </c>
      <c r="F386" s="2" t="s">
        <v>4205</v>
      </c>
      <c r="G386" s="2" t="s">
        <v>4206</v>
      </c>
      <c r="H386" s="2" t="s">
        <v>4207</v>
      </c>
      <c r="I386" s="2" t="s">
        <v>4208</v>
      </c>
      <c r="J386" s="2" t="s">
        <v>27</v>
      </c>
      <c r="K386" s="2" t="s">
        <v>4209</v>
      </c>
      <c r="L386" s="2" t="s">
        <v>4210</v>
      </c>
      <c r="M386" s="2" t="s">
        <v>4211</v>
      </c>
      <c r="N386" s="2" t="s">
        <v>41</v>
      </c>
      <c r="O386" s="2" t="str">
        <f t="shared" ref="O386:O449" si="6">IF(N386="OK","OK","NOK")</f>
        <v>OK</v>
      </c>
      <c r="P386" s="2" t="str">
        <f>VLOOKUP(B386,ACROV!$A$2:$D$739,4,)</f>
        <v>HERDIAN</v>
      </c>
    </row>
    <row r="387" spans="1:16" x14ac:dyDescent="0.25">
      <c r="A387" s="2" t="s">
        <v>26</v>
      </c>
      <c r="B387" s="2" t="s">
        <v>1701</v>
      </c>
      <c r="C387" s="2" t="s">
        <v>1702</v>
      </c>
      <c r="D387" s="2" t="s">
        <v>118</v>
      </c>
      <c r="E387" s="2" t="s">
        <v>2274</v>
      </c>
      <c r="F387" s="2" t="s">
        <v>4205</v>
      </c>
      <c r="G387" s="2" t="s">
        <v>4206</v>
      </c>
      <c r="H387" s="2" t="s">
        <v>4207</v>
      </c>
      <c r="I387" s="2" t="s">
        <v>4208</v>
      </c>
      <c r="J387" s="2" t="s">
        <v>27</v>
      </c>
      <c r="K387" s="2" t="s">
        <v>4209</v>
      </c>
      <c r="L387" s="2" t="s">
        <v>4210</v>
      </c>
      <c r="M387" s="2" t="s">
        <v>4211</v>
      </c>
      <c r="N387" s="2" t="s">
        <v>41</v>
      </c>
      <c r="O387" s="2" t="str">
        <f t="shared" si="6"/>
        <v>OK</v>
      </c>
      <c r="P387" s="2" t="str">
        <f>VLOOKUP(B387,ACROV!$A$2:$D$739,4,)</f>
        <v>HERDIAN</v>
      </c>
    </row>
    <row r="388" spans="1:16" x14ac:dyDescent="0.25">
      <c r="A388" s="2" t="s">
        <v>26</v>
      </c>
      <c r="B388" s="2" t="s">
        <v>364</v>
      </c>
      <c r="C388" s="2" t="s">
        <v>365</v>
      </c>
      <c r="D388" s="2" t="s">
        <v>350</v>
      </c>
      <c r="E388" s="2" t="s">
        <v>3409</v>
      </c>
      <c r="F388" s="2" t="s">
        <v>4205</v>
      </c>
      <c r="G388" s="2" t="s">
        <v>4206</v>
      </c>
      <c r="H388" s="2" t="s">
        <v>4207</v>
      </c>
      <c r="I388" s="2" t="s">
        <v>4208</v>
      </c>
      <c r="J388" s="2" t="s">
        <v>27</v>
      </c>
      <c r="K388" s="2" t="s">
        <v>4209</v>
      </c>
      <c r="L388" s="2" t="s">
        <v>4210</v>
      </c>
      <c r="M388" s="2" t="s">
        <v>4211</v>
      </c>
      <c r="N388" s="2" t="s">
        <v>41</v>
      </c>
      <c r="O388" s="2" t="str">
        <f t="shared" si="6"/>
        <v>OK</v>
      </c>
      <c r="P388" s="2" t="str">
        <f>VLOOKUP(B388,ACROV!$A$2:$D$739,4,)</f>
        <v>HERDIAN</v>
      </c>
    </row>
    <row r="389" spans="1:16" x14ac:dyDescent="0.25">
      <c r="A389" s="2" t="s">
        <v>26</v>
      </c>
      <c r="B389" s="2" t="s">
        <v>364</v>
      </c>
      <c r="C389" s="2" t="s">
        <v>365</v>
      </c>
      <c r="D389" s="2" t="s">
        <v>160</v>
      </c>
      <c r="E389" s="2" t="s">
        <v>581</v>
      </c>
      <c r="F389" s="2" t="s">
        <v>4205</v>
      </c>
      <c r="G389" s="2" t="s">
        <v>4206</v>
      </c>
      <c r="H389" s="2" t="s">
        <v>4207</v>
      </c>
      <c r="I389" s="2" t="s">
        <v>4208</v>
      </c>
      <c r="J389" s="2" t="s">
        <v>27</v>
      </c>
      <c r="K389" s="2" t="s">
        <v>4209</v>
      </c>
      <c r="L389" s="2" t="s">
        <v>4210</v>
      </c>
      <c r="M389" s="2" t="s">
        <v>4211</v>
      </c>
      <c r="N389" s="2" t="s">
        <v>41</v>
      </c>
      <c r="O389" s="2" t="str">
        <f t="shared" si="6"/>
        <v>OK</v>
      </c>
      <c r="P389" s="2" t="str">
        <f>VLOOKUP(B389,ACROV!$A$2:$D$739,4,)</f>
        <v>HERDIAN</v>
      </c>
    </row>
    <row r="390" spans="1:16" x14ac:dyDescent="0.25">
      <c r="A390" s="2" t="s">
        <v>26</v>
      </c>
      <c r="B390" s="2" t="s">
        <v>1285</v>
      </c>
      <c r="C390" s="2" t="s">
        <v>1286</v>
      </c>
      <c r="D390" s="2" t="s">
        <v>30</v>
      </c>
      <c r="E390" s="2" t="s">
        <v>2404</v>
      </c>
      <c r="F390" s="2" t="s">
        <v>4205</v>
      </c>
      <c r="G390" s="2" t="s">
        <v>4206</v>
      </c>
      <c r="H390" s="2" t="s">
        <v>4207</v>
      </c>
      <c r="I390" s="2" t="s">
        <v>4208</v>
      </c>
      <c r="J390" s="2" t="s">
        <v>27</v>
      </c>
      <c r="K390" s="2" t="s">
        <v>4209</v>
      </c>
      <c r="L390" s="2" t="s">
        <v>4210</v>
      </c>
      <c r="M390" s="2" t="s">
        <v>4211</v>
      </c>
      <c r="N390" s="2" t="s">
        <v>41</v>
      </c>
      <c r="O390" s="2" t="str">
        <f t="shared" si="6"/>
        <v>OK</v>
      </c>
      <c r="P390" s="2" t="str">
        <f>VLOOKUP(B390,ACROV!$A$2:$D$739,4,)</f>
        <v>HERDIAN</v>
      </c>
    </row>
    <row r="391" spans="1:16" x14ac:dyDescent="0.25">
      <c r="A391" s="2" t="s">
        <v>26</v>
      </c>
      <c r="B391" s="2" t="s">
        <v>2718</v>
      </c>
      <c r="C391" s="2" t="s">
        <v>2719</v>
      </c>
      <c r="D391" s="2" t="s">
        <v>30</v>
      </c>
      <c r="E391" s="2" t="s">
        <v>3449</v>
      </c>
      <c r="F391" s="2" t="s">
        <v>4205</v>
      </c>
      <c r="G391" s="2" t="s">
        <v>4206</v>
      </c>
      <c r="H391" s="2" t="s">
        <v>4207</v>
      </c>
      <c r="I391" s="2" t="s">
        <v>4208</v>
      </c>
      <c r="J391" s="2" t="s">
        <v>27</v>
      </c>
      <c r="K391" s="2" t="s">
        <v>4209</v>
      </c>
      <c r="L391" s="2" t="s">
        <v>4210</v>
      </c>
      <c r="M391" s="2" t="s">
        <v>4211</v>
      </c>
      <c r="N391" s="2" t="s">
        <v>41</v>
      </c>
      <c r="O391" s="2" t="str">
        <f t="shared" si="6"/>
        <v>OK</v>
      </c>
      <c r="P391" s="2" t="str">
        <f>VLOOKUP(B391,ACROV!$A$2:$D$739,4,)</f>
        <v>HERDIAN</v>
      </c>
    </row>
    <row r="392" spans="1:16" x14ac:dyDescent="0.25">
      <c r="A392" s="2" t="s">
        <v>26</v>
      </c>
      <c r="B392" s="2" t="s">
        <v>2367</v>
      </c>
      <c r="C392" s="2" t="s">
        <v>2368</v>
      </c>
      <c r="D392" s="2" t="s">
        <v>30</v>
      </c>
      <c r="E392" s="2" t="s">
        <v>3731</v>
      </c>
      <c r="F392" s="2" t="s">
        <v>4205</v>
      </c>
      <c r="G392" s="2" t="s">
        <v>4206</v>
      </c>
      <c r="H392" s="2" t="s">
        <v>4207</v>
      </c>
      <c r="I392" s="2" t="s">
        <v>4208</v>
      </c>
      <c r="J392" s="2" t="s">
        <v>27</v>
      </c>
      <c r="K392" s="2" t="s">
        <v>4212</v>
      </c>
      <c r="L392" s="2" t="s">
        <v>4210</v>
      </c>
      <c r="M392" s="2" t="s">
        <v>4211</v>
      </c>
      <c r="N392" s="2" t="s">
        <v>4213</v>
      </c>
      <c r="O392" s="2" t="str">
        <f t="shared" si="6"/>
        <v>NOK</v>
      </c>
      <c r="P392" s="2" t="str">
        <f>VLOOKUP(B392,ACROV!$A$2:$D$739,4,)</f>
        <v>HERDIAN</v>
      </c>
    </row>
    <row r="393" spans="1:16" x14ac:dyDescent="0.25">
      <c r="A393" s="2" t="s">
        <v>26</v>
      </c>
      <c r="B393" s="2" t="s">
        <v>301</v>
      </c>
      <c r="C393" s="2" t="s">
        <v>302</v>
      </c>
      <c r="D393" s="2" t="s">
        <v>30</v>
      </c>
      <c r="E393" s="2" t="s">
        <v>3461</v>
      </c>
      <c r="F393" s="2" t="s">
        <v>4205</v>
      </c>
      <c r="G393" s="2" t="s">
        <v>4206</v>
      </c>
      <c r="H393" s="2" t="s">
        <v>4207</v>
      </c>
      <c r="I393" s="2" t="s">
        <v>4208</v>
      </c>
      <c r="J393" s="2" t="s">
        <v>27</v>
      </c>
      <c r="K393" s="2" t="s">
        <v>4209</v>
      </c>
      <c r="L393" s="2" t="s">
        <v>4210</v>
      </c>
      <c r="M393" s="2" t="s">
        <v>4211</v>
      </c>
      <c r="N393" s="2" t="s">
        <v>41</v>
      </c>
      <c r="O393" s="2" t="str">
        <f t="shared" si="6"/>
        <v>OK</v>
      </c>
      <c r="P393" s="2" t="str">
        <f>VLOOKUP(B393,ACROV!$A$2:$D$739,4,)</f>
        <v>HERDIAN</v>
      </c>
    </row>
    <row r="394" spans="1:16" x14ac:dyDescent="0.25">
      <c r="A394" s="2" t="s">
        <v>26</v>
      </c>
      <c r="B394" s="2" t="s">
        <v>1327</v>
      </c>
      <c r="C394" s="2" t="s">
        <v>2014</v>
      </c>
      <c r="D394" s="2" t="s">
        <v>60</v>
      </c>
      <c r="E394" s="2" t="s">
        <v>3812</v>
      </c>
      <c r="F394" s="2" t="s">
        <v>4205</v>
      </c>
      <c r="G394" s="2" t="s">
        <v>4206</v>
      </c>
      <c r="H394" s="2" t="s">
        <v>4207</v>
      </c>
      <c r="I394" s="2" t="s">
        <v>4208</v>
      </c>
      <c r="J394" s="2" t="s">
        <v>27</v>
      </c>
      <c r="K394" s="2" t="s">
        <v>4212</v>
      </c>
      <c r="L394" s="2" t="s">
        <v>4214</v>
      </c>
      <c r="M394" s="2" t="s">
        <v>4215</v>
      </c>
      <c r="N394" s="2" t="s">
        <v>4213</v>
      </c>
      <c r="O394" s="2" t="str">
        <f t="shared" si="6"/>
        <v>NOK</v>
      </c>
      <c r="P394" s="2" t="str">
        <f>VLOOKUP(B394,ACROV!$A$2:$D$739,4,)</f>
        <v>HERDIAN</v>
      </c>
    </row>
    <row r="395" spans="1:16" x14ac:dyDescent="0.25">
      <c r="A395" s="2" t="s">
        <v>26</v>
      </c>
      <c r="B395" s="2" t="s">
        <v>476</v>
      </c>
      <c r="C395" s="2" t="s">
        <v>477</v>
      </c>
      <c r="D395" s="2" t="s">
        <v>30</v>
      </c>
      <c r="E395" s="2" t="s">
        <v>1742</v>
      </c>
      <c r="F395" s="2" t="s">
        <v>4205</v>
      </c>
      <c r="G395" s="2" t="s">
        <v>4206</v>
      </c>
      <c r="H395" s="2" t="s">
        <v>4207</v>
      </c>
      <c r="I395" s="2" t="s">
        <v>4208</v>
      </c>
      <c r="J395" s="2" t="s">
        <v>27</v>
      </c>
      <c r="K395" s="2" t="s">
        <v>4209</v>
      </c>
      <c r="L395" s="2" t="s">
        <v>4210</v>
      </c>
      <c r="M395" s="2" t="s">
        <v>4211</v>
      </c>
      <c r="N395" s="2" t="s">
        <v>41</v>
      </c>
      <c r="O395" s="2" t="str">
        <f t="shared" si="6"/>
        <v>OK</v>
      </c>
      <c r="P395" s="2" t="str">
        <f>VLOOKUP(B395,ACROV!$A$2:$D$739,4,)</f>
        <v>HERDIAN</v>
      </c>
    </row>
    <row r="396" spans="1:16" x14ac:dyDescent="0.25">
      <c r="A396" s="2" t="s">
        <v>26</v>
      </c>
      <c r="B396" s="2" t="s">
        <v>688</v>
      </c>
      <c r="C396" s="2" t="s">
        <v>689</v>
      </c>
      <c r="D396" s="2" t="s">
        <v>118</v>
      </c>
      <c r="E396" s="2" t="s">
        <v>1662</v>
      </c>
      <c r="F396" s="2" t="s">
        <v>4205</v>
      </c>
      <c r="G396" s="2" t="s">
        <v>4206</v>
      </c>
      <c r="H396" s="2" t="s">
        <v>4207</v>
      </c>
      <c r="I396" s="2" t="s">
        <v>4208</v>
      </c>
      <c r="J396" s="2" t="s">
        <v>27</v>
      </c>
      <c r="K396" s="2" t="s">
        <v>4209</v>
      </c>
      <c r="L396" s="2" t="s">
        <v>4210</v>
      </c>
      <c r="M396" s="2" t="s">
        <v>4211</v>
      </c>
      <c r="N396" s="2" t="s">
        <v>41</v>
      </c>
      <c r="O396" s="2" t="str">
        <f t="shared" si="6"/>
        <v>OK</v>
      </c>
      <c r="P396" s="2" t="str">
        <f>VLOOKUP(B396,ACROV!$A$2:$D$739,4,)</f>
        <v>HERDIAN</v>
      </c>
    </row>
    <row r="397" spans="1:16" x14ac:dyDescent="0.25">
      <c r="A397" s="2" t="s">
        <v>26</v>
      </c>
      <c r="B397" s="2" t="s">
        <v>3146</v>
      </c>
      <c r="C397" s="2" t="s">
        <v>3147</v>
      </c>
      <c r="D397" s="2" t="s">
        <v>118</v>
      </c>
      <c r="E397" s="2" t="s">
        <v>3148</v>
      </c>
      <c r="F397" s="2" t="s">
        <v>4205</v>
      </c>
      <c r="G397" s="2" t="s">
        <v>4206</v>
      </c>
      <c r="H397" s="2" t="s">
        <v>4207</v>
      </c>
      <c r="I397" s="2" t="s">
        <v>4208</v>
      </c>
      <c r="J397" s="2" t="s">
        <v>27</v>
      </c>
      <c r="K397" s="2" t="s">
        <v>4209</v>
      </c>
      <c r="L397" s="2" t="s">
        <v>4210</v>
      </c>
      <c r="M397" s="2" t="s">
        <v>4211</v>
      </c>
      <c r="N397" s="2" t="s">
        <v>41</v>
      </c>
      <c r="O397" s="2" t="str">
        <f t="shared" si="6"/>
        <v>OK</v>
      </c>
      <c r="P397" s="2" t="str">
        <f>VLOOKUP(B397,ACROV!$A$2:$D$739,4,)</f>
        <v>HERDIAN</v>
      </c>
    </row>
    <row r="398" spans="1:16" x14ac:dyDescent="0.25">
      <c r="A398" s="2" t="s">
        <v>26</v>
      </c>
      <c r="B398" s="2" t="s">
        <v>2356</v>
      </c>
      <c r="C398" s="2" t="s">
        <v>2357</v>
      </c>
      <c r="D398" s="2" t="s">
        <v>30</v>
      </c>
      <c r="E398" s="2" t="s">
        <v>2358</v>
      </c>
      <c r="F398" s="2" t="s">
        <v>4205</v>
      </c>
      <c r="G398" s="2" t="s">
        <v>4206</v>
      </c>
      <c r="H398" s="2" t="s">
        <v>4207</v>
      </c>
      <c r="I398" s="2" t="s">
        <v>4208</v>
      </c>
      <c r="J398" s="2" t="s">
        <v>27</v>
      </c>
      <c r="K398" s="2" t="s">
        <v>4209</v>
      </c>
      <c r="L398" s="2" t="s">
        <v>4210</v>
      </c>
      <c r="M398" s="2" t="s">
        <v>4211</v>
      </c>
      <c r="N398" s="2" t="s">
        <v>41</v>
      </c>
      <c r="O398" s="2" t="str">
        <f t="shared" si="6"/>
        <v>OK</v>
      </c>
      <c r="P398" s="2" t="str">
        <f>VLOOKUP(B398,ACROV!$A$2:$D$739,4,)</f>
        <v>HERDIAN</v>
      </c>
    </row>
    <row r="399" spans="1:16" x14ac:dyDescent="0.25">
      <c r="A399" s="2" t="s">
        <v>26</v>
      </c>
      <c r="B399" s="2" t="s">
        <v>320</v>
      </c>
      <c r="C399" s="2" t="s">
        <v>321</v>
      </c>
      <c r="D399" s="2" t="s">
        <v>118</v>
      </c>
      <c r="E399" s="2" t="s">
        <v>1263</v>
      </c>
      <c r="F399" s="2" t="s">
        <v>4205</v>
      </c>
      <c r="G399" s="2" t="s">
        <v>4206</v>
      </c>
      <c r="H399" s="2" t="s">
        <v>4207</v>
      </c>
      <c r="I399" s="2" t="s">
        <v>4208</v>
      </c>
      <c r="J399" s="2" t="s">
        <v>27</v>
      </c>
      <c r="K399" s="2" t="s">
        <v>4209</v>
      </c>
      <c r="L399" s="2" t="s">
        <v>4210</v>
      </c>
      <c r="M399" s="2" t="s">
        <v>4211</v>
      </c>
      <c r="N399" s="2" t="s">
        <v>41</v>
      </c>
      <c r="O399" s="2" t="str">
        <f t="shared" si="6"/>
        <v>OK</v>
      </c>
      <c r="P399" s="2" t="str">
        <f>VLOOKUP(B399,ACROV!$A$2:$D$739,4,)</f>
        <v>HERDIAN</v>
      </c>
    </row>
    <row r="400" spans="1:16" x14ac:dyDescent="0.25">
      <c r="A400" s="2" t="s">
        <v>26</v>
      </c>
      <c r="B400" s="2" t="s">
        <v>828</v>
      </c>
      <c r="C400" s="2" t="s">
        <v>829</v>
      </c>
      <c r="D400" s="2" t="s">
        <v>118</v>
      </c>
      <c r="E400" s="2" t="s">
        <v>2189</v>
      </c>
      <c r="F400" s="2" t="s">
        <v>4205</v>
      </c>
      <c r="G400" s="2" t="s">
        <v>4206</v>
      </c>
      <c r="H400" s="2" t="s">
        <v>4207</v>
      </c>
      <c r="I400" s="2" t="s">
        <v>4208</v>
      </c>
      <c r="J400" s="2" t="s">
        <v>27</v>
      </c>
      <c r="K400" s="2" t="s">
        <v>4209</v>
      </c>
      <c r="L400" s="2" t="s">
        <v>4210</v>
      </c>
      <c r="M400" s="2" t="s">
        <v>4211</v>
      </c>
      <c r="N400" s="2" t="s">
        <v>41</v>
      </c>
      <c r="O400" s="2" t="str">
        <f t="shared" si="6"/>
        <v>OK</v>
      </c>
      <c r="P400" s="2" t="str">
        <f>VLOOKUP(B400,ACROV!$A$2:$D$739,4,)</f>
        <v>HERDIAN</v>
      </c>
    </row>
    <row r="401" spans="1:16" x14ac:dyDescent="0.25">
      <c r="A401" s="2" t="s">
        <v>26</v>
      </c>
      <c r="B401" s="2" t="s">
        <v>1977</v>
      </c>
      <c r="C401" s="2" t="s">
        <v>1978</v>
      </c>
      <c r="D401" s="2" t="s">
        <v>30</v>
      </c>
      <c r="E401" s="2" t="s">
        <v>1979</v>
      </c>
      <c r="F401" s="2" t="s">
        <v>4205</v>
      </c>
      <c r="G401" s="2" t="s">
        <v>4206</v>
      </c>
      <c r="H401" s="2" t="s">
        <v>4207</v>
      </c>
      <c r="I401" s="2" t="s">
        <v>4208</v>
      </c>
      <c r="J401" s="2" t="s">
        <v>27</v>
      </c>
      <c r="K401" s="2" t="s">
        <v>4209</v>
      </c>
      <c r="L401" s="2" t="s">
        <v>4210</v>
      </c>
      <c r="M401" s="2" t="s">
        <v>4211</v>
      </c>
      <c r="N401" s="2" t="s">
        <v>41</v>
      </c>
      <c r="O401" s="2" t="str">
        <f t="shared" si="6"/>
        <v>OK</v>
      </c>
      <c r="P401" s="2" t="str">
        <f>VLOOKUP(B401,ACROV!$A$2:$D$739,4,)</f>
        <v>HERDIAN</v>
      </c>
    </row>
    <row r="402" spans="1:16" x14ac:dyDescent="0.25">
      <c r="A402" s="2" t="s">
        <v>26</v>
      </c>
      <c r="B402" s="2" t="s">
        <v>1150</v>
      </c>
      <c r="C402" s="2" t="s">
        <v>1151</v>
      </c>
      <c r="D402" s="2" t="s">
        <v>30</v>
      </c>
      <c r="E402" s="2" t="s">
        <v>1152</v>
      </c>
      <c r="F402" s="2" t="s">
        <v>4205</v>
      </c>
      <c r="G402" s="2" t="s">
        <v>4206</v>
      </c>
      <c r="H402" s="2" t="s">
        <v>4207</v>
      </c>
      <c r="I402" s="2" t="s">
        <v>4208</v>
      </c>
      <c r="J402" s="2" t="s">
        <v>27</v>
      </c>
      <c r="K402" s="2" t="s">
        <v>4209</v>
      </c>
      <c r="L402" s="2" t="s">
        <v>4210</v>
      </c>
      <c r="M402" s="2" t="s">
        <v>4211</v>
      </c>
      <c r="N402" s="2" t="s">
        <v>41</v>
      </c>
      <c r="O402" s="2" t="str">
        <f t="shared" si="6"/>
        <v>OK</v>
      </c>
      <c r="P402" s="2" t="str">
        <f>VLOOKUP(B402,ACROV!$A$2:$D$739,4,)</f>
        <v>HERDIAN</v>
      </c>
    </row>
    <row r="403" spans="1:16" x14ac:dyDescent="0.25">
      <c r="A403" s="2" t="s">
        <v>26</v>
      </c>
      <c r="B403" s="2" t="s">
        <v>1536</v>
      </c>
      <c r="C403" s="2" t="s">
        <v>1537</v>
      </c>
      <c r="D403" s="2" t="s">
        <v>30</v>
      </c>
      <c r="E403" s="2" t="s">
        <v>3720</v>
      </c>
      <c r="F403" s="2" t="s">
        <v>4205</v>
      </c>
      <c r="G403" s="2" t="s">
        <v>4206</v>
      </c>
      <c r="H403" s="2" t="s">
        <v>4207</v>
      </c>
      <c r="I403" s="2" t="s">
        <v>4208</v>
      </c>
      <c r="J403" s="2" t="s">
        <v>27</v>
      </c>
      <c r="K403" s="2" t="s">
        <v>4209</v>
      </c>
      <c r="L403" s="2" t="s">
        <v>4210</v>
      </c>
      <c r="M403" s="2" t="s">
        <v>4211</v>
      </c>
      <c r="N403" s="2" t="s">
        <v>41</v>
      </c>
      <c r="O403" s="2" t="str">
        <f t="shared" si="6"/>
        <v>OK</v>
      </c>
      <c r="P403" s="2" t="str">
        <f>VLOOKUP(B403,ACROV!$A$2:$D$739,4,)</f>
        <v>HERDIAN</v>
      </c>
    </row>
    <row r="404" spans="1:16" x14ac:dyDescent="0.25">
      <c r="A404" s="2" t="s">
        <v>26</v>
      </c>
      <c r="B404" s="2" t="s">
        <v>1020</v>
      </c>
      <c r="C404" s="2" t="s">
        <v>1021</v>
      </c>
      <c r="D404" s="2" t="s">
        <v>118</v>
      </c>
      <c r="E404" s="2" t="s">
        <v>3471</v>
      </c>
      <c r="F404" s="2" t="s">
        <v>4205</v>
      </c>
      <c r="G404" s="2" t="s">
        <v>4206</v>
      </c>
      <c r="H404" s="2" t="s">
        <v>4207</v>
      </c>
      <c r="I404" s="2" t="s">
        <v>4208</v>
      </c>
      <c r="J404" s="2" t="s">
        <v>27</v>
      </c>
      <c r="K404" s="2" t="s">
        <v>4209</v>
      </c>
      <c r="L404" s="2" t="s">
        <v>4210</v>
      </c>
      <c r="M404" s="2" t="s">
        <v>4211</v>
      </c>
      <c r="N404" s="2" t="s">
        <v>41</v>
      </c>
      <c r="O404" s="2" t="str">
        <f t="shared" si="6"/>
        <v>OK</v>
      </c>
      <c r="P404" s="2" t="str">
        <f>VLOOKUP(B404,ACROV!$A$2:$D$739,4,)</f>
        <v>HERDIAN</v>
      </c>
    </row>
    <row r="405" spans="1:16" x14ac:dyDescent="0.25">
      <c r="A405" s="2" t="s">
        <v>26</v>
      </c>
      <c r="B405" s="2" t="s">
        <v>87</v>
      </c>
      <c r="C405" s="2" t="s">
        <v>88</v>
      </c>
      <c r="D405" s="2" t="s">
        <v>30</v>
      </c>
      <c r="E405" s="2" t="s">
        <v>89</v>
      </c>
      <c r="F405" s="2" t="s">
        <v>4205</v>
      </c>
      <c r="G405" s="2" t="s">
        <v>4206</v>
      </c>
      <c r="H405" s="2" t="s">
        <v>4207</v>
      </c>
      <c r="I405" s="2" t="s">
        <v>4208</v>
      </c>
      <c r="J405" s="2" t="s">
        <v>27</v>
      </c>
      <c r="K405" s="2" t="s">
        <v>4209</v>
      </c>
      <c r="L405" s="2" t="s">
        <v>4210</v>
      </c>
      <c r="M405" s="2" t="s">
        <v>4211</v>
      </c>
      <c r="N405" s="2" t="s">
        <v>41</v>
      </c>
      <c r="O405" s="2" t="str">
        <f t="shared" si="6"/>
        <v>OK</v>
      </c>
      <c r="P405" s="2" t="str">
        <f>VLOOKUP(B405,ACROV!$A$2:$D$739,4,)</f>
        <v>HERDIAN</v>
      </c>
    </row>
    <row r="406" spans="1:16" x14ac:dyDescent="0.25">
      <c r="A406" s="2" t="s">
        <v>26</v>
      </c>
      <c r="B406" s="2" t="s">
        <v>3146</v>
      </c>
      <c r="C406" s="2" t="s">
        <v>3147</v>
      </c>
      <c r="D406" s="2" t="s">
        <v>30</v>
      </c>
      <c r="E406" s="2" t="s">
        <v>3418</v>
      </c>
      <c r="F406" s="2" t="s">
        <v>4205</v>
      </c>
      <c r="G406" s="2" t="s">
        <v>4206</v>
      </c>
      <c r="H406" s="2" t="s">
        <v>4207</v>
      </c>
      <c r="I406" s="2" t="s">
        <v>4208</v>
      </c>
      <c r="J406" s="2" t="s">
        <v>27</v>
      </c>
      <c r="K406" s="2" t="s">
        <v>4209</v>
      </c>
      <c r="L406" s="2" t="s">
        <v>4210</v>
      </c>
      <c r="M406" s="2" t="s">
        <v>4211</v>
      </c>
      <c r="N406" s="2" t="s">
        <v>41</v>
      </c>
      <c r="O406" s="2" t="str">
        <f t="shared" si="6"/>
        <v>OK</v>
      </c>
      <c r="P406" s="2" t="str">
        <f>VLOOKUP(B406,ACROV!$A$2:$D$739,4,)</f>
        <v>HERDIAN</v>
      </c>
    </row>
    <row r="407" spans="1:16" x14ac:dyDescent="0.25">
      <c r="A407" s="2" t="s">
        <v>26</v>
      </c>
      <c r="B407" s="2" t="s">
        <v>1577</v>
      </c>
      <c r="C407" s="2" t="s">
        <v>1578</v>
      </c>
      <c r="D407" s="2" t="s">
        <v>118</v>
      </c>
      <c r="E407" s="2" t="s">
        <v>1579</v>
      </c>
      <c r="F407" s="2" t="s">
        <v>4205</v>
      </c>
      <c r="G407" s="2" t="s">
        <v>4206</v>
      </c>
      <c r="H407" s="2" t="s">
        <v>4207</v>
      </c>
      <c r="I407" s="2" t="s">
        <v>4208</v>
      </c>
      <c r="J407" s="2" t="s">
        <v>27</v>
      </c>
      <c r="K407" s="2" t="s">
        <v>4209</v>
      </c>
      <c r="L407" s="2" t="s">
        <v>4210</v>
      </c>
      <c r="M407" s="2" t="s">
        <v>4211</v>
      </c>
      <c r="N407" s="2" t="s">
        <v>41</v>
      </c>
      <c r="O407" s="2" t="str">
        <f t="shared" si="6"/>
        <v>OK</v>
      </c>
      <c r="P407" s="2" t="str">
        <f>VLOOKUP(B407,ACROV!$A$2:$D$739,4,)</f>
        <v>HERDIAN</v>
      </c>
    </row>
    <row r="408" spans="1:16" x14ac:dyDescent="0.25">
      <c r="A408" s="2" t="s">
        <v>26</v>
      </c>
      <c r="B408" s="2" t="s">
        <v>1020</v>
      </c>
      <c r="C408" s="2" t="s">
        <v>1021</v>
      </c>
      <c r="D408" s="2" t="s">
        <v>30</v>
      </c>
      <c r="E408" s="2" t="s">
        <v>1022</v>
      </c>
      <c r="F408" s="2" t="s">
        <v>4205</v>
      </c>
      <c r="G408" s="2" t="s">
        <v>4206</v>
      </c>
      <c r="H408" s="2" t="s">
        <v>4207</v>
      </c>
      <c r="I408" s="2" t="s">
        <v>4208</v>
      </c>
      <c r="J408" s="2" t="s">
        <v>27</v>
      </c>
      <c r="K408" s="2" t="s">
        <v>4209</v>
      </c>
      <c r="L408" s="2" t="s">
        <v>4210</v>
      </c>
      <c r="M408" s="2" t="s">
        <v>4211</v>
      </c>
      <c r="N408" s="2" t="s">
        <v>41</v>
      </c>
      <c r="O408" s="2" t="str">
        <f t="shared" si="6"/>
        <v>OK</v>
      </c>
      <c r="P408" s="2" t="str">
        <f>VLOOKUP(B408,ACROV!$A$2:$D$739,4,)</f>
        <v>HERDIAN</v>
      </c>
    </row>
    <row r="409" spans="1:16" x14ac:dyDescent="0.25">
      <c r="A409" s="2" t="s">
        <v>26</v>
      </c>
      <c r="B409" s="2" t="s">
        <v>1327</v>
      </c>
      <c r="C409" s="2" t="s">
        <v>2014</v>
      </c>
      <c r="D409" s="2" t="s">
        <v>30</v>
      </c>
      <c r="E409" s="2" t="s">
        <v>3173</v>
      </c>
      <c r="F409" s="2" t="s">
        <v>4205</v>
      </c>
      <c r="G409" s="2" t="s">
        <v>4206</v>
      </c>
      <c r="H409" s="2" t="s">
        <v>4207</v>
      </c>
      <c r="I409" s="2" t="s">
        <v>4208</v>
      </c>
      <c r="J409" s="2" t="s">
        <v>27</v>
      </c>
      <c r="K409" s="2" t="s">
        <v>4209</v>
      </c>
      <c r="L409" s="2" t="s">
        <v>4210</v>
      </c>
      <c r="M409" s="2" t="s">
        <v>4211</v>
      </c>
      <c r="N409" s="2" t="s">
        <v>41</v>
      </c>
      <c r="O409" s="2" t="str">
        <f t="shared" si="6"/>
        <v>OK</v>
      </c>
      <c r="P409" s="2" t="str">
        <f>VLOOKUP(B409,ACROV!$A$2:$D$739,4,)</f>
        <v>HERDIAN</v>
      </c>
    </row>
    <row r="410" spans="1:16" x14ac:dyDescent="0.25">
      <c r="A410" s="2" t="s">
        <v>26</v>
      </c>
      <c r="B410" s="2" t="s">
        <v>476</v>
      </c>
      <c r="C410" s="2" t="s">
        <v>477</v>
      </c>
      <c r="D410" s="2" t="s">
        <v>118</v>
      </c>
      <c r="E410" s="2" t="s">
        <v>478</v>
      </c>
      <c r="F410" s="2" t="s">
        <v>4205</v>
      </c>
      <c r="G410" s="2" t="s">
        <v>4206</v>
      </c>
      <c r="H410" s="2" t="s">
        <v>4207</v>
      </c>
      <c r="I410" s="2" t="s">
        <v>4208</v>
      </c>
      <c r="J410" s="2" t="s">
        <v>27</v>
      </c>
      <c r="K410" s="2" t="s">
        <v>4209</v>
      </c>
      <c r="L410" s="2" t="s">
        <v>4210</v>
      </c>
      <c r="M410" s="2" t="s">
        <v>4211</v>
      </c>
      <c r="N410" s="2" t="s">
        <v>41</v>
      </c>
      <c r="O410" s="2" t="str">
        <f t="shared" si="6"/>
        <v>OK</v>
      </c>
      <c r="P410" s="2" t="str">
        <f>VLOOKUP(B410,ACROV!$A$2:$D$739,4,)</f>
        <v>HERDIAN</v>
      </c>
    </row>
    <row r="411" spans="1:16" x14ac:dyDescent="0.25">
      <c r="A411" s="2" t="s">
        <v>26</v>
      </c>
      <c r="B411" s="2" t="s">
        <v>217</v>
      </c>
      <c r="C411" s="2" t="s">
        <v>218</v>
      </c>
      <c r="D411" s="2" t="s">
        <v>118</v>
      </c>
      <c r="E411" s="2" t="s">
        <v>219</v>
      </c>
      <c r="F411" s="2" t="s">
        <v>4205</v>
      </c>
      <c r="G411" s="2" t="s">
        <v>4206</v>
      </c>
      <c r="H411" s="2" t="s">
        <v>4207</v>
      </c>
      <c r="I411" s="2" t="s">
        <v>4208</v>
      </c>
      <c r="J411" s="2" t="s">
        <v>27</v>
      </c>
      <c r="K411" s="2" t="s">
        <v>4209</v>
      </c>
      <c r="L411" s="2" t="s">
        <v>4210</v>
      </c>
      <c r="M411" s="2" t="s">
        <v>4211</v>
      </c>
      <c r="N411" s="2" t="s">
        <v>41</v>
      </c>
      <c r="O411" s="2" t="str">
        <f t="shared" si="6"/>
        <v>OK</v>
      </c>
      <c r="P411" s="2" t="str">
        <f>VLOOKUP(B411,ACROV!$A$2:$D$739,4,)</f>
        <v>HERDIAN</v>
      </c>
    </row>
    <row r="412" spans="1:16" x14ac:dyDescent="0.25">
      <c r="A412" s="2" t="s">
        <v>26</v>
      </c>
      <c r="B412" s="2" t="s">
        <v>1507</v>
      </c>
      <c r="C412" s="2" t="s">
        <v>1508</v>
      </c>
      <c r="D412" s="2" t="s">
        <v>30</v>
      </c>
      <c r="E412" s="2" t="s">
        <v>1963</v>
      </c>
      <c r="F412" s="2" t="s">
        <v>4205</v>
      </c>
      <c r="G412" s="2" t="s">
        <v>4206</v>
      </c>
      <c r="H412" s="2" t="s">
        <v>4207</v>
      </c>
      <c r="I412" s="2" t="s">
        <v>4208</v>
      </c>
      <c r="J412" s="2" t="s">
        <v>27</v>
      </c>
      <c r="K412" s="2" t="s">
        <v>4209</v>
      </c>
      <c r="L412" s="2" t="s">
        <v>4210</v>
      </c>
      <c r="M412" s="2" t="s">
        <v>4211</v>
      </c>
      <c r="N412" s="2" t="s">
        <v>41</v>
      </c>
      <c r="O412" s="2" t="str">
        <f t="shared" si="6"/>
        <v>OK</v>
      </c>
      <c r="P412" s="2" t="str">
        <f>VLOOKUP(B412,ACROV!$A$2:$D$739,4,)</f>
        <v>HERDIAN</v>
      </c>
    </row>
    <row r="413" spans="1:16" x14ac:dyDescent="0.25">
      <c r="A413" s="2" t="s">
        <v>26</v>
      </c>
      <c r="B413" s="2" t="s">
        <v>1936</v>
      </c>
      <c r="C413" s="2" t="s">
        <v>365</v>
      </c>
      <c r="D413" s="2" t="s">
        <v>118</v>
      </c>
      <c r="E413" s="2" t="s">
        <v>2579</v>
      </c>
      <c r="F413" s="2" t="s">
        <v>4205</v>
      </c>
      <c r="G413" s="2" t="s">
        <v>4206</v>
      </c>
      <c r="H413" s="2" t="s">
        <v>4207</v>
      </c>
      <c r="I413" s="2" t="s">
        <v>4208</v>
      </c>
      <c r="J413" s="2" t="s">
        <v>27</v>
      </c>
      <c r="K413" s="2" t="s">
        <v>4212</v>
      </c>
      <c r="L413" s="2" t="s">
        <v>4210</v>
      </c>
      <c r="M413" s="2" t="s">
        <v>4211</v>
      </c>
      <c r="N413" s="2" t="s">
        <v>4213</v>
      </c>
      <c r="O413" s="2" t="str">
        <f t="shared" si="6"/>
        <v>NOK</v>
      </c>
      <c r="P413" s="2" t="str">
        <f>VLOOKUP(B413,ACROV!$A$2:$D$739,4,)</f>
        <v>HERDIAN</v>
      </c>
    </row>
    <row r="414" spans="1:16" x14ac:dyDescent="0.25">
      <c r="A414" s="2" t="s">
        <v>26</v>
      </c>
      <c r="B414" s="2" t="s">
        <v>803</v>
      </c>
      <c r="C414" s="2" t="s">
        <v>804</v>
      </c>
      <c r="D414" s="2" t="s">
        <v>30</v>
      </c>
      <c r="E414" s="2" t="s">
        <v>1316</v>
      </c>
      <c r="F414" s="2" t="s">
        <v>4205</v>
      </c>
      <c r="G414" s="2" t="s">
        <v>4206</v>
      </c>
      <c r="H414" s="2" t="s">
        <v>4207</v>
      </c>
      <c r="I414" s="2" t="s">
        <v>4208</v>
      </c>
      <c r="J414" s="2" t="s">
        <v>27</v>
      </c>
      <c r="K414" s="2" t="s">
        <v>4209</v>
      </c>
      <c r="L414" s="2" t="s">
        <v>4210</v>
      </c>
      <c r="M414" s="2" t="s">
        <v>4211</v>
      </c>
      <c r="N414" s="2" t="s">
        <v>41</v>
      </c>
      <c r="O414" s="2" t="str">
        <f t="shared" si="6"/>
        <v>OK</v>
      </c>
      <c r="P414" s="2" t="str">
        <f>VLOOKUP(B414,ACROV!$A$2:$D$739,4,)</f>
        <v>HERDIAN</v>
      </c>
    </row>
    <row r="415" spans="1:16" x14ac:dyDescent="0.25">
      <c r="A415" s="2" t="s">
        <v>26</v>
      </c>
      <c r="B415" s="2" t="s">
        <v>3357</v>
      </c>
      <c r="C415" s="2" t="s">
        <v>3358</v>
      </c>
      <c r="D415" s="2" t="s">
        <v>30</v>
      </c>
      <c r="E415" s="2" t="s">
        <v>3359</v>
      </c>
      <c r="F415" s="2" t="s">
        <v>4205</v>
      </c>
      <c r="G415" s="2" t="s">
        <v>4206</v>
      </c>
      <c r="H415" s="2" t="s">
        <v>4207</v>
      </c>
      <c r="I415" s="2" t="s">
        <v>4208</v>
      </c>
      <c r="J415" s="2" t="s">
        <v>27</v>
      </c>
      <c r="K415" s="2" t="s">
        <v>4209</v>
      </c>
      <c r="L415" s="2" t="s">
        <v>4210</v>
      </c>
      <c r="M415" s="2" t="s">
        <v>4211</v>
      </c>
      <c r="N415" s="2" t="s">
        <v>41</v>
      </c>
      <c r="O415" s="2" t="str">
        <f t="shared" si="6"/>
        <v>OK</v>
      </c>
      <c r="P415" s="2" t="str">
        <f>VLOOKUP(B415,ACROV!$A$2:$D$739,4,)</f>
        <v>HERDIAN</v>
      </c>
    </row>
    <row r="416" spans="1:16" x14ac:dyDescent="0.25">
      <c r="A416" s="2" t="s">
        <v>26</v>
      </c>
      <c r="B416" s="2" t="s">
        <v>1312</v>
      </c>
      <c r="C416" s="2" t="s">
        <v>1313</v>
      </c>
      <c r="D416" s="2" t="s">
        <v>118</v>
      </c>
      <c r="E416" s="2" t="s">
        <v>2460</v>
      </c>
      <c r="F416" s="2" t="s">
        <v>4205</v>
      </c>
      <c r="G416" s="2" t="s">
        <v>4206</v>
      </c>
      <c r="H416" s="2" t="s">
        <v>4207</v>
      </c>
      <c r="I416" s="2" t="s">
        <v>4208</v>
      </c>
      <c r="J416" s="2" t="s">
        <v>27</v>
      </c>
      <c r="K416" s="2" t="s">
        <v>4209</v>
      </c>
      <c r="L416" s="2" t="s">
        <v>4210</v>
      </c>
      <c r="M416" s="2" t="s">
        <v>4211</v>
      </c>
      <c r="N416" s="2" t="s">
        <v>41</v>
      </c>
      <c r="O416" s="2" t="str">
        <f t="shared" si="6"/>
        <v>OK</v>
      </c>
      <c r="P416" s="2" t="str">
        <f>VLOOKUP(B416,ACROV!$A$2:$D$739,4,)</f>
        <v>HERDIAN</v>
      </c>
    </row>
    <row r="417" spans="1:16" x14ac:dyDescent="0.25">
      <c r="A417" s="2" t="s">
        <v>26</v>
      </c>
      <c r="B417" s="2" t="s">
        <v>1536</v>
      </c>
      <c r="C417" s="2" t="s">
        <v>1537</v>
      </c>
      <c r="D417" s="2" t="s">
        <v>118</v>
      </c>
      <c r="E417" s="2" t="s">
        <v>1538</v>
      </c>
      <c r="F417" s="2" t="s">
        <v>4205</v>
      </c>
      <c r="G417" s="2" t="s">
        <v>4206</v>
      </c>
      <c r="H417" s="2" t="s">
        <v>4207</v>
      </c>
      <c r="I417" s="2" t="s">
        <v>4208</v>
      </c>
      <c r="J417" s="2" t="s">
        <v>27</v>
      </c>
      <c r="K417" s="2" t="s">
        <v>4209</v>
      </c>
      <c r="L417" s="2" t="s">
        <v>4210</v>
      </c>
      <c r="M417" s="2" t="s">
        <v>4211</v>
      </c>
      <c r="N417" s="2" t="s">
        <v>41</v>
      </c>
      <c r="O417" s="2" t="str">
        <f t="shared" si="6"/>
        <v>OK</v>
      </c>
      <c r="P417" s="2" t="str">
        <f>VLOOKUP(B417,ACROV!$A$2:$D$739,4,)</f>
        <v>HERDIAN</v>
      </c>
    </row>
    <row r="418" spans="1:16" x14ac:dyDescent="0.25">
      <c r="A418" s="2" t="s">
        <v>26</v>
      </c>
      <c r="B418" s="2" t="s">
        <v>828</v>
      </c>
      <c r="C418" s="2" t="s">
        <v>829</v>
      </c>
      <c r="D418" s="2" t="s">
        <v>30</v>
      </c>
      <c r="E418" s="2" t="s">
        <v>2086</v>
      </c>
      <c r="F418" s="2" t="s">
        <v>4205</v>
      </c>
      <c r="G418" s="2" t="s">
        <v>4206</v>
      </c>
      <c r="H418" s="2" t="s">
        <v>4207</v>
      </c>
      <c r="I418" s="2" t="s">
        <v>4208</v>
      </c>
      <c r="J418" s="2" t="s">
        <v>27</v>
      </c>
      <c r="K418" s="2" t="s">
        <v>4209</v>
      </c>
      <c r="L418" s="2" t="s">
        <v>4210</v>
      </c>
      <c r="M418" s="2" t="s">
        <v>4211</v>
      </c>
      <c r="N418" s="2" t="s">
        <v>41</v>
      </c>
      <c r="O418" s="2" t="str">
        <f t="shared" si="6"/>
        <v>OK</v>
      </c>
      <c r="P418" s="2" t="str">
        <f>VLOOKUP(B418,ACROV!$A$2:$D$739,4,)</f>
        <v>HERDIAN</v>
      </c>
    </row>
    <row r="419" spans="1:16" x14ac:dyDescent="0.25">
      <c r="A419" s="2" t="s">
        <v>26</v>
      </c>
      <c r="B419" s="2" t="s">
        <v>577</v>
      </c>
      <c r="C419" s="2" t="s">
        <v>578</v>
      </c>
      <c r="D419" s="2" t="s">
        <v>30</v>
      </c>
      <c r="E419" s="2" t="s">
        <v>1255</v>
      </c>
      <c r="F419" s="2" t="s">
        <v>4205</v>
      </c>
      <c r="G419" s="2" t="s">
        <v>4206</v>
      </c>
      <c r="H419" s="2" t="s">
        <v>4207</v>
      </c>
      <c r="I419" s="2" t="s">
        <v>4208</v>
      </c>
      <c r="J419" s="2" t="s">
        <v>27</v>
      </c>
      <c r="K419" s="2" t="s">
        <v>4209</v>
      </c>
      <c r="L419" s="2" t="s">
        <v>4210</v>
      </c>
      <c r="M419" s="2" t="s">
        <v>4211</v>
      </c>
      <c r="N419" s="2" t="s">
        <v>41</v>
      </c>
      <c r="O419" s="2" t="str">
        <f t="shared" si="6"/>
        <v>OK</v>
      </c>
      <c r="P419" s="2" t="str">
        <f>VLOOKUP(B419,ACROV!$A$2:$D$739,4,)</f>
        <v>HERDIAN</v>
      </c>
    </row>
    <row r="420" spans="1:16" x14ac:dyDescent="0.25">
      <c r="A420" s="2" t="s">
        <v>26</v>
      </c>
      <c r="B420" s="2" t="s">
        <v>1150</v>
      </c>
      <c r="C420" s="2" t="s">
        <v>1151</v>
      </c>
      <c r="D420" s="2" t="s">
        <v>118</v>
      </c>
      <c r="E420" s="2" t="s">
        <v>1779</v>
      </c>
      <c r="F420" s="2" t="s">
        <v>4205</v>
      </c>
      <c r="G420" s="2" t="s">
        <v>4206</v>
      </c>
      <c r="H420" s="2" t="s">
        <v>4207</v>
      </c>
      <c r="I420" s="2" t="s">
        <v>4208</v>
      </c>
      <c r="J420" s="2" t="s">
        <v>27</v>
      </c>
      <c r="K420" s="2" t="s">
        <v>4209</v>
      </c>
      <c r="L420" s="2" t="s">
        <v>4210</v>
      </c>
      <c r="M420" s="2" t="s">
        <v>4211</v>
      </c>
      <c r="N420" s="2" t="s">
        <v>41</v>
      </c>
      <c r="O420" s="2" t="str">
        <f t="shared" si="6"/>
        <v>OK</v>
      </c>
      <c r="P420" s="2" t="str">
        <f>VLOOKUP(B420,ACROV!$A$2:$D$739,4,)</f>
        <v>HERDIAN</v>
      </c>
    </row>
    <row r="421" spans="1:16" x14ac:dyDescent="0.25">
      <c r="A421" s="2" t="s">
        <v>26</v>
      </c>
      <c r="B421" s="2" t="s">
        <v>1267</v>
      </c>
      <c r="C421" s="2" t="s">
        <v>1268</v>
      </c>
      <c r="D421" s="2" t="s">
        <v>118</v>
      </c>
      <c r="E421" s="2" t="s">
        <v>1843</v>
      </c>
      <c r="F421" s="2" t="s">
        <v>4205</v>
      </c>
      <c r="G421" s="2" t="s">
        <v>4206</v>
      </c>
      <c r="H421" s="2" t="s">
        <v>4207</v>
      </c>
      <c r="I421" s="2" t="s">
        <v>4208</v>
      </c>
      <c r="J421" s="2" t="s">
        <v>27</v>
      </c>
      <c r="K421" s="2" t="s">
        <v>4209</v>
      </c>
      <c r="L421" s="2" t="s">
        <v>4210</v>
      </c>
      <c r="M421" s="2" t="s">
        <v>4211</v>
      </c>
      <c r="N421" s="2" t="s">
        <v>41</v>
      </c>
      <c r="O421" s="2" t="str">
        <f t="shared" si="6"/>
        <v>OK</v>
      </c>
      <c r="P421" s="2" t="str">
        <f>VLOOKUP(B421,ACROV!$A$2:$D$739,4,)</f>
        <v>HERDIAN</v>
      </c>
    </row>
    <row r="422" spans="1:16" x14ac:dyDescent="0.25">
      <c r="A422" s="2" t="s">
        <v>26</v>
      </c>
      <c r="B422" s="2" t="s">
        <v>1507</v>
      </c>
      <c r="C422" s="2" t="s">
        <v>1508</v>
      </c>
      <c r="D422" s="2" t="s">
        <v>118</v>
      </c>
      <c r="E422" s="2" t="s">
        <v>1509</v>
      </c>
      <c r="F422" s="2" t="s">
        <v>4205</v>
      </c>
      <c r="G422" s="2" t="s">
        <v>4206</v>
      </c>
      <c r="H422" s="2" t="s">
        <v>4207</v>
      </c>
      <c r="I422" s="2" t="s">
        <v>4208</v>
      </c>
      <c r="J422" s="2" t="s">
        <v>27</v>
      </c>
      <c r="K422" s="2" t="s">
        <v>4209</v>
      </c>
      <c r="L422" s="2" t="s">
        <v>4210</v>
      </c>
      <c r="M422" s="2" t="s">
        <v>4211</v>
      </c>
      <c r="N422" s="2" t="s">
        <v>41</v>
      </c>
      <c r="O422" s="2" t="str">
        <f t="shared" si="6"/>
        <v>OK</v>
      </c>
      <c r="P422" s="2" t="str">
        <f>VLOOKUP(B422,ACROV!$A$2:$D$739,4,)</f>
        <v>HERDIAN</v>
      </c>
    </row>
    <row r="423" spans="1:16" x14ac:dyDescent="0.25">
      <c r="A423" s="2" t="s">
        <v>26</v>
      </c>
      <c r="B423" s="2" t="s">
        <v>2466</v>
      </c>
      <c r="C423" s="2" t="s">
        <v>2467</v>
      </c>
      <c r="D423" s="2" t="s">
        <v>30</v>
      </c>
      <c r="E423" s="2" t="s">
        <v>3948</v>
      </c>
      <c r="F423" s="2" t="s">
        <v>4205</v>
      </c>
      <c r="G423" s="2" t="s">
        <v>4206</v>
      </c>
      <c r="H423" s="2" t="s">
        <v>4207</v>
      </c>
      <c r="I423" s="2" t="s">
        <v>4208</v>
      </c>
      <c r="J423" s="2" t="s">
        <v>27</v>
      </c>
      <c r="K423" s="2" t="s">
        <v>4209</v>
      </c>
      <c r="L423" s="2" t="s">
        <v>4210</v>
      </c>
      <c r="M423" s="2" t="s">
        <v>4211</v>
      </c>
      <c r="N423" s="2" t="s">
        <v>41</v>
      </c>
      <c r="O423" s="2" t="str">
        <f t="shared" si="6"/>
        <v>OK</v>
      </c>
      <c r="P423" s="2" t="str">
        <f>VLOOKUP(B423,ACROV!$A$2:$D$739,4,)</f>
        <v>HERDIAN</v>
      </c>
    </row>
    <row r="424" spans="1:16" x14ac:dyDescent="0.25">
      <c r="A424" s="2" t="s">
        <v>26</v>
      </c>
      <c r="B424" s="2" t="s">
        <v>1577</v>
      </c>
      <c r="C424" s="2" t="s">
        <v>1578</v>
      </c>
      <c r="D424" s="2" t="s">
        <v>30</v>
      </c>
      <c r="E424" s="2" t="s">
        <v>2279</v>
      </c>
      <c r="F424" s="2" t="s">
        <v>4205</v>
      </c>
      <c r="G424" s="2" t="s">
        <v>4206</v>
      </c>
      <c r="H424" s="2" t="s">
        <v>4207</v>
      </c>
      <c r="I424" s="2" t="s">
        <v>4208</v>
      </c>
      <c r="J424" s="2" t="s">
        <v>27</v>
      </c>
      <c r="K424" s="2" t="s">
        <v>4209</v>
      </c>
      <c r="L424" s="2" t="s">
        <v>4210</v>
      </c>
      <c r="M424" s="2" t="s">
        <v>4211</v>
      </c>
      <c r="N424" s="2" t="s">
        <v>41</v>
      </c>
      <c r="O424" s="2" t="str">
        <f t="shared" si="6"/>
        <v>OK</v>
      </c>
      <c r="P424" s="2" t="str">
        <f>VLOOKUP(B424,ACROV!$A$2:$D$739,4,)</f>
        <v>HERDIAN</v>
      </c>
    </row>
    <row r="425" spans="1:16" x14ac:dyDescent="0.25">
      <c r="A425" s="2" t="s">
        <v>26</v>
      </c>
      <c r="B425" s="2" t="s">
        <v>3357</v>
      </c>
      <c r="C425" s="2" t="s">
        <v>3358</v>
      </c>
      <c r="D425" s="2" t="s">
        <v>118</v>
      </c>
      <c r="E425" s="2" t="s">
        <v>3741</v>
      </c>
      <c r="F425" s="2" t="s">
        <v>4205</v>
      </c>
      <c r="G425" s="2" t="s">
        <v>4206</v>
      </c>
      <c r="H425" s="2" t="s">
        <v>4207</v>
      </c>
      <c r="I425" s="2" t="s">
        <v>4208</v>
      </c>
      <c r="J425" s="2" t="s">
        <v>27</v>
      </c>
      <c r="K425" s="2" t="s">
        <v>4209</v>
      </c>
      <c r="L425" s="2" t="s">
        <v>4214</v>
      </c>
      <c r="M425" s="2" t="s">
        <v>4211</v>
      </c>
      <c r="N425" s="2" t="s">
        <v>4216</v>
      </c>
      <c r="O425" s="2" t="str">
        <f t="shared" si="6"/>
        <v>NOK</v>
      </c>
      <c r="P425" s="2" t="str">
        <f>VLOOKUP(B425,ACROV!$A$2:$D$739,4,)</f>
        <v>HERDIAN</v>
      </c>
    </row>
    <row r="426" spans="1:16" x14ac:dyDescent="0.25">
      <c r="A426" s="2" t="s">
        <v>26</v>
      </c>
      <c r="B426" s="2" t="s">
        <v>742</v>
      </c>
      <c r="C426" s="2" t="s">
        <v>743</v>
      </c>
      <c r="D426" s="2" t="s">
        <v>30</v>
      </c>
      <c r="E426" s="2" t="s">
        <v>844</v>
      </c>
      <c r="F426" s="2" t="s">
        <v>4205</v>
      </c>
      <c r="G426" s="2" t="s">
        <v>4206</v>
      </c>
      <c r="H426" s="2" t="s">
        <v>4207</v>
      </c>
      <c r="I426" s="2" t="s">
        <v>4208</v>
      </c>
      <c r="J426" s="2" t="s">
        <v>27</v>
      </c>
      <c r="K426" s="2" t="s">
        <v>4209</v>
      </c>
      <c r="L426" s="2" t="s">
        <v>4210</v>
      </c>
      <c r="M426" s="2" t="s">
        <v>4211</v>
      </c>
      <c r="N426" s="2" t="s">
        <v>41</v>
      </c>
      <c r="O426" s="2" t="str">
        <f t="shared" si="6"/>
        <v>OK</v>
      </c>
      <c r="P426" s="2" t="str">
        <f>VLOOKUP(B426,ACROV!$A$2:$D$739,4,)</f>
        <v>HERDIAN</v>
      </c>
    </row>
    <row r="427" spans="1:16" x14ac:dyDescent="0.25">
      <c r="A427" s="2" t="s">
        <v>26</v>
      </c>
      <c r="B427" s="2" t="s">
        <v>2466</v>
      </c>
      <c r="C427" s="2" t="s">
        <v>2467</v>
      </c>
      <c r="D427" s="2" t="s">
        <v>118</v>
      </c>
      <c r="E427" s="2" t="s">
        <v>2468</v>
      </c>
      <c r="F427" s="2" t="s">
        <v>4205</v>
      </c>
      <c r="G427" s="2" t="s">
        <v>4206</v>
      </c>
      <c r="H427" s="2" t="s">
        <v>4207</v>
      </c>
      <c r="I427" s="2" t="s">
        <v>4208</v>
      </c>
      <c r="J427" s="2" t="s">
        <v>27</v>
      </c>
      <c r="K427" s="2" t="s">
        <v>4209</v>
      </c>
      <c r="L427" s="2" t="s">
        <v>4210</v>
      </c>
      <c r="M427" s="2" t="s">
        <v>4211</v>
      </c>
      <c r="N427" s="2" t="s">
        <v>41</v>
      </c>
      <c r="O427" s="2" t="str">
        <f t="shared" si="6"/>
        <v>OK</v>
      </c>
      <c r="P427" s="2" t="str">
        <f>VLOOKUP(B427,ACROV!$A$2:$D$739,4,)</f>
        <v>HERDIAN</v>
      </c>
    </row>
    <row r="428" spans="1:16" x14ac:dyDescent="0.25">
      <c r="A428" s="2" t="s">
        <v>26</v>
      </c>
      <c r="B428" s="2" t="s">
        <v>3149</v>
      </c>
      <c r="C428" s="2" t="s">
        <v>3150</v>
      </c>
      <c r="D428" s="2" t="s">
        <v>30</v>
      </c>
      <c r="E428" s="2" t="s">
        <v>3941</v>
      </c>
      <c r="F428" s="2" t="s">
        <v>4205</v>
      </c>
      <c r="G428" s="2" t="s">
        <v>4206</v>
      </c>
      <c r="H428" s="2" t="s">
        <v>4207</v>
      </c>
      <c r="I428" s="2" t="s">
        <v>4208</v>
      </c>
      <c r="J428" s="2" t="s">
        <v>27</v>
      </c>
      <c r="K428" s="2" t="s">
        <v>4209</v>
      </c>
      <c r="L428" s="2" t="s">
        <v>4210</v>
      </c>
      <c r="M428" s="2" t="s">
        <v>4211</v>
      </c>
      <c r="N428" s="2" t="s">
        <v>41</v>
      </c>
      <c r="O428" s="2" t="str">
        <f t="shared" si="6"/>
        <v>OK</v>
      </c>
      <c r="P428" s="2" t="str">
        <f>VLOOKUP(B428,ACROV!$A$2:$D$739,4,)</f>
        <v>HERDIAN</v>
      </c>
    </row>
    <row r="429" spans="1:16" x14ac:dyDescent="0.25">
      <c r="A429" s="2" t="s">
        <v>26</v>
      </c>
      <c r="B429" s="2" t="s">
        <v>1327</v>
      </c>
      <c r="C429" s="2" t="s">
        <v>2167</v>
      </c>
      <c r="D429" s="2" t="s">
        <v>49</v>
      </c>
      <c r="E429" s="2" t="s">
        <v>2168</v>
      </c>
      <c r="F429" s="2" t="s">
        <v>4205</v>
      </c>
      <c r="G429" s="2" t="s">
        <v>4206</v>
      </c>
      <c r="H429" s="2" t="s">
        <v>4207</v>
      </c>
      <c r="I429" s="2" t="s">
        <v>4208</v>
      </c>
      <c r="J429" s="2" t="s">
        <v>27</v>
      </c>
      <c r="K429" s="2" t="s">
        <v>4209</v>
      </c>
      <c r="L429" s="2" t="s">
        <v>4210</v>
      </c>
      <c r="M429" s="2" t="s">
        <v>4211</v>
      </c>
      <c r="N429" s="2" t="s">
        <v>41</v>
      </c>
      <c r="O429" s="2" t="str">
        <f t="shared" si="6"/>
        <v>OK</v>
      </c>
      <c r="P429" s="2" t="str">
        <f>VLOOKUP(B429,ACROV!$A$2:$D$739,4,)</f>
        <v>HERDIAN</v>
      </c>
    </row>
    <row r="430" spans="1:16" x14ac:dyDescent="0.25">
      <c r="A430" s="2" t="s">
        <v>26</v>
      </c>
      <c r="B430" s="2" t="s">
        <v>301</v>
      </c>
      <c r="C430" s="2" t="s">
        <v>302</v>
      </c>
      <c r="D430" s="2" t="s">
        <v>118</v>
      </c>
      <c r="E430" s="2" t="s">
        <v>303</v>
      </c>
      <c r="F430" s="2" t="s">
        <v>4205</v>
      </c>
      <c r="G430" s="2" t="s">
        <v>4206</v>
      </c>
      <c r="H430" s="2" t="s">
        <v>4207</v>
      </c>
      <c r="I430" s="2" t="s">
        <v>4208</v>
      </c>
      <c r="J430" s="2" t="s">
        <v>27</v>
      </c>
      <c r="K430" s="2" t="s">
        <v>4209</v>
      </c>
      <c r="L430" s="2" t="s">
        <v>4210</v>
      </c>
      <c r="M430" s="2" t="s">
        <v>4211</v>
      </c>
      <c r="N430" s="2" t="s">
        <v>41</v>
      </c>
      <c r="O430" s="2" t="str">
        <f t="shared" si="6"/>
        <v>OK</v>
      </c>
      <c r="P430" s="2" t="str">
        <f>VLOOKUP(B430,ACROV!$A$2:$D$739,4,)</f>
        <v>HERDIAN</v>
      </c>
    </row>
    <row r="431" spans="1:16" x14ac:dyDescent="0.25">
      <c r="A431" s="2" t="s">
        <v>26</v>
      </c>
      <c r="B431" s="2" t="s">
        <v>2718</v>
      </c>
      <c r="C431" s="2" t="s">
        <v>2719</v>
      </c>
      <c r="D431" s="2" t="s">
        <v>118</v>
      </c>
      <c r="E431" s="2" t="s">
        <v>2720</v>
      </c>
      <c r="F431" s="2" t="s">
        <v>4205</v>
      </c>
      <c r="G431" s="2" t="s">
        <v>4206</v>
      </c>
      <c r="H431" s="2" t="s">
        <v>4207</v>
      </c>
      <c r="I431" s="2" t="s">
        <v>4208</v>
      </c>
      <c r="J431" s="2" t="s">
        <v>27</v>
      </c>
      <c r="K431" s="2" t="s">
        <v>4209</v>
      </c>
      <c r="L431" s="2" t="s">
        <v>4210</v>
      </c>
      <c r="M431" s="2" t="s">
        <v>4211</v>
      </c>
      <c r="N431" s="2" t="s">
        <v>41</v>
      </c>
      <c r="O431" s="2" t="str">
        <f t="shared" si="6"/>
        <v>OK</v>
      </c>
      <c r="P431" s="2" t="str">
        <f>VLOOKUP(B431,ACROV!$A$2:$D$739,4,)</f>
        <v>HERDIAN</v>
      </c>
    </row>
    <row r="432" spans="1:16" x14ac:dyDescent="0.25">
      <c r="A432" s="2" t="s">
        <v>26</v>
      </c>
      <c r="B432" s="2" t="s">
        <v>688</v>
      </c>
      <c r="C432" s="2" t="s">
        <v>689</v>
      </c>
      <c r="D432" s="2" t="s">
        <v>30</v>
      </c>
      <c r="E432" s="2" t="s">
        <v>690</v>
      </c>
      <c r="F432" s="2" t="s">
        <v>4205</v>
      </c>
      <c r="G432" s="2" t="s">
        <v>4206</v>
      </c>
      <c r="H432" s="2" t="s">
        <v>4207</v>
      </c>
      <c r="I432" s="2" t="s">
        <v>4208</v>
      </c>
      <c r="J432" s="2" t="s">
        <v>27</v>
      </c>
      <c r="K432" s="2" t="s">
        <v>4209</v>
      </c>
      <c r="L432" s="2" t="s">
        <v>4210</v>
      </c>
      <c r="M432" s="2" t="s">
        <v>4211</v>
      </c>
      <c r="N432" s="2" t="s">
        <v>41</v>
      </c>
      <c r="O432" s="2" t="str">
        <f t="shared" si="6"/>
        <v>OK</v>
      </c>
      <c r="P432" s="2" t="str">
        <f>VLOOKUP(B432,ACROV!$A$2:$D$739,4,)</f>
        <v>HERDIAN</v>
      </c>
    </row>
    <row r="433" spans="1:16" x14ac:dyDescent="0.25">
      <c r="A433" s="2" t="s">
        <v>26</v>
      </c>
      <c r="B433" s="2" t="s">
        <v>1171</v>
      </c>
      <c r="C433" s="2" t="s">
        <v>1172</v>
      </c>
      <c r="D433" s="2" t="s">
        <v>30</v>
      </c>
      <c r="E433" s="2" t="s">
        <v>1173</v>
      </c>
      <c r="F433" s="2" t="s">
        <v>4205</v>
      </c>
      <c r="G433" s="2" t="s">
        <v>4206</v>
      </c>
      <c r="H433" s="2" t="s">
        <v>4207</v>
      </c>
      <c r="I433" s="2" t="s">
        <v>4208</v>
      </c>
      <c r="J433" s="2" t="s">
        <v>27</v>
      </c>
      <c r="K433" s="2" t="s">
        <v>4209</v>
      </c>
      <c r="L433" s="2" t="s">
        <v>4210</v>
      </c>
      <c r="M433" s="2" t="s">
        <v>4211</v>
      </c>
      <c r="N433" s="2" t="s">
        <v>41</v>
      </c>
      <c r="O433" s="2" t="str">
        <f t="shared" si="6"/>
        <v>OK</v>
      </c>
      <c r="P433" s="2" t="str">
        <f>VLOOKUP(B433,ACROV!$A$2:$D$739,4,)</f>
        <v>HERDIAN</v>
      </c>
    </row>
    <row r="434" spans="1:16" x14ac:dyDescent="0.25">
      <c r="A434" s="2" t="s">
        <v>26</v>
      </c>
      <c r="B434" s="2" t="s">
        <v>364</v>
      </c>
      <c r="C434" s="2" t="s">
        <v>365</v>
      </c>
      <c r="D434" s="2" t="s">
        <v>49</v>
      </c>
      <c r="E434" s="2" t="s">
        <v>2760</v>
      </c>
      <c r="F434" s="2" t="s">
        <v>4205</v>
      </c>
      <c r="G434" s="2" t="s">
        <v>4206</v>
      </c>
      <c r="H434" s="2" t="s">
        <v>4207</v>
      </c>
      <c r="I434" s="2" t="s">
        <v>4208</v>
      </c>
      <c r="J434" s="2" t="s">
        <v>27</v>
      </c>
      <c r="K434" s="2" t="s">
        <v>4209</v>
      </c>
      <c r="L434" s="2" t="s">
        <v>4210</v>
      </c>
      <c r="M434" s="2" t="s">
        <v>4211</v>
      </c>
      <c r="N434" s="2" t="s">
        <v>41</v>
      </c>
      <c r="O434" s="2" t="str">
        <f t="shared" si="6"/>
        <v>OK</v>
      </c>
      <c r="P434" s="2" t="str">
        <f>VLOOKUP(B434,ACROV!$A$2:$D$739,4,)</f>
        <v>HERDIAN</v>
      </c>
    </row>
    <row r="435" spans="1:16" x14ac:dyDescent="0.25">
      <c r="A435" s="2" t="s">
        <v>26</v>
      </c>
      <c r="B435" s="2" t="s">
        <v>1524</v>
      </c>
      <c r="C435" s="2" t="s">
        <v>1525</v>
      </c>
      <c r="D435" s="2" t="s">
        <v>118</v>
      </c>
      <c r="E435" s="2" t="s">
        <v>1526</v>
      </c>
      <c r="F435" s="2" t="s">
        <v>4205</v>
      </c>
      <c r="G435" s="2" t="s">
        <v>4206</v>
      </c>
      <c r="H435" s="2" t="s">
        <v>4207</v>
      </c>
      <c r="I435" s="2" t="s">
        <v>4208</v>
      </c>
      <c r="J435" s="2" t="s">
        <v>27</v>
      </c>
      <c r="K435" s="2" t="s">
        <v>4209</v>
      </c>
      <c r="L435" s="2" t="s">
        <v>4210</v>
      </c>
      <c r="M435" s="2" t="s">
        <v>4211</v>
      </c>
      <c r="N435" s="2" t="s">
        <v>41</v>
      </c>
      <c r="O435" s="2" t="str">
        <f t="shared" si="6"/>
        <v>OK</v>
      </c>
      <c r="P435" s="2" t="str">
        <f>VLOOKUP(B435,ACROV!$A$2:$D$739,4,)</f>
        <v>HERDIAN</v>
      </c>
    </row>
    <row r="436" spans="1:16" x14ac:dyDescent="0.25">
      <c r="A436" s="2" t="s">
        <v>26</v>
      </c>
      <c r="B436" s="2" t="s">
        <v>158</v>
      </c>
      <c r="C436" s="2" t="s">
        <v>159</v>
      </c>
      <c r="D436" s="2" t="s">
        <v>60</v>
      </c>
      <c r="E436" s="2" t="s">
        <v>324</v>
      </c>
      <c r="F436" s="2" t="s">
        <v>4205</v>
      </c>
      <c r="G436" s="2" t="s">
        <v>4206</v>
      </c>
      <c r="H436" s="2" t="s">
        <v>4207</v>
      </c>
      <c r="I436" s="2" t="s">
        <v>4208</v>
      </c>
      <c r="J436" s="2" t="s">
        <v>27</v>
      </c>
      <c r="K436" s="2" t="s">
        <v>4209</v>
      </c>
      <c r="L436" s="2" t="s">
        <v>4210</v>
      </c>
      <c r="M436" s="2" t="s">
        <v>4211</v>
      </c>
      <c r="N436" s="2" t="s">
        <v>41</v>
      </c>
      <c r="O436" s="2" t="str">
        <f t="shared" si="6"/>
        <v>OK</v>
      </c>
      <c r="P436" s="2" t="str">
        <f>VLOOKUP(B436,ACROV!$A$2:$D$739,4,)</f>
        <v>HERDIAN</v>
      </c>
    </row>
    <row r="437" spans="1:16" x14ac:dyDescent="0.25">
      <c r="A437" s="2" t="s">
        <v>26</v>
      </c>
      <c r="B437" s="2" t="s">
        <v>2902</v>
      </c>
      <c r="C437" s="2" t="s">
        <v>2903</v>
      </c>
      <c r="D437" s="2" t="s">
        <v>118</v>
      </c>
      <c r="E437" s="2" t="s">
        <v>3601</v>
      </c>
      <c r="F437" s="2" t="s">
        <v>4205</v>
      </c>
      <c r="G437" s="2" t="s">
        <v>4206</v>
      </c>
      <c r="H437" s="2" t="s">
        <v>4207</v>
      </c>
      <c r="I437" s="2" t="s">
        <v>4208</v>
      </c>
      <c r="J437" s="2" t="s">
        <v>27</v>
      </c>
      <c r="K437" s="2" t="s">
        <v>4209</v>
      </c>
      <c r="L437" s="2" t="s">
        <v>4210</v>
      </c>
      <c r="M437" s="2" t="s">
        <v>4211</v>
      </c>
      <c r="N437" s="2" t="s">
        <v>41</v>
      </c>
      <c r="O437" s="2" t="str">
        <f t="shared" si="6"/>
        <v>OK</v>
      </c>
      <c r="P437" s="2" t="str">
        <f>VLOOKUP(B437,ACROV!$A$2:$D$739,4,)</f>
        <v>HERDIAN</v>
      </c>
    </row>
    <row r="438" spans="1:16" x14ac:dyDescent="0.25">
      <c r="A438" s="2" t="s">
        <v>26</v>
      </c>
      <c r="B438" s="2" t="s">
        <v>1524</v>
      </c>
      <c r="C438" s="2" t="s">
        <v>1525</v>
      </c>
      <c r="D438" s="2" t="s">
        <v>30</v>
      </c>
      <c r="E438" s="2" t="s">
        <v>2996</v>
      </c>
      <c r="F438" s="2" t="s">
        <v>4205</v>
      </c>
      <c r="G438" s="2" t="s">
        <v>4206</v>
      </c>
      <c r="H438" s="2" t="s">
        <v>4207</v>
      </c>
      <c r="I438" s="2" t="s">
        <v>4208</v>
      </c>
      <c r="J438" s="2" t="s">
        <v>27</v>
      </c>
      <c r="K438" s="2" t="s">
        <v>4209</v>
      </c>
      <c r="L438" s="2" t="s">
        <v>4210</v>
      </c>
      <c r="M438" s="2" t="s">
        <v>4211</v>
      </c>
      <c r="N438" s="2" t="s">
        <v>41</v>
      </c>
      <c r="O438" s="2" t="str">
        <f t="shared" si="6"/>
        <v>OK</v>
      </c>
      <c r="P438" s="2" t="str">
        <f>VLOOKUP(B438,ACROV!$A$2:$D$739,4,)</f>
        <v>HERDIAN</v>
      </c>
    </row>
    <row r="439" spans="1:16" x14ac:dyDescent="0.25">
      <c r="A439" s="2" t="s">
        <v>26</v>
      </c>
      <c r="B439" s="2" t="s">
        <v>3149</v>
      </c>
      <c r="C439" s="2" t="s">
        <v>3150</v>
      </c>
      <c r="D439" s="2" t="s">
        <v>118</v>
      </c>
      <c r="E439" s="2" t="s">
        <v>3151</v>
      </c>
      <c r="F439" s="2" t="s">
        <v>4205</v>
      </c>
      <c r="G439" s="2" t="s">
        <v>4206</v>
      </c>
      <c r="H439" s="2" t="s">
        <v>4207</v>
      </c>
      <c r="I439" s="2" t="s">
        <v>4208</v>
      </c>
      <c r="J439" s="2" t="s">
        <v>27</v>
      </c>
      <c r="K439" s="2" t="s">
        <v>4209</v>
      </c>
      <c r="L439" s="2" t="s">
        <v>4210</v>
      </c>
      <c r="M439" s="2" t="s">
        <v>4211</v>
      </c>
      <c r="N439" s="2" t="s">
        <v>41</v>
      </c>
      <c r="O439" s="2" t="str">
        <f t="shared" si="6"/>
        <v>OK</v>
      </c>
      <c r="P439" s="2" t="str">
        <f>VLOOKUP(B439,ACROV!$A$2:$D$739,4,)</f>
        <v>HERDIAN</v>
      </c>
    </row>
    <row r="440" spans="1:16" x14ac:dyDescent="0.25">
      <c r="A440" s="2" t="s">
        <v>26</v>
      </c>
      <c r="B440" s="2" t="s">
        <v>828</v>
      </c>
      <c r="C440" s="2" t="s">
        <v>829</v>
      </c>
      <c r="D440" s="2" t="s">
        <v>60</v>
      </c>
      <c r="E440" s="2" t="s">
        <v>1497</v>
      </c>
      <c r="F440" s="2" t="s">
        <v>4205</v>
      </c>
      <c r="G440" s="2" t="s">
        <v>4206</v>
      </c>
      <c r="H440" s="2" t="s">
        <v>4207</v>
      </c>
      <c r="I440" s="2" t="s">
        <v>4208</v>
      </c>
      <c r="J440" s="2" t="s">
        <v>27</v>
      </c>
      <c r="K440" s="2" t="s">
        <v>4209</v>
      </c>
      <c r="L440" s="2" t="s">
        <v>4210</v>
      </c>
      <c r="M440" s="2" t="s">
        <v>4211</v>
      </c>
      <c r="N440" s="2" t="s">
        <v>41</v>
      </c>
      <c r="O440" s="2" t="str">
        <f t="shared" si="6"/>
        <v>OK</v>
      </c>
      <c r="P440" s="2" t="str">
        <f>VLOOKUP(B440,ACROV!$A$2:$D$739,4,)</f>
        <v>HERDIAN</v>
      </c>
    </row>
    <row r="441" spans="1:16" x14ac:dyDescent="0.25">
      <c r="A441" s="2" t="s">
        <v>26</v>
      </c>
      <c r="B441" s="2" t="s">
        <v>301</v>
      </c>
      <c r="C441" s="2" t="s">
        <v>302</v>
      </c>
      <c r="D441" s="2" t="s">
        <v>49</v>
      </c>
      <c r="E441" s="2" t="s">
        <v>2443</v>
      </c>
      <c r="F441" s="2" t="s">
        <v>4205</v>
      </c>
      <c r="G441" s="2" t="s">
        <v>4206</v>
      </c>
      <c r="H441" s="2" t="s">
        <v>4207</v>
      </c>
      <c r="I441" s="2" t="s">
        <v>4208</v>
      </c>
      <c r="J441" s="2" t="s">
        <v>27</v>
      </c>
      <c r="K441" s="2" t="s">
        <v>4209</v>
      </c>
      <c r="L441" s="2" t="s">
        <v>4210</v>
      </c>
      <c r="M441" s="2" t="s">
        <v>4211</v>
      </c>
      <c r="N441" s="2" t="s">
        <v>41</v>
      </c>
      <c r="O441" s="2" t="str">
        <f t="shared" si="6"/>
        <v>OK</v>
      </c>
      <c r="P441" s="2" t="str">
        <f>VLOOKUP(B441,ACROV!$A$2:$D$739,4,)</f>
        <v>HERDIAN</v>
      </c>
    </row>
    <row r="442" spans="1:16" x14ac:dyDescent="0.25">
      <c r="A442" s="2" t="s">
        <v>26</v>
      </c>
      <c r="B442" s="2" t="s">
        <v>1659</v>
      </c>
      <c r="C442" s="2" t="s">
        <v>1660</v>
      </c>
      <c r="D442" s="2" t="s">
        <v>118</v>
      </c>
      <c r="E442" s="2" t="s">
        <v>2537</v>
      </c>
      <c r="F442" s="2" t="s">
        <v>4205</v>
      </c>
      <c r="G442" s="2" t="s">
        <v>4206</v>
      </c>
      <c r="H442" s="2" t="s">
        <v>4207</v>
      </c>
      <c r="I442" s="2" t="s">
        <v>4208</v>
      </c>
      <c r="J442" s="2" t="s">
        <v>27</v>
      </c>
      <c r="K442" s="2" t="s">
        <v>4209</v>
      </c>
      <c r="L442" s="2" t="s">
        <v>4210</v>
      </c>
      <c r="M442" s="2" t="s">
        <v>4211</v>
      </c>
      <c r="N442" s="2" t="s">
        <v>41</v>
      </c>
      <c r="O442" s="2" t="str">
        <f t="shared" si="6"/>
        <v>OK</v>
      </c>
      <c r="P442" s="2" t="str">
        <f>VLOOKUP(B442,ACROV!$A$2:$D$739,4,)</f>
        <v>HERDIAN</v>
      </c>
    </row>
    <row r="443" spans="1:16" x14ac:dyDescent="0.25">
      <c r="A443" s="2" t="s">
        <v>26</v>
      </c>
      <c r="B443" s="2" t="s">
        <v>476</v>
      </c>
      <c r="C443" s="2" t="s">
        <v>477</v>
      </c>
      <c r="D443" s="2" t="s">
        <v>160</v>
      </c>
      <c r="E443" s="2" t="s">
        <v>1479</v>
      </c>
      <c r="F443" s="2" t="s">
        <v>4205</v>
      </c>
      <c r="G443" s="2" t="s">
        <v>4206</v>
      </c>
      <c r="H443" s="2" t="s">
        <v>4207</v>
      </c>
      <c r="I443" s="2" t="s">
        <v>4208</v>
      </c>
      <c r="J443" s="2" t="s">
        <v>27</v>
      </c>
      <c r="K443" s="2" t="s">
        <v>4209</v>
      </c>
      <c r="L443" s="2" t="s">
        <v>4210</v>
      </c>
      <c r="M443" s="2" t="s">
        <v>4211</v>
      </c>
      <c r="N443" s="2" t="s">
        <v>41</v>
      </c>
      <c r="O443" s="2" t="str">
        <f t="shared" si="6"/>
        <v>OK</v>
      </c>
      <c r="P443" s="2" t="str">
        <f>VLOOKUP(B443,ACROV!$A$2:$D$739,4,)</f>
        <v>HERDIAN</v>
      </c>
    </row>
    <row r="444" spans="1:16" x14ac:dyDescent="0.25">
      <c r="A444" s="2" t="s">
        <v>26</v>
      </c>
      <c r="B444" s="2" t="s">
        <v>2367</v>
      </c>
      <c r="C444" s="2" t="s">
        <v>2368</v>
      </c>
      <c r="D444" s="2" t="s">
        <v>118</v>
      </c>
      <c r="E444" s="2" t="s">
        <v>2369</v>
      </c>
      <c r="F444" s="2" t="s">
        <v>4205</v>
      </c>
      <c r="G444" s="2" t="s">
        <v>4206</v>
      </c>
      <c r="H444" s="2" t="s">
        <v>4207</v>
      </c>
      <c r="I444" s="2" t="s">
        <v>4208</v>
      </c>
      <c r="J444" s="2" t="s">
        <v>27</v>
      </c>
      <c r="K444" s="2" t="s">
        <v>4209</v>
      </c>
      <c r="L444" s="2" t="s">
        <v>4210</v>
      </c>
      <c r="M444" s="2" t="s">
        <v>4211</v>
      </c>
      <c r="N444" s="2" t="s">
        <v>41</v>
      </c>
      <c r="O444" s="2" t="str">
        <f t="shared" si="6"/>
        <v>OK</v>
      </c>
      <c r="P444" s="2" t="str">
        <f>VLOOKUP(B444,ACROV!$A$2:$D$739,4,)</f>
        <v>HERDIAN</v>
      </c>
    </row>
    <row r="445" spans="1:16" x14ac:dyDescent="0.25">
      <c r="A445" s="2" t="s">
        <v>26</v>
      </c>
      <c r="B445" s="2" t="s">
        <v>1267</v>
      </c>
      <c r="C445" s="2" t="s">
        <v>1268</v>
      </c>
      <c r="D445" s="2" t="s">
        <v>30</v>
      </c>
      <c r="E445" s="2" t="s">
        <v>1269</v>
      </c>
      <c r="F445" s="2" t="s">
        <v>4205</v>
      </c>
      <c r="G445" s="2" t="s">
        <v>4206</v>
      </c>
      <c r="H445" s="2" t="s">
        <v>4207</v>
      </c>
      <c r="I445" s="2" t="s">
        <v>4208</v>
      </c>
      <c r="J445" s="2" t="s">
        <v>27</v>
      </c>
      <c r="K445" s="2" t="s">
        <v>4209</v>
      </c>
      <c r="L445" s="2" t="s">
        <v>4210</v>
      </c>
      <c r="M445" s="2" t="s">
        <v>4211</v>
      </c>
      <c r="N445" s="2" t="s">
        <v>41</v>
      </c>
      <c r="O445" s="2" t="str">
        <f t="shared" si="6"/>
        <v>OK</v>
      </c>
      <c r="P445" s="2" t="str">
        <f>VLOOKUP(B445,ACROV!$A$2:$D$739,4,)</f>
        <v>HERDIAN</v>
      </c>
    </row>
    <row r="446" spans="1:16" x14ac:dyDescent="0.25">
      <c r="A446" s="2" t="s">
        <v>26</v>
      </c>
      <c r="B446" s="2" t="s">
        <v>2803</v>
      </c>
      <c r="C446" s="2" t="s">
        <v>2804</v>
      </c>
      <c r="D446" s="2" t="s">
        <v>118</v>
      </c>
      <c r="E446" s="2" t="s">
        <v>2805</v>
      </c>
      <c r="F446" s="2" t="s">
        <v>4205</v>
      </c>
      <c r="G446" s="2" t="s">
        <v>4206</v>
      </c>
      <c r="H446" s="2" t="s">
        <v>4207</v>
      </c>
      <c r="I446" s="2" t="s">
        <v>4208</v>
      </c>
      <c r="J446" s="2" t="s">
        <v>27</v>
      </c>
      <c r="K446" s="2" t="s">
        <v>4209</v>
      </c>
      <c r="L446" s="2" t="s">
        <v>4210</v>
      </c>
      <c r="M446" s="2" t="s">
        <v>4211</v>
      </c>
      <c r="N446" s="2" t="s">
        <v>41</v>
      </c>
      <c r="O446" s="2" t="str">
        <f t="shared" si="6"/>
        <v>OK</v>
      </c>
      <c r="P446" s="2" t="str">
        <f>VLOOKUP(B446,ACROV!$A$2:$D$739,4,)</f>
        <v>HERDIAN</v>
      </c>
    </row>
    <row r="447" spans="1:16" x14ac:dyDescent="0.25">
      <c r="A447" s="2" t="s">
        <v>26</v>
      </c>
      <c r="B447" s="2" t="s">
        <v>1327</v>
      </c>
      <c r="C447" s="2" t="s">
        <v>2014</v>
      </c>
      <c r="D447" s="2" t="s">
        <v>118</v>
      </c>
      <c r="E447" s="2" t="s">
        <v>2015</v>
      </c>
      <c r="F447" s="2" t="s">
        <v>4205</v>
      </c>
      <c r="G447" s="2" t="s">
        <v>4206</v>
      </c>
      <c r="H447" s="2" t="s">
        <v>4207</v>
      </c>
      <c r="I447" s="2" t="s">
        <v>4208</v>
      </c>
      <c r="J447" s="2" t="s">
        <v>27</v>
      </c>
      <c r="K447" s="2" t="s">
        <v>4209</v>
      </c>
      <c r="L447" s="2" t="s">
        <v>4210</v>
      </c>
      <c r="M447" s="2" t="s">
        <v>4211</v>
      </c>
      <c r="N447" s="2" t="s">
        <v>41</v>
      </c>
      <c r="O447" s="2" t="str">
        <f t="shared" si="6"/>
        <v>OK</v>
      </c>
      <c r="P447" s="2" t="str">
        <f>VLOOKUP(B447,ACROV!$A$2:$D$739,4,)</f>
        <v>HERDIAN</v>
      </c>
    </row>
    <row r="448" spans="1:16" x14ac:dyDescent="0.25">
      <c r="A448" s="2" t="s">
        <v>26</v>
      </c>
      <c r="B448" s="2" t="s">
        <v>1806</v>
      </c>
      <c r="C448" s="2" t="s">
        <v>1807</v>
      </c>
      <c r="D448" s="2" t="s">
        <v>30</v>
      </c>
      <c r="E448" s="2" t="s">
        <v>2469</v>
      </c>
      <c r="F448" s="2" t="s">
        <v>4205</v>
      </c>
      <c r="G448" s="2" t="s">
        <v>4206</v>
      </c>
      <c r="H448" s="2" t="s">
        <v>4207</v>
      </c>
      <c r="I448" s="2" t="s">
        <v>4208</v>
      </c>
      <c r="J448" s="2" t="s">
        <v>27</v>
      </c>
      <c r="K448" s="2" t="s">
        <v>4209</v>
      </c>
      <c r="L448" s="2" t="s">
        <v>4210</v>
      </c>
      <c r="M448" s="2" t="s">
        <v>4211</v>
      </c>
      <c r="N448" s="2" t="s">
        <v>41</v>
      </c>
      <c r="O448" s="2" t="str">
        <f t="shared" si="6"/>
        <v>OK</v>
      </c>
      <c r="P448" s="2" t="str">
        <f>VLOOKUP(B448,ACROV!$A$2:$D$739,4,)</f>
        <v>HERDIAN</v>
      </c>
    </row>
    <row r="449" spans="1:16" x14ac:dyDescent="0.25">
      <c r="A449" s="2" t="s">
        <v>26</v>
      </c>
      <c r="B449" s="2" t="s">
        <v>1171</v>
      </c>
      <c r="C449" s="2" t="s">
        <v>1172</v>
      </c>
      <c r="D449" s="2" t="s">
        <v>118</v>
      </c>
      <c r="E449" s="2" t="s">
        <v>2502</v>
      </c>
      <c r="F449" s="2" t="s">
        <v>4205</v>
      </c>
      <c r="G449" s="2" t="s">
        <v>4206</v>
      </c>
      <c r="H449" s="2" t="s">
        <v>4207</v>
      </c>
      <c r="I449" s="2" t="s">
        <v>4208</v>
      </c>
      <c r="J449" s="2" t="s">
        <v>27</v>
      </c>
      <c r="K449" s="2" t="s">
        <v>4209</v>
      </c>
      <c r="L449" s="2" t="s">
        <v>4210</v>
      </c>
      <c r="M449" s="2" t="s">
        <v>4211</v>
      </c>
      <c r="N449" s="2" t="s">
        <v>41</v>
      </c>
      <c r="O449" s="2" t="str">
        <f t="shared" si="6"/>
        <v>OK</v>
      </c>
      <c r="P449" s="2" t="str">
        <f>VLOOKUP(B449,ACROV!$A$2:$D$739,4,)</f>
        <v>HERDIAN</v>
      </c>
    </row>
    <row r="450" spans="1:16" x14ac:dyDescent="0.25">
      <c r="A450" s="2" t="s">
        <v>26</v>
      </c>
      <c r="B450" s="2" t="s">
        <v>2902</v>
      </c>
      <c r="C450" s="2" t="s">
        <v>2903</v>
      </c>
      <c r="D450" s="2" t="s">
        <v>30</v>
      </c>
      <c r="E450" s="2" t="s">
        <v>2904</v>
      </c>
      <c r="F450" s="2" t="s">
        <v>4205</v>
      </c>
      <c r="G450" s="2" t="s">
        <v>4206</v>
      </c>
      <c r="H450" s="2" t="s">
        <v>4207</v>
      </c>
      <c r="I450" s="2" t="s">
        <v>4208</v>
      </c>
      <c r="J450" s="2" t="s">
        <v>27</v>
      </c>
      <c r="K450" s="2" t="s">
        <v>4209</v>
      </c>
      <c r="L450" s="2" t="s">
        <v>4210</v>
      </c>
      <c r="M450" s="2" t="s">
        <v>4211</v>
      </c>
      <c r="N450" s="2" t="s">
        <v>41</v>
      </c>
      <c r="O450" s="2" t="str">
        <f t="shared" ref="O450:O513" si="7">IF(N450="OK","OK","NOK")</f>
        <v>OK</v>
      </c>
      <c r="P450" s="2" t="str">
        <f>VLOOKUP(B450,ACROV!$A$2:$D$739,4,)</f>
        <v>HERDIAN</v>
      </c>
    </row>
    <row r="451" spans="1:16" x14ac:dyDescent="0.25">
      <c r="A451" s="2" t="s">
        <v>26</v>
      </c>
      <c r="B451" s="2" t="s">
        <v>1936</v>
      </c>
      <c r="C451" s="2" t="s">
        <v>365</v>
      </c>
      <c r="D451" s="2" t="s">
        <v>30</v>
      </c>
      <c r="E451" s="2" t="s">
        <v>1937</v>
      </c>
      <c r="F451" s="2" t="s">
        <v>4205</v>
      </c>
      <c r="G451" s="2" t="s">
        <v>4206</v>
      </c>
      <c r="H451" s="2" t="s">
        <v>4207</v>
      </c>
      <c r="I451" s="2" t="s">
        <v>4208</v>
      </c>
      <c r="J451" s="2" t="s">
        <v>27</v>
      </c>
      <c r="K451" s="2" t="s">
        <v>4212</v>
      </c>
      <c r="L451" s="2" t="s">
        <v>4210</v>
      </c>
      <c r="M451" s="2" t="s">
        <v>4211</v>
      </c>
      <c r="N451" s="2" t="s">
        <v>4213</v>
      </c>
      <c r="O451" s="2" t="str">
        <f t="shared" si="7"/>
        <v>NOK</v>
      </c>
      <c r="P451" s="2" t="str">
        <f>VLOOKUP(B451,ACROV!$A$2:$D$739,4,)</f>
        <v>HERDIAN</v>
      </c>
    </row>
    <row r="452" spans="1:16" x14ac:dyDescent="0.25">
      <c r="A452" s="2" t="s">
        <v>26</v>
      </c>
      <c r="B452" s="2" t="s">
        <v>1806</v>
      </c>
      <c r="C452" s="2" t="s">
        <v>1807</v>
      </c>
      <c r="D452" s="2" t="s">
        <v>118</v>
      </c>
      <c r="E452" s="2" t="s">
        <v>1808</v>
      </c>
      <c r="F452" s="2" t="s">
        <v>4205</v>
      </c>
      <c r="G452" s="2" t="s">
        <v>4206</v>
      </c>
      <c r="H452" s="2" t="s">
        <v>4207</v>
      </c>
      <c r="I452" s="2" t="s">
        <v>4208</v>
      </c>
      <c r="J452" s="2" t="s">
        <v>27</v>
      </c>
      <c r="K452" s="2" t="s">
        <v>4209</v>
      </c>
      <c r="L452" s="2" t="s">
        <v>4210</v>
      </c>
      <c r="M452" s="2" t="s">
        <v>4211</v>
      </c>
      <c r="N452" s="2" t="s">
        <v>41</v>
      </c>
      <c r="O452" s="2" t="str">
        <f t="shared" si="7"/>
        <v>OK</v>
      </c>
      <c r="P452" s="2" t="str">
        <f>VLOOKUP(B452,ACROV!$A$2:$D$739,4,)</f>
        <v>HERDIAN</v>
      </c>
    </row>
    <row r="453" spans="1:16" x14ac:dyDescent="0.25">
      <c r="A453" s="2" t="s">
        <v>26</v>
      </c>
      <c r="B453" s="2" t="s">
        <v>217</v>
      </c>
      <c r="C453" s="2" t="s">
        <v>218</v>
      </c>
      <c r="D453" s="2" t="s">
        <v>30</v>
      </c>
      <c r="E453" s="2" t="s">
        <v>3450</v>
      </c>
      <c r="F453" s="2" t="s">
        <v>4205</v>
      </c>
      <c r="G453" s="2" t="s">
        <v>4206</v>
      </c>
      <c r="H453" s="2" t="s">
        <v>4207</v>
      </c>
      <c r="I453" s="2" t="s">
        <v>4208</v>
      </c>
      <c r="J453" s="2" t="s">
        <v>27</v>
      </c>
      <c r="K453" s="2" t="s">
        <v>4209</v>
      </c>
      <c r="L453" s="2" t="s">
        <v>4210</v>
      </c>
      <c r="M453" s="2" t="s">
        <v>4211</v>
      </c>
      <c r="N453" s="2" t="s">
        <v>41</v>
      </c>
      <c r="O453" s="2" t="str">
        <f t="shared" si="7"/>
        <v>OK</v>
      </c>
      <c r="P453" s="2" t="str">
        <f>VLOOKUP(B453,ACROV!$A$2:$D$739,4,)</f>
        <v>HERDIAN</v>
      </c>
    </row>
    <row r="454" spans="1:16" x14ac:dyDescent="0.25">
      <c r="A454" s="2" t="s">
        <v>26</v>
      </c>
      <c r="B454" s="2" t="s">
        <v>1758</v>
      </c>
      <c r="C454" s="2" t="s">
        <v>1759</v>
      </c>
      <c r="D454" s="2" t="s">
        <v>118</v>
      </c>
      <c r="E454" s="2" t="s">
        <v>3759</v>
      </c>
      <c r="F454" s="2" t="s">
        <v>4205</v>
      </c>
      <c r="G454" s="2" t="s">
        <v>4206</v>
      </c>
      <c r="H454" s="2" t="s">
        <v>4207</v>
      </c>
      <c r="I454" s="2" t="s">
        <v>4208</v>
      </c>
      <c r="J454" s="2" t="s">
        <v>27</v>
      </c>
      <c r="K454" s="2" t="s">
        <v>4209</v>
      </c>
      <c r="L454" s="2" t="s">
        <v>4210</v>
      </c>
      <c r="M454" s="2" t="s">
        <v>4211</v>
      </c>
      <c r="N454" s="2" t="s">
        <v>41</v>
      </c>
      <c r="O454" s="2" t="str">
        <f t="shared" si="7"/>
        <v>OK</v>
      </c>
      <c r="P454" s="2" t="str">
        <f>VLOOKUP(B454,ACROV!$A$2:$D$739,4,)</f>
        <v>HERDIAN</v>
      </c>
    </row>
    <row r="455" spans="1:16" x14ac:dyDescent="0.25">
      <c r="A455" s="2" t="s">
        <v>26</v>
      </c>
      <c r="B455" s="2" t="s">
        <v>87</v>
      </c>
      <c r="C455" s="2" t="s">
        <v>88</v>
      </c>
      <c r="D455" s="2" t="s">
        <v>118</v>
      </c>
      <c r="E455" s="2" t="s">
        <v>3977</v>
      </c>
      <c r="F455" s="2" t="s">
        <v>4205</v>
      </c>
      <c r="G455" s="2" t="s">
        <v>4206</v>
      </c>
      <c r="H455" s="2" t="s">
        <v>4207</v>
      </c>
      <c r="I455" s="2" t="s">
        <v>4208</v>
      </c>
      <c r="J455" s="2" t="s">
        <v>27</v>
      </c>
      <c r="K455" s="2" t="s">
        <v>4209</v>
      </c>
      <c r="L455" s="2" t="s">
        <v>4210</v>
      </c>
      <c r="M455" s="2" t="s">
        <v>4211</v>
      </c>
      <c r="N455" s="2" t="s">
        <v>41</v>
      </c>
      <c r="O455" s="2" t="str">
        <f t="shared" si="7"/>
        <v>OK</v>
      </c>
      <c r="P455" s="2" t="str">
        <f>VLOOKUP(B455,ACROV!$A$2:$D$739,4,)</f>
        <v>HERDIAN</v>
      </c>
    </row>
    <row r="456" spans="1:16" x14ac:dyDescent="0.25">
      <c r="A456" s="2" t="s">
        <v>26</v>
      </c>
      <c r="B456" s="2" t="s">
        <v>2602</v>
      </c>
      <c r="C456" s="2" t="s">
        <v>2603</v>
      </c>
      <c r="D456" s="2" t="s">
        <v>30</v>
      </c>
      <c r="E456" s="2" t="s">
        <v>2957</v>
      </c>
      <c r="F456" s="2" t="s">
        <v>4205</v>
      </c>
      <c r="G456" s="2" t="s">
        <v>4206</v>
      </c>
      <c r="H456" s="2" t="s">
        <v>4207</v>
      </c>
      <c r="I456" s="2" t="s">
        <v>4208</v>
      </c>
      <c r="J456" s="2" t="s">
        <v>27</v>
      </c>
      <c r="K456" s="2" t="s">
        <v>4209</v>
      </c>
      <c r="L456" s="2" t="s">
        <v>4210</v>
      </c>
      <c r="M456" s="2" t="s">
        <v>4211</v>
      </c>
      <c r="N456" s="2" t="s">
        <v>41</v>
      </c>
      <c r="O456" s="2" t="str">
        <f t="shared" si="7"/>
        <v>OK</v>
      </c>
      <c r="P456" s="2" t="str">
        <f>VLOOKUP(B456,ACROV!$A$2:$D$739,4,)</f>
        <v>HERDIAN</v>
      </c>
    </row>
    <row r="457" spans="1:16" x14ac:dyDescent="0.25">
      <c r="A457" s="2" t="s">
        <v>26</v>
      </c>
      <c r="B457" s="2" t="s">
        <v>2011</v>
      </c>
      <c r="C457" s="2" t="s">
        <v>2012</v>
      </c>
      <c r="D457" s="2" t="s">
        <v>30</v>
      </c>
      <c r="E457" s="2" t="s">
        <v>2013</v>
      </c>
      <c r="F457" s="2" t="s">
        <v>4205</v>
      </c>
      <c r="G457" s="2" t="s">
        <v>4206</v>
      </c>
      <c r="H457" s="2" t="s">
        <v>4207</v>
      </c>
      <c r="I457" s="2" t="s">
        <v>4208</v>
      </c>
      <c r="J457" s="2" t="s">
        <v>27</v>
      </c>
      <c r="K457" s="2" t="s">
        <v>4209</v>
      </c>
      <c r="L457" s="2" t="s">
        <v>4210</v>
      </c>
      <c r="M457" s="2" t="s">
        <v>4211</v>
      </c>
      <c r="N457" s="2" t="s">
        <v>41</v>
      </c>
      <c r="O457" s="2" t="str">
        <f t="shared" si="7"/>
        <v>OK</v>
      </c>
      <c r="P457" s="2" t="str">
        <f>VLOOKUP(B457,ACROV!$A$2:$D$739,4,)</f>
        <v>HERDIAN</v>
      </c>
    </row>
    <row r="458" spans="1:16" x14ac:dyDescent="0.25">
      <c r="A458" s="2" t="s">
        <v>26</v>
      </c>
      <c r="B458" s="2" t="s">
        <v>2252</v>
      </c>
      <c r="C458" s="2" t="s">
        <v>2253</v>
      </c>
      <c r="D458" s="2" t="s">
        <v>118</v>
      </c>
      <c r="E458" s="2" t="s">
        <v>2254</v>
      </c>
      <c r="F458" s="2" t="s">
        <v>4205</v>
      </c>
      <c r="G458" s="2" t="s">
        <v>4206</v>
      </c>
      <c r="H458" s="2" t="s">
        <v>4207</v>
      </c>
      <c r="I458" s="2" t="s">
        <v>4208</v>
      </c>
      <c r="J458" s="2" t="s">
        <v>27</v>
      </c>
      <c r="K458" s="2" t="s">
        <v>4209</v>
      </c>
      <c r="L458" s="2" t="s">
        <v>4210</v>
      </c>
      <c r="M458" s="2" t="s">
        <v>4211</v>
      </c>
      <c r="N458" s="2" t="s">
        <v>41</v>
      </c>
      <c r="O458" s="2" t="str">
        <f t="shared" si="7"/>
        <v>OK</v>
      </c>
      <c r="P458" s="2" t="str">
        <f>VLOOKUP(B458,ACROV!$A$2:$D$739,4,)</f>
        <v>HERDIAN</v>
      </c>
    </row>
    <row r="459" spans="1:16" x14ac:dyDescent="0.25">
      <c r="A459" s="2" t="s">
        <v>26</v>
      </c>
      <c r="B459" s="2" t="s">
        <v>2700</v>
      </c>
      <c r="C459" s="2" t="s">
        <v>2701</v>
      </c>
      <c r="D459" s="2" t="s">
        <v>118</v>
      </c>
      <c r="E459" s="2" t="s">
        <v>2702</v>
      </c>
      <c r="F459" s="2" t="s">
        <v>4205</v>
      </c>
      <c r="G459" s="2" t="s">
        <v>4206</v>
      </c>
      <c r="H459" s="2" t="s">
        <v>4207</v>
      </c>
      <c r="I459" s="2" t="s">
        <v>4208</v>
      </c>
      <c r="J459" s="2" t="s">
        <v>27</v>
      </c>
      <c r="K459" s="2" t="s">
        <v>4209</v>
      </c>
      <c r="L459" s="2" t="s">
        <v>4210</v>
      </c>
      <c r="M459" s="2" t="s">
        <v>4211</v>
      </c>
      <c r="N459" s="2" t="s">
        <v>41</v>
      </c>
      <c r="O459" s="2" t="str">
        <f t="shared" si="7"/>
        <v>OK</v>
      </c>
      <c r="P459" s="2" t="str">
        <f>VLOOKUP(B459,ACROV!$A$2:$D$739,4,)</f>
        <v>HERDIAN</v>
      </c>
    </row>
    <row r="460" spans="1:16" x14ac:dyDescent="0.25">
      <c r="A460" s="2" t="s">
        <v>26</v>
      </c>
      <c r="B460" s="2" t="s">
        <v>2252</v>
      </c>
      <c r="C460" s="2" t="s">
        <v>2253</v>
      </c>
      <c r="D460" s="2" t="s">
        <v>30</v>
      </c>
      <c r="E460" s="2" t="s">
        <v>2750</v>
      </c>
      <c r="F460" s="2" t="s">
        <v>4205</v>
      </c>
      <c r="G460" s="2" t="s">
        <v>4206</v>
      </c>
      <c r="H460" s="2" t="s">
        <v>4207</v>
      </c>
      <c r="I460" s="2" t="s">
        <v>4208</v>
      </c>
      <c r="J460" s="2" t="s">
        <v>27</v>
      </c>
      <c r="K460" s="2" t="s">
        <v>4209</v>
      </c>
      <c r="L460" s="2" t="s">
        <v>4210</v>
      </c>
      <c r="M460" s="2" t="s">
        <v>4211</v>
      </c>
      <c r="N460" s="2" t="s">
        <v>41</v>
      </c>
      <c r="O460" s="2" t="str">
        <f t="shared" si="7"/>
        <v>OK</v>
      </c>
      <c r="P460" s="2" t="str">
        <f>VLOOKUP(B460,ACROV!$A$2:$D$739,4,)</f>
        <v>HERDIAN</v>
      </c>
    </row>
    <row r="461" spans="1:16" x14ac:dyDescent="0.25">
      <c r="A461" s="2" t="s">
        <v>26</v>
      </c>
      <c r="B461" s="2" t="s">
        <v>2602</v>
      </c>
      <c r="C461" s="2" t="s">
        <v>2603</v>
      </c>
      <c r="D461" s="2" t="s">
        <v>118</v>
      </c>
      <c r="E461" s="2" t="s">
        <v>2604</v>
      </c>
      <c r="F461" s="2" t="s">
        <v>4205</v>
      </c>
      <c r="G461" s="2" t="s">
        <v>4206</v>
      </c>
      <c r="H461" s="2" t="s">
        <v>4207</v>
      </c>
      <c r="I461" s="2" t="s">
        <v>4208</v>
      </c>
      <c r="J461" s="2" t="s">
        <v>27</v>
      </c>
      <c r="K461" s="2" t="s">
        <v>4209</v>
      </c>
      <c r="L461" s="2" t="s">
        <v>4210</v>
      </c>
      <c r="M461" s="2" t="s">
        <v>4211</v>
      </c>
      <c r="N461" s="2" t="s">
        <v>41</v>
      </c>
      <c r="O461" s="2" t="str">
        <f t="shared" si="7"/>
        <v>OK</v>
      </c>
      <c r="P461" s="2" t="str">
        <f>VLOOKUP(B461,ACROV!$A$2:$D$739,4,)</f>
        <v>HERDIAN</v>
      </c>
    </row>
    <row r="462" spans="1:16" x14ac:dyDescent="0.25">
      <c r="A462" s="2" t="s">
        <v>26</v>
      </c>
      <c r="B462" s="2" t="s">
        <v>2011</v>
      </c>
      <c r="C462" s="2" t="s">
        <v>2012</v>
      </c>
      <c r="D462" s="2" t="s">
        <v>118</v>
      </c>
      <c r="E462" s="2" t="s">
        <v>3559</v>
      </c>
      <c r="F462" s="2" t="s">
        <v>4205</v>
      </c>
      <c r="G462" s="2" t="s">
        <v>4206</v>
      </c>
      <c r="H462" s="2" t="s">
        <v>4207</v>
      </c>
      <c r="I462" s="2" t="s">
        <v>4208</v>
      </c>
      <c r="J462" s="2" t="s">
        <v>27</v>
      </c>
      <c r="K462" s="2" t="s">
        <v>4209</v>
      </c>
      <c r="L462" s="2" t="s">
        <v>4210</v>
      </c>
      <c r="M462" s="2" t="s">
        <v>4211</v>
      </c>
      <c r="N462" s="2" t="s">
        <v>41</v>
      </c>
      <c r="O462" s="2" t="str">
        <f t="shared" si="7"/>
        <v>OK</v>
      </c>
      <c r="P462" s="2" t="str">
        <f>VLOOKUP(B462,ACROV!$A$2:$D$739,4,)</f>
        <v>HERDIAN</v>
      </c>
    </row>
    <row r="463" spans="1:16" x14ac:dyDescent="0.25">
      <c r="A463" s="2" t="s">
        <v>26</v>
      </c>
      <c r="B463" s="2" t="s">
        <v>2700</v>
      </c>
      <c r="C463" s="2" t="s">
        <v>2701</v>
      </c>
      <c r="D463" s="2" t="s">
        <v>30</v>
      </c>
      <c r="E463" s="2" t="s">
        <v>2922</v>
      </c>
      <c r="F463" s="2" t="s">
        <v>4205</v>
      </c>
      <c r="G463" s="2" t="s">
        <v>4206</v>
      </c>
      <c r="H463" s="2" t="s">
        <v>4207</v>
      </c>
      <c r="I463" s="2" t="s">
        <v>4208</v>
      </c>
      <c r="J463" s="2" t="s">
        <v>27</v>
      </c>
      <c r="K463" s="2" t="s">
        <v>4209</v>
      </c>
      <c r="L463" s="2" t="s">
        <v>4210</v>
      </c>
      <c r="M463" s="2" t="s">
        <v>4211</v>
      </c>
      <c r="N463" s="2" t="s">
        <v>41</v>
      </c>
      <c r="O463" s="2" t="str">
        <f t="shared" si="7"/>
        <v>OK</v>
      </c>
      <c r="P463" s="2" t="str">
        <f>VLOOKUP(B463,ACROV!$A$2:$D$739,4,)</f>
        <v>HERDIAN</v>
      </c>
    </row>
    <row r="464" spans="1:16" x14ac:dyDescent="0.25">
      <c r="A464" s="2" t="s">
        <v>26</v>
      </c>
      <c r="B464" s="2" t="s">
        <v>803</v>
      </c>
      <c r="C464" s="2" t="s">
        <v>804</v>
      </c>
      <c r="D464" s="2" t="s">
        <v>118</v>
      </c>
      <c r="E464" s="2" t="s">
        <v>805</v>
      </c>
      <c r="F464" s="2" t="s">
        <v>4205</v>
      </c>
      <c r="G464" s="2" t="s">
        <v>4206</v>
      </c>
      <c r="H464" s="2" t="s">
        <v>4207</v>
      </c>
      <c r="I464" s="2" t="s">
        <v>4208</v>
      </c>
      <c r="J464" s="2" t="s">
        <v>27</v>
      </c>
      <c r="K464" s="2" t="s">
        <v>4209</v>
      </c>
      <c r="L464" s="2" t="s">
        <v>4210</v>
      </c>
      <c r="M464" s="2" t="s">
        <v>4211</v>
      </c>
      <c r="N464" s="2" t="s">
        <v>41</v>
      </c>
      <c r="O464" s="2" t="str">
        <f t="shared" si="7"/>
        <v>OK</v>
      </c>
      <c r="P464" s="2" t="str">
        <f>VLOOKUP(B464,ACROV!$A$2:$D$739,4,)</f>
        <v>HERDIAN</v>
      </c>
    </row>
    <row r="465" spans="1:16" x14ac:dyDescent="0.25">
      <c r="A465" s="2" t="s">
        <v>26</v>
      </c>
      <c r="B465" s="2" t="s">
        <v>457</v>
      </c>
      <c r="C465" s="2" t="s">
        <v>458</v>
      </c>
      <c r="D465" s="2" t="s">
        <v>118</v>
      </c>
      <c r="E465" s="2" t="s">
        <v>3264</v>
      </c>
      <c r="F465" s="2" t="s">
        <v>4205</v>
      </c>
      <c r="G465" s="2" t="s">
        <v>4206</v>
      </c>
      <c r="H465" s="2" t="s">
        <v>4207</v>
      </c>
      <c r="I465" s="2" t="s">
        <v>4208</v>
      </c>
      <c r="J465" s="2" t="s">
        <v>27</v>
      </c>
      <c r="K465" s="2" t="s">
        <v>4209</v>
      </c>
      <c r="L465" s="2" t="s">
        <v>4210</v>
      </c>
      <c r="M465" s="2" t="s">
        <v>4211</v>
      </c>
      <c r="N465" s="2" t="s">
        <v>41</v>
      </c>
      <c r="O465" s="2" t="str">
        <f t="shared" si="7"/>
        <v>OK</v>
      </c>
      <c r="P465" s="2" t="str">
        <f>VLOOKUP(B465,ACROV!$A$2:$D$739,4,)</f>
        <v>LUCKY NURDIANSYAH</v>
      </c>
    </row>
    <row r="466" spans="1:16" x14ac:dyDescent="0.25">
      <c r="A466" s="2" t="s">
        <v>26</v>
      </c>
      <c r="B466" s="2" t="s">
        <v>163</v>
      </c>
      <c r="C466" s="2" t="s">
        <v>164</v>
      </c>
      <c r="D466" s="2" t="s">
        <v>30</v>
      </c>
      <c r="E466" s="2" t="s">
        <v>165</v>
      </c>
      <c r="F466" s="2" t="s">
        <v>4205</v>
      </c>
      <c r="G466" s="2" t="s">
        <v>4206</v>
      </c>
      <c r="H466" s="2" t="s">
        <v>4207</v>
      </c>
      <c r="I466" s="2" t="s">
        <v>4208</v>
      </c>
      <c r="J466" s="2" t="s">
        <v>27</v>
      </c>
      <c r="K466" s="2" t="s">
        <v>4209</v>
      </c>
      <c r="L466" s="2" t="s">
        <v>4210</v>
      </c>
      <c r="M466" s="2" t="s">
        <v>4211</v>
      </c>
      <c r="N466" s="2" t="s">
        <v>41</v>
      </c>
      <c r="O466" s="2" t="str">
        <f t="shared" si="7"/>
        <v>OK</v>
      </c>
      <c r="P466" s="2" t="str">
        <f>VLOOKUP(B466,ACROV!$A$2:$D$739,4,)</f>
        <v>LUCKY NURDIANSYAH</v>
      </c>
    </row>
    <row r="467" spans="1:16" x14ac:dyDescent="0.25">
      <c r="A467" s="2" t="s">
        <v>26</v>
      </c>
      <c r="B467" s="2" t="s">
        <v>838</v>
      </c>
      <c r="C467" s="2" t="s">
        <v>839</v>
      </c>
      <c r="D467" s="2" t="s">
        <v>118</v>
      </c>
      <c r="E467" s="2" t="s">
        <v>3182</v>
      </c>
      <c r="F467" s="2" t="s">
        <v>4205</v>
      </c>
      <c r="G467" s="2" t="s">
        <v>4206</v>
      </c>
      <c r="H467" s="2" t="s">
        <v>4207</v>
      </c>
      <c r="I467" s="2" t="s">
        <v>4208</v>
      </c>
      <c r="J467" s="2" t="s">
        <v>27</v>
      </c>
      <c r="K467" s="2" t="s">
        <v>4209</v>
      </c>
      <c r="L467" s="2" t="s">
        <v>4210</v>
      </c>
      <c r="M467" s="2" t="s">
        <v>4211</v>
      </c>
      <c r="N467" s="2" t="s">
        <v>41</v>
      </c>
      <c r="O467" s="2" t="str">
        <f t="shared" si="7"/>
        <v>OK</v>
      </c>
      <c r="P467" s="2" t="str">
        <f>VLOOKUP(B467,ACROV!$A$2:$D$739,4,)</f>
        <v>LUCKY NURDIANSYAH</v>
      </c>
    </row>
    <row r="468" spans="1:16" x14ac:dyDescent="0.25">
      <c r="A468" s="2" t="s">
        <v>26</v>
      </c>
      <c r="B468" s="2" t="s">
        <v>704</v>
      </c>
      <c r="C468" s="2" t="s">
        <v>705</v>
      </c>
      <c r="D468" s="2" t="s">
        <v>30</v>
      </c>
      <c r="E468" s="2" t="s">
        <v>1179</v>
      </c>
      <c r="F468" s="2" t="s">
        <v>4205</v>
      </c>
      <c r="G468" s="2" t="s">
        <v>4206</v>
      </c>
      <c r="H468" s="2" t="s">
        <v>4207</v>
      </c>
      <c r="I468" s="2" t="s">
        <v>4208</v>
      </c>
      <c r="J468" s="2" t="s">
        <v>27</v>
      </c>
      <c r="K468" s="2" t="s">
        <v>4209</v>
      </c>
      <c r="L468" s="2" t="s">
        <v>4210</v>
      </c>
      <c r="M468" s="2" t="s">
        <v>4211</v>
      </c>
      <c r="N468" s="2" t="s">
        <v>41</v>
      </c>
      <c r="O468" s="2" t="str">
        <f t="shared" si="7"/>
        <v>OK</v>
      </c>
      <c r="P468" s="2" t="str">
        <f>VLOOKUP(B468,ACROV!$A$2:$D$739,4,)</f>
        <v>LUCKY NURDIANSYAH</v>
      </c>
    </row>
    <row r="469" spans="1:16" x14ac:dyDescent="0.25">
      <c r="A469" s="2" t="s">
        <v>26</v>
      </c>
      <c r="B469" s="2" t="s">
        <v>704</v>
      </c>
      <c r="C469" s="2" t="s">
        <v>705</v>
      </c>
      <c r="D469" s="2" t="s">
        <v>118</v>
      </c>
      <c r="E469" s="2" t="s">
        <v>706</v>
      </c>
      <c r="F469" s="2" t="s">
        <v>4205</v>
      </c>
      <c r="G469" s="2" t="s">
        <v>4206</v>
      </c>
      <c r="H469" s="2" t="s">
        <v>4207</v>
      </c>
      <c r="I469" s="2" t="s">
        <v>4208</v>
      </c>
      <c r="J469" s="2" t="s">
        <v>27</v>
      </c>
      <c r="K469" s="2" t="s">
        <v>4209</v>
      </c>
      <c r="L469" s="2" t="s">
        <v>4210</v>
      </c>
      <c r="M469" s="2" t="s">
        <v>4211</v>
      </c>
      <c r="N469" s="2" t="s">
        <v>41</v>
      </c>
      <c r="O469" s="2" t="str">
        <f t="shared" si="7"/>
        <v>OK</v>
      </c>
      <c r="P469" s="2" t="str">
        <f>VLOOKUP(B469,ACROV!$A$2:$D$739,4,)</f>
        <v>LUCKY NURDIANSYAH</v>
      </c>
    </row>
    <row r="470" spans="1:16" x14ac:dyDescent="0.25">
      <c r="A470" s="2" t="s">
        <v>26</v>
      </c>
      <c r="B470" s="2" t="s">
        <v>450</v>
      </c>
      <c r="C470" s="2" t="s">
        <v>451</v>
      </c>
      <c r="D470" s="2" t="s">
        <v>30</v>
      </c>
      <c r="E470" s="2" t="s">
        <v>3312</v>
      </c>
      <c r="F470" s="2" t="s">
        <v>4205</v>
      </c>
      <c r="G470" s="2" t="s">
        <v>4206</v>
      </c>
      <c r="H470" s="2" t="s">
        <v>4207</v>
      </c>
      <c r="I470" s="2" t="s">
        <v>4208</v>
      </c>
      <c r="J470" s="2" t="s">
        <v>27</v>
      </c>
      <c r="K470" s="2" t="s">
        <v>4209</v>
      </c>
      <c r="L470" s="2" t="s">
        <v>4210</v>
      </c>
      <c r="M470" s="2" t="s">
        <v>4211</v>
      </c>
      <c r="N470" s="2" t="s">
        <v>41</v>
      </c>
      <c r="O470" s="2" t="str">
        <f t="shared" si="7"/>
        <v>OK</v>
      </c>
      <c r="P470" s="2" t="str">
        <f>VLOOKUP(B470,ACROV!$A$2:$D$739,4,)</f>
        <v>LUCKY NURDIANSYAH</v>
      </c>
    </row>
    <row r="471" spans="1:16" x14ac:dyDescent="0.25">
      <c r="A471" s="2" t="s">
        <v>26</v>
      </c>
      <c r="B471" s="2" t="s">
        <v>405</v>
      </c>
      <c r="C471" s="2" t="s">
        <v>406</v>
      </c>
      <c r="D471" s="2" t="s">
        <v>30</v>
      </c>
      <c r="E471" s="2" t="s">
        <v>407</v>
      </c>
      <c r="F471" s="2" t="s">
        <v>4205</v>
      </c>
      <c r="G471" s="2" t="s">
        <v>4206</v>
      </c>
      <c r="H471" s="2" t="s">
        <v>4207</v>
      </c>
      <c r="I471" s="2" t="s">
        <v>4208</v>
      </c>
      <c r="J471" s="2" t="s">
        <v>27</v>
      </c>
      <c r="K471" s="2" t="s">
        <v>4209</v>
      </c>
      <c r="L471" s="2" t="s">
        <v>4210</v>
      </c>
      <c r="M471" s="2" t="s">
        <v>4211</v>
      </c>
      <c r="N471" s="2" t="s">
        <v>41</v>
      </c>
      <c r="O471" s="2" t="str">
        <f t="shared" si="7"/>
        <v>OK</v>
      </c>
      <c r="P471" s="2" t="str">
        <f>VLOOKUP(B471,ACROV!$A$2:$D$739,4,)</f>
        <v>LUCKY NURDIANSYAH</v>
      </c>
    </row>
    <row r="472" spans="1:16" x14ac:dyDescent="0.25">
      <c r="A472" s="2" t="s">
        <v>26</v>
      </c>
      <c r="B472" s="2" t="s">
        <v>1691</v>
      </c>
      <c r="C472" s="2" t="s">
        <v>1692</v>
      </c>
      <c r="D472" s="2" t="s">
        <v>30</v>
      </c>
      <c r="E472" s="2" t="s">
        <v>1693</v>
      </c>
      <c r="F472" s="2" t="s">
        <v>4205</v>
      </c>
      <c r="G472" s="2" t="s">
        <v>4206</v>
      </c>
      <c r="H472" s="2" t="s">
        <v>4207</v>
      </c>
      <c r="I472" s="2" t="s">
        <v>4208</v>
      </c>
      <c r="J472" s="2" t="s">
        <v>27</v>
      </c>
      <c r="K472" s="2" t="s">
        <v>4209</v>
      </c>
      <c r="L472" s="2" t="s">
        <v>4210</v>
      </c>
      <c r="M472" s="2" t="s">
        <v>4211</v>
      </c>
      <c r="N472" s="2" t="s">
        <v>41</v>
      </c>
      <c r="O472" s="2" t="str">
        <f t="shared" si="7"/>
        <v>OK</v>
      </c>
      <c r="P472" s="2" t="str">
        <f>VLOOKUP(B472,ACROV!$A$2:$D$739,4,)</f>
        <v>LUCKY NURDIANSYAH</v>
      </c>
    </row>
    <row r="473" spans="1:16" x14ac:dyDescent="0.25">
      <c r="A473" s="2" t="s">
        <v>26</v>
      </c>
      <c r="B473" s="2" t="s">
        <v>664</v>
      </c>
      <c r="C473" s="2" t="s">
        <v>665</v>
      </c>
      <c r="D473" s="2" t="s">
        <v>118</v>
      </c>
      <c r="E473" s="2" t="s">
        <v>666</v>
      </c>
      <c r="F473" s="2" t="s">
        <v>4205</v>
      </c>
      <c r="G473" s="2" t="s">
        <v>4206</v>
      </c>
      <c r="H473" s="2" t="s">
        <v>4207</v>
      </c>
      <c r="I473" s="2" t="s">
        <v>4208</v>
      </c>
      <c r="J473" s="2" t="s">
        <v>27</v>
      </c>
      <c r="K473" s="2" t="s">
        <v>4209</v>
      </c>
      <c r="L473" s="2" t="s">
        <v>4210</v>
      </c>
      <c r="M473" s="2" t="s">
        <v>4211</v>
      </c>
      <c r="N473" s="2" t="s">
        <v>41</v>
      </c>
      <c r="O473" s="2" t="str">
        <f t="shared" si="7"/>
        <v>OK</v>
      </c>
      <c r="P473" s="2" t="str">
        <f>VLOOKUP(B473,ACROV!$A$2:$D$739,4,)</f>
        <v>LUCKY NURDIANSYAH</v>
      </c>
    </row>
    <row r="474" spans="1:16" x14ac:dyDescent="0.25">
      <c r="A474" s="2" t="s">
        <v>26</v>
      </c>
      <c r="B474" s="2" t="s">
        <v>1596</v>
      </c>
      <c r="C474" s="2" t="s">
        <v>1597</v>
      </c>
      <c r="D474" s="2" t="s">
        <v>118</v>
      </c>
      <c r="E474" s="2" t="s">
        <v>2059</v>
      </c>
      <c r="F474" s="2" t="s">
        <v>4205</v>
      </c>
      <c r="G474" s="2" t="s">
        <v>4206</v>
      </c>
      <c r="H474" s="2" t="s">
        <v>4207</v>
      </c>
      <c r="I474" s="2" t="s">
        <v>4208</v>
      </c>
      <c r="J474" s="2" t="s">
        <v>27</v>
      </c>
      <c r="K474" s="2" t="s">
        <v>4209</v>
      </c>
      <c r="L474" s="2" t="s">
        <v>4210</v>
      </c>
      <c r="M474" s="2" t="s">
        <v>4211</v>
      </c>
      <c r="N474" s="2" t="s">
        <v>41</v>
      </c>
      <c r="O474" s="2" t="str">
        <f t="shared" si="7"/>
        <v>OK</v>
      </c>
      <c r="P474" s="2" t="str">
        <f>VLOOKUP(B474,ACROV!$A$2:$D$739,4,)</f>
        <v>LUCKY NURDIANSYAH</v>
      </c>
    </row>
    <row r="475" spans="1:16" x14ac:dyDescent="0.25">
      <c r="A475" s="2" t="s">
        <v>26</v>
      </c>
      <c r="B475" s="2" t="s">
        <v>457</v>
      </c>
      <c r="C475" s="2" t="s">
        <v>458</v>
      </c>
      <c r="D475" s="2" t="s">
        <v>30</v>
      </c>
      <c r="E475" s="2" t="s">
        <v>459</v>
      </c>
      <c r="F475" s="2" t="s">
        <v>4205</v>
      </c>
      <c r="G475" s="2" t="s">
        <v>4206</v>
      </c>
      <c r="H475" s="2" t="s">
        <v>4207</v>
      </c>
      <c r="I475" s="2" t="s">
        <v>4208</v>
      </c>
      <c r="J475" s="2" t="s">
        <v>27</v>
      </c>
      <c r="K475" s="2" t="s">
        <v>4209</v>
      </c>
      <c r="L475" s="2" t="s">
        <v>4210</v>
      </c>
      <c r="M475" s="2" t="s">
        <v>4211</v>
      </c>
      <c r="N475" s="2" t="s">
        <v>41</v>
      </c>
      <c r="O475" s="2" t="str">
        <f t="shared" si="7"/>
        <v>OK</v>
      </c>
      <c r="P475" s="2" t="str">
        <f>VLOOKUP(B475,ACROV!$A$2:$D$739,4,)</f>
        <v>LUCKY NURDIANSYAH</v>
      </c>
    </row>
    <row r="476" spans="1:16" x14ac:dyDescent="0.25">
      <c r="A476" s="2" t="s">
        <v>26</v>
      </c>
      <c r="B476" s="2" t="s">
        <v>441</v>
      </c>
      <c r="C476" s="2" t="s">
        <v>442</v>
      </c>
      <c r="D476" s="2" t="s">
        <v>30</v>
      </c>
      <c r="E476" s="2" t="s">
        <v>443</v>
      </c>
      <c r="F476" s="2" t="s">
        <v>4205</v>
      </c>
      <c r="G476" s="2" t="s">
        <v>4206</v>
      </c>
      <c r="H476" s="2" t="s">
        <v>4207</v>
      </c>
      <c r="I476" s="2" t="s">
        <v>4208</v>
      </c>
      <c r="J476" s="2" t="s">
        <v>27</v>
      </c>
      <c r="K476" s="2" t="s">
        <v>4209</v>
      </c>
      <c r="L476" s="2" t="s">
        <v>4210</v>
      </c>
      <c r="M476" s="2" t="s">
        <v>4211</v>
      </c>
      <c r="N476" s="2" t="s">
        <v>41</v>
      </c>
      <c r="O476" s="2" t="str">
        <f t="shared" si="7"/>
        <v>OK</v>
      </c>
      <c r="P476" s="2" t="str">
        <f>VLOOKUP(B476,ACROV!$A$2:$D$739,4,)</f>
        <v>LUCKY NURDIANSYAH</v>
      </c>
    </row>
    <row r="477" spans="1:16" x14ac:dyDescent="0.25">
      <c r="A477" s="2" t="s">
        <v>26</v>
      </c>
      <c r="B477" s="2" t="s">
        <v>838</v>
      </c>
      <c r="C477" s="2" t="s">
        <v>839</v>
      </c>
      <c r="D477" s="2" t="s">
        <v>30</v>
      </c>
      <c r="E477" s="2" t="s">
        <v>840</v>
      </c>
      <c r="F477" s="2" t="s">
        <v>4205</v>
      </c>
      <c r="G477" s="2" t="s">
        <v>4206</v>
      </c>
      <c r="H477" s="2" t="s">
        <v>4207</v>
      </c>
      <c r="I477" s="2" t="s">
        <v>4208</v>
      </c>
      <c r="J477" s="2" t="s">
        <v>27</v>
      </c>
      <c r="K477" s="2" t="s">
        <v>4209</v>
      </c>
      <c r="L477" s="2" t="s">
        <v>4210</v>
      </c>
      <c r="M477" s="2" t="s">
        <v>4211</v>
      </c>
      <c r="N477" s="2" t="s">
        <v>41</v>
      </c>
      <c r="O477" s="2" t="str">
        <f t="shared" si="7"/>
        <v>OK</v>
      </c>
      <c r="P477" s="2" t="str">
        <f>VLOOKUP(B477,ACROV!$A$2:$D$739,4,)</f>
        <v>LUCKY NURDIANSYAH</v>
      </c>
    </row>
    <row r="478" spans="1:16" x14ac:dyDescent="0.25">
      <c r="A478" s="2" t="s">
        <v>26</v>
      </c>
      <c r="B478" s="2" t="s">
        <v>3177</v>
      </c>
      <c r="C478" s="2" t="s">
        <v>3178</v>
      </c>
      <c r="D478" s="2" t="s">
        <v>30</v>
      </c>
      <c r="E478" s="2" t="s">
        <v>3434</v>
      </c>
      <c r="F478" s="2" t="s">
        <v>4205</v>
      </c>
      <c r="G478" s="2" t="s">
        <v>4206</v>
      </c>
      <c r="H478" s="2" t="s">
        <v>4207</v>
      </c>
      <c r="I478" s="2" t="s">
        <v>4208</v>
      </c>
      <c r="J478" s="2" t="s">
        <v>27</v>
      </c>
      <c r="K478" s="2" t="s">
        <v>4209</v>
      </c>
      <c r="L478" s="2" t="s">
        <v>4210</v>
      </c>
      <c r="M478" s="2" t="s">
        <v>4211</v>
      </c>
      <c r="N478" s="2" t="s">
        <v>41</v>
      </c>
      <c r="O478" s="2" t="str">
        <f t="shared" si="7"/>
        <v>OK</v>
      </c>
      <c r="P478" s="2" t="str">
        <f>VLOOKUP(B478,ACROV!$A$2:$D$739,4,)</f>
        <v>LUCKY NURDIANSYAH</v>
      </c>
    </row>
    <row r="479" spans="1:16" x14ac:dyDescent="0.25">
      <c r="A479" s="2" t="s">
        <v>26</v>
      </c>
      <c r="B479" s="2" t="s">
        <v>134</v>
      </c>
      <c r="C479" s="2" t="s">
        <v>135</v>
      </c>
      <c r="D479" s="2" t="s">
        <v>118</v>
      </c>
      <c r="E479" s="2" t="s">
        <v>727</v>
      </c>
      <c r="F479" s="2" t="s">
        <v>4205</v>
      </c>
      <c r="G479" s="2" t="s">
        <v>4206</v>
      </c>
      <c r="H479" s="2" t="s">
        <v>4207</v>
      </c>
      <c r="I479" s="2" t="s">
        <v>4208</v>
      </c>
      <c r="J479" s="2" t="s">
        <v>27</v>
      </c>
      <c r="K479" s="2" t="s">
        <v>4209</v>
      </c>
      <c r="L479" s="2" t="s">
        <v>4210</v>
      </c>
      <c r="M479" s="2" t="s">
        <v>4211</v>
      </c>
      <c r="N479" s="2" t="s">
        <v>41</v>
      </c>
      <c r="O479" s="2" t="str">
        <f t="shared" si="7"/>
        <v>OK</v>
      </c>
      <c r="P479" s="2" t="str">
        <f>VLOOKUP(B479,ACROV!$A$2:$D$739,4,)</f>
        <v>LUCKY NURDIANSYAH</v>
      </c>
    </row>
    <row r="480" spans="1:16" x14ac:dyDescent="0.25">
      <c r="A480" s="2" t="s">
        <v>26</v>
      </c>
      <c r="B480" s="2" t="s">
        <v>3427</v>
      </c>
      <c r="C480" s="2" t="s">
        <v>3428</v>
      </c>
      <c r="D480" s="2" t="s">
        <v>118</v>
      </c>
      <c r="E480" s="2" t="s">
        <v>3429</v>
      </c>
      <c r="F480" s="2" t="s">
        <v>4205</v>
      </c>
      <c r="G480" s="2" t="s">
        <v>4206</v>
      </c>
      <c r="H480" s="2" t="s">
        <v>4207</v>
      </c>
      <c r="I480" s="2" t="s">
        <v>4208</v>
      </c>
      <c r="J480" s="2" t="s">
        <v>27</v>
      </c>
      <c r="K480" s="2" t="s">
        <v>4209</v>
      </c>
      <c r="L480" s="2" t="s">
        <v>4210</v>
      </c>
      <c r="M480" s="2" t="s">
        <v>4211</v>
      </c>
      <c r="N480" s="2" t="s">
        <v>41</v>
      </c>
      <c r="O480" s="2" t="str">
        <f t="shared" si="7"/>
        <v>OK</v>
      </c>
      <c r="P480" s="2" t="str">
        <f>VLOOKUP(B480,ACROV!$A$2:$D$739,4,)</f>
        <v>LUCKY NURDIANSYAH</v>
      </c>
    </row>
    <row r="481" spans="1:16" x14ac:dyDescent="0.25">
      <c r="A481" s="2" t="s">
        <v>26</v>
      </c>
      <c r="B481" s="2" t="s">
        <v>441</v>
      </c>
      <c r="C481" s="2" t="s">
        <v>442</v>
      </c>
      <c r="D481" s="2" t="s">
        <v>118</v>
      </c>
      <c r="E481" s="2" t="s">
        <v>3403</v>
      </c>
      <c r="F481" s="2" t="s">
        <v>4205</v>
      </c>
      <c r="G481" s="2" t="s">
        <v>4206</v>
      </c>
      <c r="H481" s="2" t="s">
        <v>4207</v>
      </c>
      <c r="I481" s="2" t="s">
        <v>4208</v>
      </c>
      <c r="J481" s="2" t="s">
        <v>27</v>
      </c>
      <c r="K481" s="2" t="s">
        <v>4209</v>
      </c>
      <c r="L481" s="2" t="s">
        <v>4210</v>
      </c>
      <c r="M481" s="2" t="s">
        <v>4211</v>
      </c>
      <c r="N481" s="2" t="s">
        <v>41</v>
      </c>
      <c r="O481" s="2" t="str">
        <f t="shared" si="7"/>
        <v>OK</v>
      </c>
      <c r="P481" s="2" t="str">
        <f>VLOOKUP(B481,ACROV!$A$2:$D$739,4,)</f>
        <v>LUCKY NURDIANSYAH</v>
      </c>
    </row>
    <row r="482" spans="1:16" x14ac:dyDescent="0.25">
      <c r="A482" s="2" t="s">
        <v>26</v>
      </c>
      <c r="B482" s="2" t="s">
        <v>1488</v>
      </c>
      <c r="C482" s="2" t="s">
        <v>1489</v>
      </c>
      <c r="D482" s="2" t="s">
        <v>118</v>
      </c>
      <c r="E482" s="2" t="s">
        <v>1783</v>
      </c>
      <c r="F482" s="2" t="s">
        <v>4205</v>
      </c>
      <c r="G482" s="2" t="s">
        <v>4206</v>
      </c>
      <c r="H482" s="2" t="s">
        <v>4207</v>
      </c>
      <c r="I482" s="2" t="s">
        <v>4208</v>
      </c>
      <c r="J482" s="2" t="s">
        <v>27</v>
      </c>
      <c r="K482" s="2" t="s">
        <v>4209</v>
      </c>
      <c r="L482" s="2" t="s">
        <v>4210</v>
      </c>
      <c r="M482" s="2" t="s">
        <v>4211</v>
      </c>
      <c r="N482" s="2" t="s">
        <v>41</v>
      </c>
      <c r="O482" s="2" t="str">
        <f t="shared" si="7"/>
        <v>OK</v>
      </c>
      <c r="P482" s="2" t="str">
        <f>VLOOKUP(B482,ACROV!$A$2:$D$739,4,)</f>
        <v>LUCKY NURDIANSYAH</v>
      </c>
    </row>
    <row r="483" spans="1:16" x14ac:dyDescent="0.25">
      <c r="A483" s="2" t="s">
        <v>26</v>
      </c>
      <c r="B483" s="2" t="s">
        <v>134</v>
      </c>
      <c r="C483" s="2" t="s">
        <v>135</v>
      </c>
      <c r="D483" s="2" t="s">
        <v>30</v>
      </c>
      <c r="E483" s="2" t="s">
        <v>136</v>
      </c>
      <c r="F483" s="2" t="s">
        <v>4205</v>
      </c>
      <c r="G483" s="2" t="s">
        <v>4206</v>
      </c>
      <c r="H483" s="2" t="s">
        <v>4207</v>
      </c>
      <c r="I483" s="2" t="s">
        <v>4208</v>
      </c>
      <c r="J483" s="2" t="s">
        <v>27</v>
      </c>
      <c r="K483" s="2" t="s">
        <v>4209</v>
      </c>
      <c r="L483" s="2" t="s">
        <v>4210</v>
      </c>
      <c r="M483" s="2" t="s">
        <v>4211</v>
      </c>
      <c r="N483" s="2" t="s">
        <v>41</v>
      </c>
      <c r="O483" s="2" t="str">
        <f t="shared" si="7"/>
        <v>OK</v>
      </c>
      <c r="P483" s="2" t="str">
        <f>VLOOKUP(B483,ACROV!$A$2:$D$739,4,)</f>
        <v>LUCKY NURDIANSYAH</v>
      </c>
    </row>
    <row r="484" spans="1:16" x14ac:dyDescent="0.25">
      <c r="A484" s="2" t="s">
        <v>26</v>
      </c>
      <c r="B484" s="2" t="s">
        <v>47</v>
      </c>
      <c r="C484" s="2" t="s">
        <v>48</v>
      </c>
      <c r="D484" s="2" t="s">
        <v>118</v>
      </c>
      <c r="E484" s="2" t="s">
        <v>453</v>
      </c>
      <c r="F484" s="2" t="s">
        <v>4205</v>
      </c>
      <c r="G484" s="2" t="s">
        <v>4206</v>
      </c>
      <c r="H484" s="2" t="s">
        <v>4207</v>
      </c>
      <c r="I484" s="2" t="s">
        <v>4208</v>
      </c>
      <c r="J484" s="2" t="s">
        <v>27</v>
      </c>
      <c r="K484" s="2" t="s">
        <v>4209</v>
      </c>
      <c r="L484" s="2" t="s">
        <v>4210</v>
      </c>
      <c r="M484" s="2" t="s">
        <v>4211</v>
      </c>
      <c r="N484" s="2" t="s">
        <v>41</v>
      </c>
      <c r="O484" s="2" t="str">
        <f t="shared" si="7"/>
        <v>OK</v>
      </c>
      <c r="P484" s="2" t="str">
        <f>VLOOKUP(B484,ACROV!$A$2:$D$739,4,)</f>
        <v>LUCKY NURDIANSYAH</v>
      </c>
    </row>
    <row r="485" spans="1:16" x14ac:dyDescent="0.25">
      <c r="A485" s="2" t="s">
        <v>26</v>
      </c>
      <c r="B485" s="2" t="s">
        <v>549</v>
      </c>
      <c r="C485" s="2" t="s">
        <v>550</v>
      </c>
      <c r="D485" s="2" t="s">
        <v>118</v>
      </c>
      <c r="E485" s="2" t="s">
        <v>3923</v>
      </c>
      <c r="F485" s="2" t="s">
        <v>4205</v>
      </c>
      <c r="G485" s="2" t="s">
        <v>4206</v>
      </c>
      <c r="H485" s="2" t="s">
        <v>4207</v>
      </c>
      <c r="I485" s="2" t="s">
        <v>4208</v>
      </c>
      <c r="J485" s="2" t="s">
        <v>27</v>
      </c>
      <c r="K485" s="2" t="s">
        <v>4209</v>
      </c>
      <c r="L485" s="2" t="s">
        <v>4210</v>
      </c>
      <c r="M485" s="2" t="s">
        <v>4211</v>
      </c>
      <c r="N485" s="2" t="s">
        <v>41</v>
      </c>
      <c r="O485" s="2" t="str">
        <f t="shared" si="7"/>
        <v>OK</v>
      </c>
      <c r="P485" s="2" t="str">
        <f>VLOOKUP(B485,ACROV!$A$2:$D$739,4,)</f>
        <v>LUCKY NURDIANSYAH</v>
      </c>
    </row>
    <row r="486" spans="1:16" x14ac:dyDescent="0.25">
      <c r="A486" s="2" t="s">
        <v>26</v>
      </c>
      <c r="B486" s="2" t="s">
        <v>1218</v>
      </c>
      <c r="C486" s="2" t="s">
        <v>1219</v>
      </c>
      <c r="D486" s="2" t="s">
        <v>30</v>
      </c>
      <c r="E486" s="2" t="s">
        <v>1220</v>
      </c>
      <c r="F486" s="2" t="s">
        <v>4205</v>
      </c>
      <c r="G486" s="2" t="s">
        <v>4206</v>
      </c>
      <c r="H486" s="2" t="s">
        <v>4207</v>
      </c>
      <c r="I486" s="2" t="s">
        <v>4208</v>
      </c>
      <c r="J486" s="2" t="s">
        <v>27</v>
      </c>
      <c r="K486" s="2" t="s">
        <v>4209</v>
      </c>
      <c r="L486" s="2" t="s">
        <v>4210</v>
      </c>
      <c r="M486" s="2" t="s">
        <v>4211</v>
      </c>
      <c r="N486" s="2" t="s">
        <v>41</v>
      </c>
      <c r="O486" s="2" t="str">
        <f t="shared" si="7"/>
        <v>OK</v>
      </c>
      <c r="P486" s="2" t="str">
        <f>VLOOKUP(B486,ACROV!$A$2:$D$739,4,)</f>
        <v>LUCKY NURDIANSYAH</v>
      </c>
    </row>
    <row r="487" spans="1:16" x14ac:dyDescent="0.25">
      <c r="A487" s="2" t="s">
        <v>26</v>
      </c>
      <c r="B487" s="2" t="s">
        <v>47</v>
      </c>
      <c r="C487" s="2" t="s">
        <v>48</v>
      </c>
      <c r="D487" s="2" t="s">
        <v>49</v>
      </c>
      <c r="E487" s="2" t="s">
        <v>50</v>
      </c>
      <c r="F487" s="2" t="s">
        <v>4205</v>
      </c>
      <c r="G487" s="2" t="s">
        <v>4206</v>
      </c>
      <c r="H487" s="2" t="s">
        <v>4207</v>
      </c>
      <c r="I487" s="2" t="s">
        <v>4208</v>
      </c>
      <c r="J487" s="2" t="s">
        <v>27</v>
      </c>
      <c r="K487" s="2" t="s">
        <v>4209</v>
      </c>
      <c r="L487" s="2" t="s">
        <v>4210</v>
      </c>
      <c r="M487" s="2" t="s">
        <v>4211</v>
      </c>
      <c r="N487" s="2" t="s">
        <v>41</v>
      </c>
      <c r="O487" s="2" t="str">
        <f t="shared" si="7"/>
        <v>OK</v>
      </c>
      <c r="P487" s="2" t="str">
        <f>VLOOKUP(B487,ACROV!$A$2:$D$739,4,)</f>
        <v>LUCKY NURDIANSYAH</v>
      </c>
    </row>
    <row r="488" spans="1:16" x14ac:dyDescent="0.25">
      <c r="A488" s="2" t="s">
        <v>26</v>
      </c>
      <c r="B488" s="2" t="s">
        <v>450</v>
      </c>
      <c r="C488" s="2" t="s">
        <v>451</v>
      </c>
      <c r="D488" s="2" t="s">
        <v>118</v>
      </c>
      <c r="E488" s="2" t="s">
        <v>669</v>
      </c>
      <c r="F488" s="2" t="s">
        <v>4205</v>
      </c>
      <c r="G488" s="2" t="s">
        <v>4206</v>
      </c>
      <c r="H488" s="2" t="s">
        <v>4207</v>
      </c>
      <c r="I488" s="2" t="s">
        <v>4208</v>
      </c>
      <c r="J488" s="2" t="s">
        <v>27</v>
      </c>
      <c r="K488" s="2" t="s">
        <v>4209</v>
      </c>
      <c r="L488" s="2" t="s">
        <v>4210</v>
      </c>
      <c r="M488" s="2" t="s">
        <v>4211</v>
      </c>
      <c r="N488" s="2" t="s">
        <v>41</v>
      </c>
      <c r="O488" s="2" t="str">
        <f t="shared" si="7"/>
        <v>OK</v>
      </c>
      <c r="P488" s="2" t="str">
        <f>VLOOKUP(B488,ACROV!$A$2:$D$739,4,)</f>
        <v>LUCKY NURDIANSYAH</v>
      </c>
    </row>
    <row r="489" spans="1:16" x14ac:dyDescent="0.25">
      <c r="A489" s="2" t="s">
        <v>26</v>
      </c>
      <c r="B489" s="2" t="s">
        <v>380</v>
      </c>
      <c r="C489" s="2" t="s">
        <v>381</v>
      </c>
      <c r="D489" s="2" t="s">
        <v>30</v>
      </c>
      <c r="E489" s="2" t="s">
        <v>382</v>
      </c>
      <c r="F489" s="2" t="s">
        <v>4205</v>
      </c>
      <c r="G489" s="2" t="s">
        <v>4206</v>
      </c>
      <c r="H489" s="2" t="s">
        <v>4207</v>
      </c>
      <c r="I489" s="2" t="s">
        <v>4208</v>
      </c>
      <c r="J489" s="2" t="s">
        <v>27</v>
      </c>
      <c r="K489" s="2" t="s">
        <v>4209</v>
      </c>
      <c r="L489" s="2" t="s">
        <v>4210</v>
      </c>
      <c r="M489" s="2" t="s">
        <v>4211</v>
      </c>
      <c r="N489" s="2" t="s">
        <v>41</v>
      </c>
      <c r="O489" s="2" t="str">
        <f t="shared" si="7"/>
        <v>OK</v>
      </c>
      <c r="P489" s="2" t="str">
        <f>VLOOKUP(B489,ACROV!$A$2:$D$739,4,)</f>
        <v>LUCKY NURDIANSYAH</v>
      </c>
    </row>
    <row r="490" spans="1:16" x14ac:dyDescent="0.25">
      <c r="A490" s="2" t="s">
        <v>26</v>
      </c>
      <c r="B490" s="2" t="s">
        <v>3396</v>
      </c>
      <c r="C490" s="2" t="s">
        <v>3397</v>
      </c>
      <c r="D490" s="2" t="s">
        <v>118</v>
      </c>
      <c r="E490" s="2" t="s">
        <v>3398</v>
      </c>
      <c r="F490" s="2" t="s">
        <v>4205</v>
      </c>
      <c r="G490" s="2" t="s">
        <v>4206</v>
      </c>
      <c r="H490" s="2" t="s">
        <v>4207</v>
      </c>
      <c r="I490" s="2" t="s">
        <v>4208</v>
      </c>
      <c r="J490" s="2" t="s">
        <v>27</v>
      </c>
      <c r="K490" s="2" t="s">
        <v>4209</v>
      </c>
      <c r="L490" s="2" t="s">
        <v>4210</v>
      </c>
      <c r="M490" s="2" t="s">
        <v>4211</v>
      </c>
      <c r="N490" s="2" t="s">
        <v>41</v>
      </c>
      <c r="O490" s="2" t="str">
        <f t="shared" si="7"/>
        <v>OK</v>
      </c>
      <c r="P490" s="2" t="str">
        <f>VLOOKUP(B490,ACROV!$A$2:$D$739,4,)</f>
        <v>LUCKY NURDIANSYAH</v>
      </c>
    </row>
    <row r="491" spans="1:16" x14ac:dyDescent="0.25">
      <c r="A491" s="2" t="s">
        <v>26</v>
      </c>
      <c r="B491" s="2" t="s">
        <v>2154</v>
      </c>
      <c r="C491" s="2" t="s">
        <v>2155</v>
      </c>
      <c r="D491" s="2" t="s">
        <v>118</v>
      </c>
      <c r="E491" s="2" t="s">
        <v>3436</v>
      </c>
      <c r="F491" s="2" t="s">
        <v>4205</v>
      </c>
      <c r="G491" s="2" t="s">
        <v>4206</v>
      </c>
      <c r="H491" s="2" t="s">
        <v>4207</v>
      </c>
      <c r="I491" s="2" t="s">
        <v>4208</v>
      </c>
      <c r="J491" s="2" t="s">
        <v>27</v>
      </c>
      <c r="K491" s="2" t="s">
        <v>4209</v>
      </c>
      <c r="L491" s="2" t="s">
        <v>4210</v>
      </c>
      <c r="M491" s="2" t="s">
        <v>4211</v>
      </c>
      <c r="N491" s="2" t="s">
        <v>41</v>
      </c>
      <c r="O491" s="2" t="str">
        <f t="shared" si="7"/>
        <v>OK</v>
      </c>
      <c r="P491" s="2" t="str">
        <f>VLOOKUP(B491,ACROV!$A$2:$D$739,4,)</f>
        <v>LUCKY NURDIANSYAH</v>
      </c>
    </row>
    <row r="492" spans="1:16" x14ac:dyDescent="0.25">
      <c r="A492" s="2" t="s">
        <v>26</v>
      </c>
      <c r="B492" s="2" t="s">
        <v>163</v>
      </c>
      <c r="C492" s="2" t="s">
        <v>164</v>
      </c>
      <c r="D492" s="2" t="s">
        <v>118</v>
      </c>
      <c r="E492" s="2" t="s">
        <v>460</v>
      </c>
      <c r="F492" s="2" t="s">
        <v>4205</v>
      </c>
      <c r="G492" s="2" t="s">
        <v>4206</v>
      </c>
      <c r="H492" s="2" t="s">
        <v>4207</v>
      </c>
      <c r="I492" s="2" t="s">
        <v>4208</v>
      </c>
      <c r="J492" s="2" t="s">
        <v>27</v>
      </c>
      <c r="K492" s="2" t="s">
        <v>4209</v>
      </c>
      <c r="L492" s="2" t="s">
        <v>4210</v>
      </c>
      <c r="M492" s="2" t="s">
        <v>4211</v>
      </c>
      <c r="N492" s="2" t="s">
        <v>41</v>
      </c>
      <c r="O492" s="2" t="str">
        <f t="shared" si="7"/>
        <v>OK</v>
      </c>
      <c r="P492" s="2" t="str">
        <f>VLOOKUP(B492,ACROV!$A$2:$D$739,4,)</f>
        <v>LUCKY NURDIANSYAH</v>
      </c>
    </row>
    <row r="493" spans="1:16" x14ac:dyDescent="0.25">
      <c r="A493" s="2" t="s">
        <v>26</v>
      </c>
      <c r="B493" s="2" t="s">
        <v>563</v>
      </c>
      <c r="C493" s="2" t="s">
        <v>564</v>
      </c>
      <c r="D493" s="2" t="s">
        <v>118</v>
      </c>
      <c r="E493" s="2" t="s">
        <v>565</v>
      </c>
      <c r="F493" s="2" t="s">
        <v>4205</v>
      </c>
      <c r="G493" s="2" t="s">
        <v>4206</v>
      </c>
      <c r="H493" s="2" t="s">
        <v>4207</v>
      </c>
      <c r="I493" s="2" t="s">
        <v>4208</v>
      </c>
      <c r="J493" s="2" t="s">
        <v>27</v>
      </c>
      <c r="K493" s="2" t="s">
        <v>4209</v>
      </c>
      <c r="L493" s="2" t="s">
        <v>4210</v>
      </c>
      <c r="M493" s="2" t="s">
        <v>4211</v>
      </c>
      <c r="N493" s="2" t="s">
        <v>41</v>
      </c>
      <c r="O493" s="2" t="str">
        <f t="shared" si="7"/>
        <v>OK</v>
      </c>
      <c r="P493" s="2" t="str">
        <f>VLOOKUP(B493,ACROV!$A$2:$D$739,4,)</f>
        <v>LUCKY NURDIANSYAH</v>
      </c>
    </row>
    <row r="494" spans="1:16" x14ac:dyDescent="0.25">
      <c r="A494" s="2" t="s">
        <v>26</v>
      </c>
      <c r="B494" s="2" t="s">
        <v>405</v>
      </c>
      <c r="C494" s="2" t="s">
        <v>406</v>
      </c>
      <c r="D494" s="2" t="s">
        <v>118</v>
      </c>
      <c r="E494" s="2" t="s">
        <v>423</v>
      </c>
      <c r="F494" s="2" t="s">
        <v>4205</v>
      </c>
      <c r="G494" s="2" t="s">
        <v>4206</v>
      </c>
      <c r="H494" s="2" t="s">
        <v>4207</v>
      </c>
      <c r="I494" s="2" t="s">
        <v>4208</v>
      </c>
      <c r="J494" s="2" t="s">
        <v>27</v>
      </c>
      <c r="K494" s="2" t="s">
        <v>4209</v>
      </c>
      <c r="L494" s="2" t="s">
        <v>4210</v>
      </c>
      <c r="M494" s="2" t="s">
        <v>4211</v>
      </c>
      <c r="N494" s="2" t="s">
        <v>41</v>
      </c>
      <c r="O494" s="2" t="str">
        <f t="shared" si="7"/>
        <v>OK</v>
      </c>
      <c r="P494" s="2" t="str">
        <f>VLOOKUP(B494,ACROV!$A$2:$D$739,4,)</f>
        <v>LUCKY NURDIANSYAH</v>
      </c>
    </row>
    <row r="495" spans="1:16" x14ac:dyDescent="0.25">
      <c r="A495" s="2" t="s">
        <v>26</v>
      </c>
      <c r="B495" s="2" t="s">
        <v>582</v>
      </c>
      <c r="C495" s="2" t="s">
        <v>583</v>
      </c>
      <c r="D495" s="2" t="s">
        <v>118</v>
      </c>
      <c r="E495" s="2" t="s">
        <v>723</v>
      </c>
      <c r="F495" s="2" t="s">
        <v>4205</v>
      </c>
      <c r="G495" s="2" t="s">
        <v>4206</v>
      </c>
      <c r="H495" s="2" t="s">
        <v>4207</v>
      </c>
      <c r="I495" s="2" t="s">
        <v>4208</v>
      </c>
      <c r="J495" s="2" t="s">
        <v>27</v>
      </c>
      <c r="K495" s="2" t="s">
        <v>4209</v>
      </c>
      <c r="L495" s="2" t="s">
        <v>4210</v>
      </c>
      <c r="M495" s="2" t="s">
        <v>4211</v>
      </c>
      <c r="N495" s="2" t="s">
        <v>41</v>
      </c>
      <c r="O495" s="2" t="str">
        <f t="shared" si="7"/>
        <v>OK</v>
      </c>
      <c r="P495" s="2" t="str">
        <f>VLOOKUP(B495,ACROV!$A$2:$D$739,4,)</f>
        <v>LUCKY NURDIANSYAH</v>
      </c>
    </row>
    <row r="496" spans="1:16" x14ac:dyDescent="0.25">
      <c r="A496" s="2" t="s">
        <v>26</v>
      </c>
      <c r="B496" s="2" t="s">
        <v>649</v>
      </c>
      <c r="C496" s="2" t="s">
        <v>650</v>
      </c>
      <c r="D496" s="2" t="s">
        <v>118</v>
      </c>
      <c r="E496" s="2" t="s">
        <v>651</v>
      </c>
      <c r="F496" s="2" t="s">
        <v>4205</v>
      </c>
      <c r="G496" s="2" t="s">
        <v>4206</v>
      </c>
      <c r="H496" s="2" t="s">
        <v>4207</v>
      </c>
      <c r="I496" s="2" t="s">
        <v>4208</v>
      </c>
      <c r="J496" s="2" t="s">
        <v>27</v>
      </c>
      <c r="K496" s="2" t="s">
        <v>4209</v>
      </c>
      <c r="L496" s="2" t="s">
        <v>4210</v>
      </c>
      <c r="M496" s="2" t="s">
        <v>4211</v>
      </c>
      <c r="N496" s="2" t="s">
        <v>41</v>
      </c>
      <c r="O496" s="2" t="str">
        <f t="shared" si="7"/>
        <v>OK</v>
      </c>
      <c r="P496" s="2" t="str">
        <f>VLOOKUP(B496,ACROV!$A$2:$D$739,4,)</f>
        <v>LUCKY NURDIANSYAH</v>
      </c>
    </row>
    <row r="497" spans="1:16" x14ac:dyDescent="0.25">
      <c r="A497" s="2" t="s">
        <v>26</v>
      </c>
      <c r="B497" s="2" t="s">
        <v>1218</v>
      </c>
      <c r="C497" s="2" t="s">
        <v>1219</v>
      </c>
      <c r="D497" s="2" t="s">
        <v>118</v>
      </c>
      <c r="E497" s="2" t="s">
        <v>1938</v>
      </c>
      <c r="F497" s="2" t="s">
        <v>4205</v>
      </c>
      <c r="G497" s="2" t="s">
        <v>4206</v>
      </c>
      <c r="H497" s="2" t="s">
        <v>4207</v>
      </c>
      <c r="I497" s="2" t="s">
        <v>4208</v>
      </c>
      <c r="J497" s="2" t="s">
        <v>27</v>
      </c>
      <c r="K497" s="2" t="s">
        <v>4209</v>
      </c>
      <c r="L497" s="2" t="s">
        <v>4210</v>
      </c>
      <c r="M497" s="2" t="s">
        <v>4211</v>
      </c>
      <c r="N497" s="2" t="s">
        <v>41</v>
      </c>
      <c r="O497" s="2" t="str">
        <f t="shared" si="7"/>
        <v>OK</v>
      </c>
      <c r="P497" s="2" t="str">
        <f>VLOOKUP(B497,ACROV!$A$2:$D$739,4,)</f>
        <v>LUCKY NURDIANSYAH</v>
      </c>
    </row>
    <row r="498" spans="1:16" x14ac:dyDescent="0.25">
      <c r="A498" s="2" t="s">
        <v>26</v>
      </c>
      <c r="B498" s="2" t="s">
        <v>1691</v>
      </c>
      <c r="C498" s="2" t="s">
        <v>1692</v>
      </c>
      <c r="D498" s="2" t="s">
        <v>118</v>
      </c>
      <c r="E498" s="2" t="s">
        <v>2354</v>
      </c>
      <c r="F498" s="2" t="s">
        <v>4205</v>
      </c>
      <c r="G498" s="2" t="s">
        <v>4206</v>
      </c>
      <c r="H498" s="2" t="s">
        <v>4207</v>
      </c>
      <c r="I498" s="2" t="s">
        <v>4208</v>
      </c>
      <c r="J498" s="2" t="s">
        <v>27</v>
      </c>
      <c r="K498" s="2" t="s">
        <v>4209</v>
      </c>
      <c r="L498" s="2" t="s">
        <v>4210</v>
      </c>
      <c r="M498" s="2" t="s">
        <v>4211</v>
      </c>
      <c r="N498" s="2" t="s">
        <v>41</v>
      </c>
      <c r="O498" s="2" t="str">
        <f t="shared" si="7"/>
        <v>OK</v>
      </c>
      <c r="P498" s="2" t="str">
        <f>VLOOKUP(B498,ACROV!$A$2:$D$739,4,)</f>
        <v>LUCKY NURDIANSYAH</v>
      </c>
    </row>
    <row r="499" spans="1:16" x14ac:dyDescent="0.25">
      <c r="A499" s="2" t="s">
        <v>26</v>
      </c>
      <c r="B499" s="2" t="s">
        <v>2164</v>
      </c>
      <c r="C499" s="2" t="s">
        <v>2165</v>
      </c>
      <c r="D499" s="2" t="s">
        <v>30</v>
      </c>
      <c r="E499" s="2" t="s">
        <v>2874</v>
      </c>
      <c r="F499" s="2" t="s">
        <v>4205</v>
      </c>
      <c r="G499" s="2" t="s">
        <v>4206</v>
      </c>
      <c r="H499" s="2" t="s">
        <v>4207</v>
      </c>
      <c r="I499" s="2" t="s">
        <v>4208</v>
      </c>
      <c r="J499" s="2" t="s">
        <v>27</v>
      </c>
      <c r="K499" s="2" t="s">
        <v>4209</v>
      </c>
      <c r="L499" s="2" t="s">
        <v>4210</v>
      </c>
      <c r="M499" s="2" t="s">
        <v>4211</v>
      </c>
      <c r="N499" s="2" t="s">
        <v>41</v>
      </c>
      <c r="O499" s="2" t="str">
        <f t="shared" si="7"/>
        <v>OK</v>
      </c>
      <c r="P499" s="2" t="str">
        <f>VLOOKUP(B499,ACROV!$A$2:$D$739,4,)</f>
        <v>LUCKY NURDIANSYAH</v>
      </c>
    </row>
    <row r="500" spans="1:16" x14ac:dyDescent="0.25">
      <c r="A500" s="2" t="s">
        <v>26</v>
      </c>
      <c r="B500" s="2" t="s">
        <v>2164</v>
      </c>
      <c r="C500" s="2" t="s">
        <v>2165</v>
      </c>
      <c r="D500" s="2" t="s">
        <v>118</v>
      </c>
      <c r="E500" s="2" t="s">
        <v>2166</v>
      </c>
      <c r="F500" s="2" t="s">
        <v>4205</v>
      </c>
      <c r="G500" s="2" t="s">
        <v>4206</v>
      </c>
      <c r="H500" s="2" t="s">
        <v>4207</v>
      </c>
      <c r="I500" s="2" t="s">
        <v>4208</v>
      </c>
      <c r="J500" s="2" t="s">
        <v>27</v>
      </c>
      <c r="K500" s="2" t="s">
        <v>4209</v>
      </c>
      <c r="L500" s="2" t="s">
        <v>4210</v>
      </c>
      <c r="M500" s="2" t="s">
        <v>4211</v>
      </c>
      <c r="N500" s="2" t="s">
        <v>41</v>
      </c>
      <c r="O500" s="2" t="str">
        <f t="shared" si="7"/>
        <v>OK</v>
      </c>
      <c r="P500" s="2" t="str">
        <f>VLOOKUP(B500,ACROV!$A$2:$D$739,4,)</f>
        <v>LUCKY NURDIANSYAH</v>
      </c>
    </row>
    <row r="501" spans="1:16" x14ac:dyDescent="0.25">
      <c r="A501" s="2" t="s">
        <v>26</v>
      </c>
      <c r="B501" s="2" t="s">
        <v>1955</v>
      </c>
      <c r="C501" s="2" t="s">
        <v>1956</v>
      </c>
      <c r="D501" s="2" t="s">
        <v>30</v>
      </c>
      <c r="E501" s="2" t="s">
        <v>1957</v>
      </c>
      <c r="F501" s="2" t="s">
        <v>4205</v>
      </c>
      <c r="G501" s="2" t="s">
        <v>4206</v>
      </c>
      <c r="H501" s="2" t="s">
        <v>4207</v>
      </c>
      <c r="I501" s="2" t="s">
        <v>4208</v>
      </c>
      <c r="J501" s="2" t="s">
        <v>27</v>
      </c>
      <c r="K501" s="2" t="s">
        <v>4209</v>
      </c>
      <c r="L501" s="2" t="s">
        <v>4210</v>
      </c>
      <c r="M501" s="2" t="s">
        <v>4211</v>
      </c>
      <c r="N501" s="2" t="s">
        <v>41</v>
      </c>
      <c r="O501" s="2" t="str">
        <f t="shared" si="7"/>
        <v>OK</v>
      </c>
      <c r="P501" s="2" t="str">
        <f>VLOOKUP(B501,ACROV!$A$2:$D$739,4,)</f>
        <v>LUCKY NURDIANSYAH</v>
      </c>
    </row>
    <row r="502" spans="1:16" x14ac:dyDescent="0.25">
      <c r="A502" s="2" t="s">
        <v>26</v>
      </c>
      <c r="B502" s="2" t="s">
        <v>796</v>
      </c>
      <c r="C502" s="2" t="s">
        <v>797</v>
      </c>
      <c r="D502" s="2" t="s">
        <v>118</v>
      </c>
      <c r="E502" s="2" t="s">
        <v>798</v>
      </c>
      <c r="F502" s="2" t="s">
        <v>4205</v>
      </c>
      <c r="G502" s="2" t="s">
        <v>4206</v>
      </c>
      <c r="H502" s="2" t="s">
        <v>4207</v>
      </c>
      <c r="I502" s="2" t="s">
        <v>4208</v>
      </c>
      <c r="J502" s="2" t="s">
        <v>27</v>
      </c>
      <c r="K502" s="2" t="s">
        <v>4209</v>
      </c>
      <c r="L502" s="2" t="s">
        <v>4210</v>
      </c>
      <c r="M502" s="2" t="s">
        <v>4211</v>
      </c>
      <c r="N502" s="2" t="s">
        <v>41</v>
      </c>
      <c r="O502" s="2" t="str">
        <f t="shared" si="7"/>
        <v>OK</v>
      </c>
      <c r="P502" s="2" t="str">
        <f>VLOOKUP(B502,ACROV!$A$2:$D$739,4,)</f>
        <v>LUCKY NURDIANSYAH</v>
      </c>
    </row>
    <row r="503" spans="1:16" x14ac:dyDescent="0.25">
      <c r="A503" s="2" t="s">
        <v>26</v>
      </c>
      <c r="B503" s="2" t="s">
        <v>810</v>
      </c>
      <c r="C503" s="2" t="s">
        <v>811</v>
      </c>
      <c r="D503" s="2" t="s">
        <v>118</v>
      </c>
      <c r="E503" s="2" t="s">
        <v>3683</v>
      </c>
      <c r="F503" s="2" t="s">
        <v>4205</v>
      </c>
      <c r="G503" s="2" t="s">
        <v>4206</v>
      </c>
      <c r="H503" s="2" t="s">
        <v>4207</v>
      </c>
      <c r="I503" s="2" t="s">
        <v>4208</v>
      </c>
      <c r="J503" s="2" t="s">
        <v>27</v>
      </c>
      <c r="K503" s="2" t="s">
        <v>4209</v>
      </c>
      <c r="L503" s="2" t="s">
        <v>4210</v>
      </c>
      <c r="M503" s="2" t="s">
        <v>4211</v>
      </c>
      <c r="N503" s="2" t="s">
        <v>41</v>
      </c>
      <c r="O503" s="2" t="str">
        <f t="shared" si="7"/>
        <v>OK</v>
      </c>
      <c r="P503" s="2" t="str">
        <f>VLOOKUP(B503,ACROV!$A$2:$D$739,4,)</f>
        <v>LUCKY NURDIANSYAH</v>
      </c>
    </row>
    <row r="504" spans="1:16" x14ac:dyDescent="0.25">
      <c r="A504" s="2" t="s">
        <v>26</v>
      </c>
      <c r="B504" s="2" t="s">
        <v>3427</v>
      </c>
      <c r="C504" s="2" t="s">
        <v>3428</v>
      </c>
      <c r="D504" s="2" t="s">
        <v>30</v>
      </c>
      <c r="E504" s="2" t="s">
        <v>3635</v>
      </c>
      <c r="F504" s="2" t="s">
        <v>4205</v>
      </c>
      <c r="G504" s="2" t="s">
        <v>4206</v>
      </c>
      <c r="H504" s="2" t="s">
        <v>4207</v>
      </c>
      <c r="I504" s="2" t="s">
        <v>4208</v>
      </c>
      <c r="J504" s="2" t="s">
        <v>27</v>
      </c>
      <c r="K504" s="2" t="s">
        <v>4209</v>
      </c>
      <c r="L504" s="2" t="s">
        <v>4210</v>
      </c>
      <c r="M504" s="2" t="s">
        <v>4211</v>
      </c>
      <c r="N504" s="2" t="s">
        <v>41</v>
      </c>
      <c r="O504" s="2" t="str">
        <f t="shared" si="7"/>
        <v>OK</v>
      </c>
      <c r="P504" s="2" t="str">
        <f>VLOOKUP(B504,ACROV!$A$2:$D$739,4,)</f>
        <v>LUCKY NURDIANSYAH</v>
      </c>
    </row>
    <row r="505" spans="1:16" x14ac:dyDescent="0.25">
      <c r="A505" s="2" t="s">
        <v>26</v>
      </c>
      <c r="B505" s="2" t="s">
        <v>3333</v>
      </c>
      <c r="C505" s="2" t="s">
        <v>3334</v>
      </c>
      <c r="D505" s="2" t="s">
        <v>30</v>
      </c>
      <c r="E505" s="2" t="s">
        <v>3594</v>
      </c>
      <c r="F505" s="2" t="s">
        <v>4205</v>
      </c>
      <c r="G505" s="2" t="s">
        <v>4206</v>
      </c>
      <c r="H505" s="2" t="s">
        <v>4207</v>
      </c>
      <c r="I505" s="2" t="s">
        <v>4208</v>
      </c>
      <c r="J505" s="2" t="s">
        <v>27</v>
      </c>
      <c r="K505" s="2" t="s">
        <v>4209</v>
      </c>
      <c r="L505" s="2" t="s">
        <v>4210</v>
      </c>
      <c r="M505" s="2" t="s">
        <v>4211</v>
      </c>
      <c r="N505" s="2" t="s">
        <v>41</v>
      </c>
      <c r="O505" s="2" t="str">
        <f t="shared" si="7"/>
        <v>OK</v>
      </c>
      <c r="P505" s="2" t="str">
        <f>VLOOKUP(B505,ACROV!$A$2:$D$739,4,)</f>
        <v>LUCKY NURDIANSYAH</v>
      </c>
    </row>
    <row r="506" spans="1:16" x14ac:dyDescent="0.25">
      <c r="A506" s="2" t="s">
        <v>26</v>
      </c>
      <c r="B506" s="2" t="s">
        <v>2615</v>
      </c>
      <c r="C506" s="2" t="s">
        <v>2616</v>
      </c>
      <c r="D506" s="2" t="s">
        <v>30</v>
      </c>
      <c r="E506" s="2" t="s">
        <v>2617</v>
      </c>
      <c r="F506" s="2" t="s">
        <v>4205</v>
      </c>
      <c r="G506" s="2" t="s">
        <v>4206</v>
      </c>
      <c r="H506" s="2" t="s">
        <v>4207</v>
      </c>
      <c r="I506" s="2" t="s">
        <v>4208</v>
      </c>
      <c r="J506" s="2" t="s">
        <v>27</v>
      </c>
      <c r="K506" s="2" t="s">
        <v>4209</v>
      </c>
      <c r="L506" s="2" t="s">
        <v>4210</v>
      </c>
      <c r="M506" s="2" t="s">
        <v>4211</v>
      </c>
      <c r="N506" s="2" t="s">
        <v>41</v>
      </c>
      <c r="O506" s="2" t="str">
        <f t="shared" si="7"/>
        <v>OK</v>
      </c>
      <c r="P506" s="2" t="str">
        <f>VLOOKUP(B506,ACROV!$A$2:$D$739,4,)</f>
        <v>LUCKY NURDIANSYAH</v>
      </c>
    </row>
    <row r="507" spans="1:16" x14ac:dyDescent="0.25">
      <c r="A507" s="2" t="s">
        <v>26</v>
      </c>
      <c r="B507" s="2" t="s">
        <v>2150</v>
      </c>
      <c r="C507" s="2" t="s">
        <v>2151</v>
      </c>
      <c r="D507" s="2" t="s">
        <v>30</v>
      </c>
      <c r="E507" s="2" t="s">
        <v>2152</v>
      </c>
      <c r="F507" s="2" t="s">
        <v>4205</v>
      </c>
      <c r="G507" s="2" t="s">
        <v>4206</v>
      </c>
      <c r="H507" s="2" t="s">
        <v>4207</v>
      </c>
      <c r="I507" s="2" t="s">
        <v>4208</v>
      </c>
      <c r="J507" s="2" t="s">
        <v>27</v>
      </c>
      <c r="K507" s="2" t="s">
        <v>4209</v>
      </c>
      <c r="L507" s="2" t="s">
        <v>4210</v>
      </c>
      <c r="M507" s="2" t="s">
        <v>4211</v>
      </c>
      <c r="N507" s="2" t="s">
        <v>41</v>
      </c>
      <c r="O507" s="2" t="str">
        <f t="shared" si="7"/>
        <v>OK</v>
      </c>
      <c r="P507" s="2" t="str">
        <f>VLOOKUP(B507,ACROV!$A$2:$D$739,4,)</f>
        <v>LUCKY NURDIANSYAH</v>
      </c>
    </row>
    <row r="508" spans="1:16" x14ac:dyDescent="0.25">
      <c r="A508" s="2" t="s">
        <v>26</v>
      </c>
      <c r="B508" s="2" t="s">
        <v>582</v>
      </c>
      <c r="C508" s="2" t="s">
        <v>583</v>
      </c>
      <c r="D508" s="2" t="s">
        <v>30</v>
      </c>
      <c r="E508" s="2" t="s">
        <v>584</v>
      </c>
      <c r="F508" s="2" t="s">
        <v>4205</v>
      </c>
      <c r="G508" s="2" t="s">
        <v>4206</v>
      </c>
      <c r="H508" s="2" t="s">
        <v>4207</v>
      </c>
      <c r="I508" s="2" t="s">
        <v>4208</v>
      </c>
      <c r="J508" s="2" t="s">
        <v>27</v>
      </c>
      <c r="K508" s="2" t="s">
        <v>4209</v>
      </c>
      <c r="L508" s="2" t="s">
        <v>4210</v>
      </c>
      <c r="M508" s="2" t="s">
        <v>4211</v>
      </c>
      <c r="N508" s="2" t="s">
        <v>41</v>
      </c>
      <c r="O508" s="2" t="str">
        <f t="shared" si="7"/>
        <v>OK</v>
      </c>
      <c r="P508" s="2" t="str">
        <f>VLOOKUP(B508,ACROV!$A$2:$D$739,4,)</f>
        <v>LUCKY NURDIANSYAH</v>
      </c>
    </row>
    <row r="509" spans="1:16" x14ac:dyDescent="0.25">
      <c r="A509" s="2" t="s">
        <v>26</v>
      </c>
      <c r="B509" s="2" t="s">
        <v>140</v>
      </c>
      <c r="C509" s="2" t="s">
        <v>141</v>
      </c>
      <c r="D509" s="2" t="s">
        <v>60</v>
      </c>
      <c r="E509" s="2" t="s">
        <v>595</v>
      </c>
      <c r="F509" s="2" t="s">
        <v>4205</v>
      </c>
      <c r="G509" s="2" t="s">
        <v>4206</v>
      </c>
      <c r="H509" s="2" t="s">
        <v>4207</v>
      </c>
      <c r="I509" s="2" t="s">
        <v>4208</v>
      </c>
      <c r="J509" s="2" t="s">
        <v>27</v>
      </c>
      <c r="K509" s="2" t="s">
        <v>4209</v>
      </c>
      <c r="L509" s="2" t="s">
        <v>4210</v>
      </c>
      <c r="M509" s="2" t="s">
        <v>4211</v>
      </c>
      <c r="N509" s="2" t="s">
        <v>41</v>
      </c>
      <c r="O509" s="2" t="str">
        <f t="shared" si="7"/>
        <v>OK</v>
      </c>
      <c r="P509" s="2" t="str">
        <f>VLOOKUP(B509,ACROV!$A$2:$D$739,4,)</f>
        <v>LUCKY NURDIANSYAH</v>
      </c>
    </row>
    <row r="510" spans="1:16" x14ac:dyDescent="0.25">
      <c r="A510" s="2" t="s">
        <v>26</v>
      </c>
      <c r="B510" s="2" t="s">
        <v>2090</v>
      </c>
      <c r="C510" s="2" t="s">
        <v>1460</v>
      </c>
      <c r="D510" s="2" t="s">
        <v>118</v>
      </c>
      <c r="E510" s="2" t="s">
        <v>3412</v>
      </c>
      <c r="F510" s="2" t="s">
        <v>4205</v>
      </c>
      <c r="G510" s="2" t="s">
        <v>4206</v>
      </c>
      <c r="H510" s="2" t="s">
        <v>4207</v>
      </c>
      <c r="I510" s="2" t="s">
        <v>4208</v>
      </c>
      <c r="J510" s="2" t="s">
        <v>27</v>
      </c>
      <c r="K510" s="2" t="s">
        <v>4209</v>
      </c>
      <c r="L510" s="2" t="s">
        <v>4210</v>
      </c>
      <c r="M510" s="2" t="s">
        <v>4211</v>
      </c>
      <c r="N510" s="2" t="s">
        <v>41</v>
      </c>
      <c r="O510" s="2" t="str">
        <f t="shared" si="7"/>
        <v>OK</v>
      </c>
      <c r="P510" s="2" t="str">
        <f>VLOOKUP(B510,ACROV!$A$2:$D$739,4,)</f>
        <v>LUCKY NURDIANSYAH</v>
      </c>
    </row>
    <row r="511" spans="1:16" x14ac:dyDescent="0.25">
      <c r="A511" s="2" t="s">
        <v>26</v>
      </c>
      <c r="B511" s="2" t="s">
        <v>1270</v>
      </c>
      <c r="C511" s="2" t="s">
        <v>1271</v>
      </c>
      <c r="D511" s="2" t="s">
        <v>30</v>
      </c>
      <c r="E511" s="2" t="s">
        <v>1272</v>
      </c>
      <c r="F511" s="2" t="s">
        <v>4205</v>
      </c>
      <c r="G511" s="2" t="s">
        <v>4206</v>
      </c>
      <c r="H511" s="2" t="s">
        <v>4207</v>
      </c>
      <c r="I511" s="2" t="s">
        <v>4208</v>
      </c>
      <c r="J511" s="2" t="s">
        <v>27</v>
      </c>
      <c r="K511" s="2" t="s">
        <v>4209</v>
      </c>
      <c r="L511" s="2" t="s">
        <v>4210</v>
      </c>
      <c r="M511" s="2" t="s">
        <v>4211</v>
      </c>
      <c r="N511" s="2" t="s">
        <v>41</v>
      </c>
      <c r="O511" s="2" t="str">
        <f t="shared" si="7"/>
        <v>OK</v>
      </c>
      <c r="P511" s="2" t="str">
        <f>VLOOKUP(B511,ACROV!$A$2:$D$739,4,)</f>
        <v>LUCKY NURDIANSYAH</v>
      </c>
    </row>
    <row r="512" spans="1:16" x14ac:dyDescent="0.25">
      <c r="A512" s="2" t="s">
        <v>26</v>
      </c>
      <c r="B512" s="2" t="s">
        <v>549</v>
      </c>
      <c r="C512" s="2" t="s">
        <v>550</v>
      </c>
      <c r="D512" s="2" t="s">
        <v>30</v>
      </c>
      <c r="E512" s="2" t="s">
        <v>551</v>
      </c>
      <c r="F512" s="2" t="s">
        <v>4205</v>
      </c>
      <c r="G512" s="2" t="s">
        <v>4206</v>
      </c>
      <c r="H512" s="2" t="s">
        <v>4207</v>
      </c>
      <c r="I512" s="2" t="s">
        <v>4208</v>
      </c>
      <c r="J512" s="2" t="s">
        <v>27</v>
      </c>
      <c r="K512" s="2" t="s">
        <v>4209</v>
      </c>
      <c r="L512" s="2" t="s">
        <v>4210</v>
      </c>
      <c r="M512" s="2" t="s">
        <v>4211</v>
      </c>
      <c r="N512" s="2" t="s">
        <v>41</v>
      </c>
      <c r="O512" s="2" t="str">
        <f t="shared" si="7"/>
        <v>OK</v>
      </c>
      <c r="P512" s="2" t="str">
        <f>VLOOKUP(B512,ACROV!$A$2:$D$739,4,)</f>
        <v>LUCKY NURDIANSYAH</v>
      </c>
    </row>
    <row r="513" spans="1:16" x14ac:dyDescent="0.25">
      <c r="A513" s="2" t="s">
        <v>26</v>
      </c>
      <c r="B513" s="2" t="s">
        <v>796</v>
      </c>
      <c r="C513" s="2" t="s">
        <v>797</v>
      </c>
      <c r="D513" s="2" t="s">
        <v>30</v>
      </c>
      <c r="E513" s="2" t="s">
        <v>2293</v>
      </c>
      <c r="F513" s="2" t="s">
        <v>4205</v>
      </c>
      <c r="G513" s="2" t="s">
        <v>4206</v>
      </c>
      <c r="H513" s="2" t="s">
        <v>4207</v>
      </c>
      <c r="I513" s="2" t="s">
        <v>4208</v>
      </c>
      <c r="J513" s="2" t="s">
        <v>27</v>
      </c>
      <c r="K513" s="2" t="s">
        <v>4209</v>
      </c>
      <c r="L513" s="2" t="s">
        <v>4210</v>
      </c>
      <c r="M513" s="2" t="s">
        <v>4211</v>
      </c>
      <c r="N513" s="2" t="s">
        <v>41</v>
      </c>
      <c r="O513" s="2" t="str">
        <f t="shared" si="7"/>
        <v>OK</v>
      </c>
      <c r="P513" s="2" t="str">
        <f>VLOOKUP(B513,ACROV!$A$2:$D$739,4,)</f>
        <v>LUCKY NURDIANSYAH</v>
      </c>
    </row>
    <row r="514" spans="1:16" x14ac:dyDescent="0.25">
      <c r="A514" s="2" t="s">
        <v>26</v>
      </c>
      <c r="B514" s="2" t="s">
        <v>1787</v>
      </c>
      <c r="C514" s="2" t="s">
        <v>1788</v>
      </c>
      <c r="D514" s="2" t="s">
        <v>30</v>
      </c>
      <c r="E514" s="2" t="s">
        <v>1789</v>
      </c>
      <c r="F514" s="2" t="s">
        <v>4205</v>
      </c>
      <c r="G514" s="2" t="s">
        <v>4206</v>
      </c>
      <c r="H514" s="2" t="s">
        <v>4207</v>
      </c>
      <c r="I514" s="2" t="s">
        <v>4208</v>
      </c>
      <c r="J514" s="2" t="s">
        <v>27</v>
      </c>
      <c r="K514" s="2" t="s">
        <v>4209</v>
      </c>
      <c r="L514" s="2" t="s">
        <v>4210</v>
      </c>
      <c r="M514" s="2" t="s">
        <v>4211</v>
      </c>
      <c r="N514" s="2" t="s">
        <v>41</v>
      </c>
      <c r="O514" s="2" t="str">
        <f t="shared" ref="O514:O577" si="8">IF(N514="OK","OK","NOK")</f>
        <v>OK</v>
      </c>
      <c r="P514" s="2" t="str">
        <f>VLOOKUP(B514,ACROV!$A$2:$D$739,4,)</f>
        <v>LUCKY NURDIANSYAH</v>
      </c>
    </row>
    <row r="515" spans="1:16" x14ac:dyDescent="0.25">
      <c r="A515" s="2" t="s">
        <v>26</v>
      </c>
      <c r="B515" s="2" t="s">
        <v>810</v>
      </c>
      <c r="C515" s="2" t="s">
        <v>811</v>
      </c>
      <c r="D515" s="2" t="s">
        <v>30</v>
      </c>
      <c r="E515" s="2" t="s">
        <v>812</v>
      </c>
      <c r="F515" s="2" t="s">
        <v>4205</v>
      </c>
      <c r="G515" s="2" t="s">
        <v>4206</v>
      </c>
      <c r="H515" s="2" t="s">
        <v>4207</v>
      </c>
      <c r="I515" s="2" t="s">
        <v>4208</v>
      </c>
      <c r="J515" s="2" t="s">
        <v>27</v>
      </c>
      <c r="K515" s="2" t="s">
        <v>4209</v>
      </c>
      <c r="L515" s="2" t="s">
        <v>4210</v>
      </c>
      <c r="M515" s="2" t="s">
        <v>4211</v>
      </c>
      <c r="N515" s="2" t="s">
        <v>41</v>
      </c>
      <c r="O515" s="2" t="str">
        <f t="shared" si="8"/>
        <v>OK</v>
      </c>
      <c r="P515" s="2" t="str">
        <f>VLOOKUP(B515,ACROV!$A$2:$D$739,4,)</f>
        <v>LUCKY NURDIANSYAH</v>
      </c>
    </row>
    <row r="516" spans="1:16" x14ac:dyDescent="0.25">
      <c r="A516" s="2" t="s">
        <v>26</v>
      </c>
      <c r="B516" s="2" t="s">
        <v>380</v>
      </c>
      <c r="C516" s="2" t="s">
        <v>1195</v>
      </c>
      <c r="D516" s="2" t="s">
        <v>160</v>
      </c>
      <c r="E516" s="2" t="s">
        <v>1196</v>
      </c>
      <c r="F516" s="2" t="s">
        <v>4205</v>
      </c>
      <c r="G516" s="2" t="s">
        <v>4206</v>
      </c>
      <c r="H516" s="2" t="s">
        <v>4207</v>
      </c>
      <c r="I516" s="2" t="s">
        <v>4208</v>
      </c>
      <c r="J516" s="2" t="s">
        <v>27</v>
      </c>
      <c r="K516" s="2" t="s">
        <v>4209</v>
      </c>
      <c r="L516" s="2" t="s">
        <v>4210</v>
      </c>
      <c r="M516" s="2" t="s">
        <v>4211</v>
      </c>
      <c r="N516" s="2" t="s">
        <v>41</v>
      </c>
      <c r="O516" s="2" t="str">
        <f t="shared" si="8"/>
        <v>OK</v>
      </c>
      <c r="P516" s="2" t="str">
        <f>VLOOKUP(B516,ACROV!$A$2:$D$739,4,)</f>
        <v>LUCKY NURDIANSYAH</v>
      </c>
    </row>
    <row r="517" spans="1:16" x14ac:dyDescent="0.25">
      <c r="A517" s="2" t="s">
        <v>26</v>
      </c>
      <c r="B517" s="2" t="s">
        <v>1596</v>
      </c>
      <c r="C517" s="2" t="s">
        <v>1597</v>
      </c>
      <c r="D517" s="2" t="s">
        <v>30</v>
      </c>
      <c r="E517" s="2" t="s">
        <v>1598</v>
      </c>
      <c r="F517" s="2" t="s">
        <v>4205</v>
      </c>
      <c r="G517" s="2" t="s">
        <v>4206</v>
      </c>
      <c r="H517" s="2" t="s">
        <v>4207</v>
      </c>
      <c r="I517" s="2" t="s">
        <v>4208</v>
      </c>
      <c r="J517" s="2" t="s">
        <v>27</v>
      </c>
      <c r="K517" s="2" t="s">
        <v>4209</v>
      </c>
      <c r="L517" s="2" t="s">
        <v>4210</v>
      </c>
      <c r="M517" s="2" t="s">
        <v>4211</v>
      </c>
      <c r="N517" s="2" t="s">
        <v>41</v>
      </c>
      <c r="O517" s="2" t="str">
        <f t="shared" si="8"/>
        <v>OK</v>
      </c>
      <c r="P517" s="2" t="str">
        <f>VLOOKUP(B517,ACROV!$A$2:$D$739,4,)</f>
        <v>LUCKY NURDIANSYAH</v>
      </c>
    </row>
    <row r="518" spans="1:16" x14ac:dyDescent="0.25">
      <c r="A518" s="2" t="s">
        <v>26</v>
      </c>
      <c r="B518" s="2" t="s">
        <v>563</v>
      </c>
      <c r="C518" s="2" t="s">
        <v>564</v>
      </c>
      <c r="D518" s="2" t="s">
        <v>30</v>
      </c>
      <c r="E518" s="2" t="s">
        <v>3662</v>
      </c>
      <c r="F518" s="2" t="s">
        <v>4205</v>
      </c>
      <c r="G518" s="2" t="s">
        <v>4206</v>
      </c>
      <c r="H518" s="2" t="s">
        <v>4207</v>
      </c>
      <c r="I518" s="2" t="s">
        <v>4208</v>
      </c>
      <c r="J518" s="2" t="s">
        <v>27</v>
      </c>
      <c r="K518" s="2" t="s">
        <v>4209</v>
      </c>
      <c r="L518" s="2" t="s">
        <v>4210</v>
      </c>
      <c r="M518" s="2" t="s">
        <v>4211</v>
      </c>
      <c r="N518" s="2" t="s">
        <v>41</v>
      </c>
      <c r="O518" s="2" t="str">
        <f t="shared" si="8"/>
        <v>OK</v>
      </c>
      <c r="P518" s="2" t="str">
        <f>VLOOKUP(B518,ACROV!$A$2:$D$739,4,)</f>
        <v>LUCKY NURDIANSYAH</v>
      </c>
    </row>
    <row r="519" spans="1:16" x14ac:dyDescent="0.25">
      <c r="A519" s="2" t="s">
        <v>26</v>
      </c>
      <c r="B519" s="2" t="s">
        <v>450</v>
      </c>
      <c r="C519" s="2" t="s">
        <v>451</v>
      </c>
      <c r="D519" s="2" t="s">
        <v>60</v>
      </c>
      <c r="E519" s="2" t="s">
        <v>452</v>
      </c>
      <c r="F519" s="2" t="s">
        <v>4205</v>
      </c>
      <c r="G519" s="2" t="s">
        <v>4206</v>
      </c>
      <c r="H519" s="2" t="s">
        <v>4207</v>
      </c>
      <c r="I519" s="2" t="s">
        <v>4208</v>
      </c>
      <c r="J519" s="2" t="s">
        <v>27</v>
      </c>
      <c r="K519" s="2" t="s">
        <v>4209</v>
      </c>
      <c r="L519" s="2" t="s">
        <v>4210</v>
      </c>
      <c r="M519" s="2" t="s">
        <v>4211</v>
      </c>
      <c r="N519" s="2" t="s">
        <v>41</v>
      </c>
      <c r="O519" s="2" t="str">
        <f t="shared" si="8"/>
        <v>OK</v>
      </c>
      <c r="P519" s="2" t="str">
        <f>VLOOKUP(B519,ACROV!$A$2:$D$739,4,)</f>
        <v>LUCKY NURDIANSYAH</v>
      </c>
    </row>
    <row r="520" spans="1:16" x14ac:dyDescent="0.25">
      <c r="A520" s="2" t="s">
        <v>26</v>
      </c>
      <c r="B520" s="2" t="s">
        <v>1488</v>
      </c>
      <c r="C520" s="2" t="s">
        <v>1489</v>
      </c>
      <c r="D520" s="2" t="s">
        <v>30</v>
      </c>
      <c r="E520" s="2" t="s">
        <v>1490</v>
      </c>
      <c r="F520" s="2" t="s">
        <v>4205</v>
      </c>
      <c r="G520" s="2" t="s">
        <v>4206</v>
      </c>
      <c r="H520" s="2" t="s">
        <v>4207</v>
      </c>
      <c r="I520" s="2" t="s">
        <v>4208</v>
      </c>
      <c r="J520" s="2" t="s">
        <v>27</v>
      </c>
      <c r="K520" s="2" t="s">
        <v>4209</v>
      </c>
      <c r="L520" s="2" t="s">
        <v>4210</v>
      </c>
      <c r="M520" s="2" t="s">
        <v>4211</v>
      </c>
      <c r="N520" s="2" t="s">
        <v>41</v>
      </c>
      <c r="O520" s="2" t="str">
        <f t="shared" si="8"/>
        <v>OK</v>
      </c>
      <c r="P520" s="2" t="str">
        <f>VLOOKUP(B520,ACROV!$A$2:$D$739,4,)</f>
        <v>LUCKY NURDIANSYAH</v>
      </c>
    </row>
    <row r="521" spans="1:16" x14ac:dyDescent="0.25">
      <c r="A521" s="2" t="s">
        <v>26</v>
      </c>
      <c r="B521" s="2" t="s">
        <v>2154</v>
      </c>
      <c r="C521" s="2" t="s">
        <v>2155</v>
      </c>
      <c r="D521" s="2" t="s">
        <v>30</v>
      </c>
      <c r="E521" s="2" t="s">
        <v>2156</v>
      </c>
      <c r="F521" s="2" t="s">
        <v>4205</v>
      </c>
      <c r="G521" s="2" t="s">
        <v>4206</v>
      </c>
      <c r="H521" s="2" t="s">
        <v>4207</v>
      </c>
      <c r="I521" s="2" t="s">
        <v>4208</v>
      </c>
      <c r="J521" s="2" t="s">
        <v>27</v>
      </c>
      <c r="K521" s="2" t="s">
        <v>4209</v>
      </c>
      <c r="L521" s="2" t="s">
        <v>4210</v>
      </c>
      <c r="M521" s="2" t="s">
        <v>4211</v>
      </c>
      <c r="N521" s="2" t="s">
        <v>41</v>
      </c>
      <c r="O521" s="2" t="str">
        <f t="shared" si="8"/>
        <v>OK</v>
      </c>
      <c r="P521" s="2" t="str">
        <f>VLOOKUP(B521,ACROV!$A$2:$D$739,4,)</f>
        <v>LUCKY NURDIANSYAH</v>
      </c>
    </row>
    <row r="522" spans="1:16" x14ac:dyDescent="0.25">
      <c r="A522" s="2" t="s">
        <v>26</v>
      </c>
      <c r="B522" s="2" t="s">
        <v>3333</v>
      </c>
      <c r="C522" s="2" t="s">
        <v>3334</v>
      </c>
      <c r="D522" s="2" t="s">
        <v>118</v>
      </c>
      <c r="E522" s="2" t="s">
        <v>3335</v>
      </c>
      <c r="F522" s="2" t="s">
        <v>4205</v>
      </c>
      <c r="G522" s="2" t="s">
        <v>4206</v>
      </c>
      <c r="H522" s="2" t="s">
        <v>4207</v>
      </c>
      <c r="I522" s="2" t="s">
        <v>4208</v>
      </c>
      <c r="J522" s="2" t="s">
        <v>27</v>
      </c>
      <c r="K522" s="2" t="s">
        <v>4209</v>
      </c>
      <c r="L522" s="2" t="s">
        <v>4210</v>
      </c>
      <c r="M522" s="2" t="s">
        <v>4211</v>
      </c>
      <c r="N522" s="2" t="s">
        <v>41</v>
      </c>
      <c r="O522" s="2" t="str">
        <f t="shared" si="8"/>
        <v>OK</v>
      </c>
      <c r="P522" s="2" t="str">
        <f>VLOOKUP(B522,ACROV!$A$2:$D$739,4,)</f>
        <v>LUCKY NURDIANSYAH</v>
      </c>
    </row>
    <row r="523" spans="1:16" x14ac:dyDescent="0.25">
      <c r="A523" s="2" t="s">
        <v>26</v>
      </c>
      <c r="B523" s="2" t="s">
        <v>1955</v>
      </c>
      <c r="C523" s="2" t="s">
        <v>1956</v>
      </c>
      <c r="D523" s="2" t="s">
        <v>118</v>
      </c>
      <c r="E523" s="2" t="s">
        <v>3734</v>
      </c>
      <c r="F523" s="2" t="s">
        <v>4205</v>
      </c>
      <c r="G523" s="2" t="s">
        <v>4206</v>
      </c>
      <c r="H523" s="2" t="s">
        <v>4207</v>
      </c>
      <c r="I523" s="2" t="s">
        <v>4208</v>
      </c>
      <c r="J523" s="2" t="s">
        <v>27</v>
      </c>
      <c r="K523" s="2" t="s">
        <v>4209</v>
      </c>
      <c r="L523" s="2" t="s">
        <v>4210</v>
      </c>
      <c r="M523" s="2" t="s">
        <v>4211</v>
      </c>
      <c r="N523" s="2" t="s">
        <v>41</v>
      </c>
      <c r="O523" s="2" t="str">
        <f t="shared" si="8"/>
        <v>OK</v>
      </c>
      <c r="P523" s="2" t="str">
        <f>VLOOKUP(B523,ACROV!$A$2:$D$739,4,)</f>
        <v>LUCKY NURDIANSYAH</v>
      </c>
    </row>
    <row r="524" spans="1:16" x14ac:dyDescent="0.25">
      <c r="A524" s="2" t="s">
        <v>26</v>
      </c>
      <c r="B524" s="2" t="s">
        <v>140</v>
      </c>
      <c r="C524" s="2" t="s">
        <v>141</v>
      </c>
      <c r="D524" s="2" t="s">
        <v>160</v>
      </c>
      <c r="E524" s="2" t="s">
        <v>710</v>
      </c>
      <c r="F524" s="2" t="s">
        <v>4205</v>
      </c>
      <c r="G524" s="2" t="s">
        <v>4206</v>
      </c>
      <c r="H524" s="2" t="s">
        <v>4207</v>
      </c>
      <c r="I524" s="2" t="s">
        <v>4208</v>
      </c>
      <c r="J524" s="2" t="s">
        <v>27</v>
      </c>
      <c r="K524" s="2" t="s">
        <v>4209</v>
      </c>
      <c r="L524" s="2" t="s">
        <v>4210</v>
      </c>
      <c r="M524" s="2" t="s">
        <v>4211</v>
      </c>
      <c r="N524" s="2" t="s">
        <v>41</v>
      </c>
      <c r="O524" s="2" t="str">
        <f t="shared" si="8"/>
        <v>OK</v>
      </c>
      <c r="P524" s="2" t="str">
        <f>VLOOKUP(B524,ACROV!$A$2:$D$739,4,)</f>
        <v>LUCKY NURDIANSYAH</v>
      </c>
    </row>
    <row r="525" spans="1:16" x14ac:dyDescent="0.25">
      <c r="A525" s="2" t="s">
        <v>26</v>
      </c>
      <c r="B525" s="2" t="s">
        <v>1886</v>
      </c>
      <c r="C525" s="2" t="s">
        <v>1887</v>
      </c>
      <c r="D525" s="2" t="s">
        <v>30</v>
      </c>
      <c r="E525" s="2" t="s">
        <v>1888</v>
      </c>
      <c r="F525" s="2" t="s">
        <v>4205</v>
      </c>
      <c r="G525" s="2" t="s">
        <v>4206</v>
      </c>
      <c r="H525" s="2" t="s">
        <v>4207</v>
      </c>
      <c r="I525" s="2" t="s">
        <v>4208</v>
      </c>
      <c r="J525" s="2" t="s">
        <v>27</v>
      </c>
      <c r="K525" s="2" t="s">
        <v>4209</v>
      </c>
      <c r="L525" s="2" t="s">
        <v>4210</v>
      </c>
      <c r="M525" s="2" t="s">
        <v>4211</v>
      </c>
      <c r="N525" s="2" t="s">
        <v>41</v>
      </c>
      <c r="O525" s="2" t="str">
        <f t="shared" si="8"/>
        <v>OK</v>
      </c>
      <c r="P525" s="2" t="str">
        <f>VLOOKUP(B525,ACROV!$A$2:$D$739,4,)</f>
        <v>LUCKY NURDIANSYAH</v>
      </c>
    </row>
    <row r="526" spans="1:16" x14ac:dyDescent="0.25">
      <c r="A526" s="2" t="s">
        <v>26</v>
      </c>
      <c r="B526" s="2" t="s">
        <v>2090</v>
      </c>
      <c r="C526" s="2" t="s">
        <v>1460</v>
      </c>
      <c r="D526" s="2" t="s">
        <v>30</v>
      </c>
      <c r="E526" s="2" t="s">
        <v>2091</v>
      </c>
      <c r="F526" s="2" t="s">
        <v>4205</v>
      </c>
      <c r="G526" s="2" t="s">
        <v>4206</v>
      </c>
      <c r="H526" s="2" t="s">
        <v>4207</v>
      </c>
      <c r="I526" s="2" t="s">
        <v>4208</v>
      </c>
      <c r="J526" s="2" t="s">
        <v>27</v>
      </c>
      <c r="K526" s="2" t="s">
        <v>4209</v>
      </c>
      <c r="L526" s="2" t="s">
        <v>4210</v>
      </c>
      <c r="M526" s="2" t="s">
        <v>4211</v>
      </c>
      <c r="N526" s="2" t="s">
        <v>41</v>
      </c>
      <c r="O526" s="2" t="str">
        <f t="shared" si="8"/>
        <v>OK</v>
      </c>
      <c r="P526" s="2" t="str">
        <f>VLOOKUP(B526,ACROV!$A$2:$D$739,4,)</f>
        <v>LUCKY NURDIANSYAH</v>
      </c>
    </row>
    <row r="527" spans="1:16" x14ac:dyDescent="0.25">
      <c r="A527" s="2" t="s">
        <v>26</v>
      </c>
      <c r="B527" s="2" t="s">
        <v>1147</v>
      </c>
      <c r="C527" s="2" t="s">
        <v>1148</v>
      </c>
      <c r="D527" s="2" t="s">
        <v>118</v>
      </c>
      <c r="E527" s="2" t="s">
        <v>1684</v>
      </c>
      <c r="F527" s="2" t="s">
        <v>4205</v>
      </c>
      <c r="G527" s="2" t="s">
        <v>4206</v>
      </c>
      <c r="H527" s="2" t="s">
        <v>4207</v>
      </c>
      <c r="I527" s="2" t="s">
        <v>4208</v>
      </c>
      <c r="J527" s="2" t="s">
        <v>27</v>
      </c>
      <c r="K527" s="2" t="s">
        <v>4209</v>
      </c>
      <c r="L527" s="2" t="s">
        <v>4210</v>
      </c>
      <c r="M527" s="2" t="s">
        <v>4211</v>
      </c>
      <c r="N527" s="2" t="s">
        <v>41</v>
      </c>
      <c r="O527" s="2" t="str">
        <f t="shared" si="8"/>
        <v>OK</v>
      </c>
      <c r="P527" s="2" t="str">
        <f>VLOOKUP(B527,ACROV!$A$2:$D$739,4,)</f>
        <v>LUCKY NURDIANSYAH</v>
      </c>
    </row>
    <row r="528" spans="1:16" x14ac:dyDescent="0.25">
      <c r="A528" s="2" t="s">
        <v>26</v>
      </c>
      <c r="B528" s="2" t="s">
        <v>3011</v>
      </c>
      <c r="C528" s="2" t="s">
        <v>3012</v>
      </c>
      <c r="D528" s="2" t="s">
        <v>118</v>
      </c>
      <c r="E528" s="2" t="s">
        <v>3303</v>
      </c>
      <c r="F528" s="2" t="s">
        <v>4205</v>
      </c>
      <c r="G528" s="2" t="s">
        <v>4206</v>
      </c>
      <c r="H528" s="2" t="s">
        <v>4207</v>
      </c>
      <c r="I528" s="2" t="s">
        <v>4208</v>
      </c>
      <c r="J528" s="2" t="s">
        <v>27</v>
      </c>
      <c r="K528" s="2" t="s">
        <v>4209</v>
      </c>
      <c r="L528" s="2" t="s">
        <v>4210</v>
      </c>
      <c r="M528" s="2" t="s">
        <v>4211</v>
      </c>
      <c r="N528" s="2" t="s">
        <v>41</v>
      </c>
      <c r="O528" s="2" t="str">
        <f t="shared" si="8"/>
        <v>OK</v>
      </c>
      <c r="P528" s="2" t="str">
        <f>VLOOKUP(B528,ACROV!$A$2:$D$739,4,)</f>
        <v>LUCKY NURDIANSYAH</v>
      </c>
    </row>
    <row r="529" spans="1:16" x14ac:dyDescent="0.25">
      <c r="A529" s="2" t="s">
        <v>26</v>
      </c>
      <c r="B529" s="2" t="s">
        <v>380</v>
      </c>
      <c r="C529" s="2" t="s">
        <v>381</v>
      </c>
      <c r="D529" s="2" t="s">
        <v>118</v>
      </c>
      <c r="E529" s="2" t="s">
        <v>762</v>
      </c>
      <c r="F529" s="2" t="s">
        <v>4205</v>
      </c>
      <c r="G529" s="2" t="s">
        <v>4206</v>
      </c>
      <c r="H529" s="2" t="s">
        <v>4207</v>
      </c>
      <c r="I529" s="2" t="s">
        <v>4208</v>
      </c>
      <c r="J529" s="2" t="s">
        <v>27</v>
      </c>
      <c r="K529" s="2" t="s">
        <v>4209</v>
      </c>
      <c r="L529" s="2" t="s">
        <v>4210</v>
      </c>
      <c r="M529" s="2" t="s">
        <v>4211</v>
      </c>
      <c r="N529" s="2" t="s">
        <v>41</v>
      </c>
      <c r="O529" s="2" t="str">
        <f t="shared" si="8"/>
        <v>OK</v>
      </c>
      <c r="P529" s="2" t="str">
        <f>VLOOKUP(B529,ACROV!$A$2:$D$739,4,)</f>
        <v>LUCKY NURDIANSYAH</v>
      </c>
    </row>
    <row r="530" spans="1:16" x14ac:dyDescent="0.25">
      <c r="A530" s="2" t="s">
        <v>26</v>
      </c>
      <c r="B530" s="2" t="s">
        <v>3591</v>
      </c>
      <c r="C530" s="2" t="s">
        <v>3592</v>
      </c>
      <c r="D530" s="2" t="s">
        <v>118</v>
      </c>
      <c r="E530" s="2" t="s">
        <v>3696</v>
      </c>
      <c r="F530" s="2" t="s">
        <v>4205</v>
      </c>
      <c r="G530" s="2" t="s">
        <v>4206</v>
      </c>
      <c r="H530" s="2" t="s">
        <v>4207</v>
      </c>
      <c r="I530" s="2" t="s">
        <v>4208</v>
      </c>
      <c r="J530" s="2" t="s">
        <v>27</v>
      </c>
      <c r="K530" s="2" t="s">
        <v>4209</v>
      </c>
      <c r="L530" s="2" t="s">
        <v>4210</v>
      </c>
      <c r="M530" s="2" t="s">
        <v>4211</v>
      </c>
      <c r="N530" s="2" t="s">
        <v>41</v>
      </c>
      <c r="O530" s="2" t="str">
        <f t="shared" si="8"/>
        <v>OK</v>
      </c>
      <c r="P530" s="2" t="str">
        <f>VLOOKUP(B530,ACROV!$A$2:$D$739,4,)</f>
        <v>LUCKY NURDIANSYAH</v>
      </c>
    </row>
    <row r="531" spans="1:16" x14ac:dyDescent="0.25">
      <c r="A531" s="2" t="s">
        <v>26</v>
      </c>
      <c r="B531" s="2" t="s">
        <v>450</v>
      </c>
      <c r="C531" s="2" t="s">
        <v>451</v>
      </c>
      <c r="D531" s="2" t="s">
        <v>160</v>
      </c>
      <c r="E531" s="2" t="s">
        <v>1694</v>
      </c>
      <c r="F531" s="2" t="s">
        <v>4205</v>
      </c>
      <c r="G531" s="2" t="s">
        <v>4206</v>
      </c>
      <c r="H531" s="2" t="s">
        <v>4207</v>
      </c>
      <c r="I531" s="2" t="s">
        <v>4208</v>
      </c>
      <c r="J531" s="2" t="s">
        <v>27</v>
      </c>
      <c r="K531" s="2" t="s">
        <v>4209</v>
      </c>
      <c r="L531" s="2" t="s">
        <v>4210</v>
      </c>
      <c r="M531" s="2" t="s">
        <v>4211</v>
      </c>
      <c r="N531" s="2" t="s">
        <v>41</v>
      </c>
      <c r="O531" s="2" t="str">
        <f t="shared" si="8"/>
        <v>OK</v>
      </c>
      <c r="P531" s="2" t="str">
        <f>VLOOKUP(B531,ACROV!$A$2:$D$739,4,)</f>
        <v>LUCKY NURDIANSYAH</v>
      </c>
    </row>
    <row r="532" spans="1:16" x14ac:dyDescent="0.25">
      <c r="A532" s="2" t="s">
        <v>26</v>
      </c>
      <c r="B532" s="2" t="s">
        <v>1869</v>
      </c>
      <c r="C532" s="2" t="s">
        <v>1870</v>
      </c>
      <c r="D532" s="2" t="s">
        <v>30</v>
      </c>
      <c r="E532" s="2" t="s">
        <v>1871</v>
      </c>
      <c r="F532" s="2" t="s">
        <v>4205</v>
      </c>
      <c r="G532" s="2" t="s">
        <v>4206</v>
      </c>
      <c r="H532" s="2" t="s">
        <v>4207</v>
      </c>
      <c r="I532" s="2" t="s">
        <v>4208</v>
      </c>
      <c r="J532" s="2" t="s">
        <v>27</v>
      </c>
      <c r="K532" s="2" t="s">
        <v>4209</v>
      </c>
      <c r="L532" s="2" t="s">
        <v>4210</v>
      </c>
      <c r="M532" s="2" t="s">
        <v>4211</v>
      </c>
      <c r="N532" s="2" t="s">
        <v>41</v>
      </c>
      <c r="O532" s="2" t="str">
        <f t="shared" si="8"/>
        <v>OK</v>
      </c>
      <c r="P532" s="2" t="str">
        <f>VLOOKUP(B532,ACROV!$A$2:$D$739,4,)</f>
        <v>LUCKY NURDIANSYAH</v>
      </c>
    </row>
    <row r="533" spans="1:16" x14ac:dyDescent="0.25">
      <c r="A533" s="2" t="s">
        <v>26</v>
      </c>
      <c r="B533" s="2" t="s">
        <v>2615</v>
      </c>
      <c r="C533" s="2" t="s">
        <v>2616</v>
      </c>
      <c r="D533" s="2" t="s">
        <v>118</v>
      </c>
      <c r="E533" s="2" t="s">
        <v>2822</v>
      </c>
      <c r="F533" s="2" t="s">
        <v>4205</v>
      </c>
      <c r="G533" s="2" t="s">
        <v>4206</v>
      </c>
      <c r="H533" s="2" t="s">
        <v>4207</v>
      </c>
      <c r="I533" s="2" t="s">
        <v>4208</v>
      </c>
      <c r="J533" s="2" t="s">
        <v>27</v>
      </c>
      <c r="K533" s="2" t="s">
        <v>4209</v>
      </c>
      <c r="L533" s="2" t="s">
        <v>4210</v>
      </c>
      <c r="M533" s="2" t="s">
        <v>4211</v>
      </c>
      <c r="N533" s="2" t="s">
        <v>41</v>
      </c>
      <c r="O533" s="2" t="str">
        <f t="shared" si="8"/>
        <v>OK</v>
      </c>
      <c r="P533" s="2" t="str">
        <f>VLOOKUP(B533,ACROV!$A$2:$D$739,4,)</f>
        <v>LUCKY NURDIANSYAH</v>
      </c>
    </row>
    <row r="534" spans="1:16" x14ac:dyDescent="0.25">
      <c r="A534" s="2" t="s">
        <v>26</v>
      </c>
      <c r="B534" s="2" t="s">
        <v>3177</v>
      </c>
      <c r="C534" s="2" t="s">
        <v>3178</v>
      </c>
      <c r="D534" s="2" t="s">
        <v>118</v>
      </c>
      <c r="E534" s="2" t="s">
        <v>3179</v>
      </c>
      <c r="F534" s="2" t="s">
        <v>4205</v>
      </c>
      <c r="G534" s="2" t="s">
        <v>4206</v>
      </c>
      <c r="H534" s="2" t="s">
        <v>4207</v>
      </c>
      <c r="I534" s="2" t="s">
        <v>4208</v>
      </c>
      <c r="J534" s="2" t="s">
        <v>27</v>
      </c>
      <c r="K534" s="2" t="s">
        <v>4209</v>
      </c>
      <c r="L534" s="2" t="s">
        <v>4210</v>
      </c>
      <c r="M534" s="2" t="s">
        <v>4211</v>
      </c>
      <c r="N534" s="2" t="s">
        <v>41</v>
      </c>
      <c r="O534" s="2" t="str">
        <f t="shared" si="8"/>
        <v>OK</v>
      </c>
      <c r="P534" s="2" t="str">
        <f>VLOOKUP(B534,ACROV!$A$2:$D$739,4,)</f>
        <v>LUCKY NURDIANSYAH</v>
      </c>
    </row>
    <row r="535" spans="1:16" x14ac:dyDescent="0.25">
      <c r="A535" s="2" t="s">
        <v>26</v>
      </c>
      <c r="B535" s="2" t="s">
        <v>655</v>
      </c>
      <c r="C535" s="2" t="s">
        <v>656</v>
      </c>
      <c r="D535" s="2" t="s">
        <v>118</v>
      </c>
      <c r="E535" s="2" t="s">
        <v>657</v>
      </c>
      <c r="F535" s="2" t="s">
        <v>4205</v>
      </c>
      <c r="G535" s="2" t="s">
        <v>4206</v>
      </c>
      <c r="H535" s="2" t="s">
        <v>4207</v>
      </c>
      <c r="I535" s="2" t="s">
        <v>4208</v>
      </c>
      <c r="J535" s="2" t="s">
        <v>27</v>
      </c>
      <c r="K535" s="2" t="s">
        <v>4209</v>
      </c>
      <c r="L535" s="2" t="s">
        <v>4210</v>
      </c>
      <c r="M535" s="2" t="s">
        <v>4211</v>
      </c>
      <c r="N535" s="2" t="s">
        <v>41</v>
      </c>
      <c r="O535" s="2" t="str">
        <f t="shared" si="8"/>
        <v>OK</v>
      </c>
      <c r="P535" s="2" t="str">
        <f>VLOOKUP(B535,ACROV!$A$2:$D$739,4,)</f>
        <v>LUCKY NURDIANSYAH</v>
      </c>
    </row>
    <row r="536" spans="1:16" x14ac:dyDescent="0.25">
      <c r="A536" s="2" t="s">
        <v>26</v>
      </c>
      <c r="B536" s="2" t="s">
        <v>47</v>
      </c>
      <c r="C536" s="2" t="s">
        <v>48</v>
      </c>
      <c r="D536" s="2" t="s">
        <v>160</v>
      </c>
      <c r="E536" s="2" t="s">
        <v>243</v>
      </c>
      <c r="F536" s="2" t="s">
        <v>4205</v>
      </c>
      <c r="G536" s="2" t="s">
        <v>4206</v>
      </c>
      <c r="H536" s="2" t="s">
        <v>4207</v>
      </c>
      <c r="I536" s="2" t="s">
        <v>4208</v>
      </c>
      <c r="J536" s="2" t="s">
        <v>27</v>
      </c>
      <c r="K536" s="2" t="s">
        <v>4209</v>
      </c>
      <c r="L536" s="2" t="s">
        <v>4210</v>
      </c>
      <c r="M536" s="2" t="s">
        <v>4211</v>
      </c>
      <c r="N536" s="2" t="s">
        <v>41</v>
      </c>
      <c r="O536" s="2" t="str">
        <f t="shared" si="8"/>
        <v>OK</v>
      </c>
      <c r="P536" s="2" t="str">
        <f>VLOOKUP(B536,ACROV!$A$2:$D$739,4,)</f>
        <v>LUCKY NURDIANSYAH</v>
      </c>
    </row>
    <row r="537" spans="1:16" x14ac:dyDescent="0.25">
      <c r="A537" s="2" t="s">
        <v>26</v>
      </c>
      <c r="B537" s="2" t="s">
        <v>3591</v>
      </c>
      <c r="C537" s="2" t="s">
        <v>3592</v>
      </c>
      <c r="D537" s="2" t="s">
        <v>30</v>
      </c>
      <c r="E537" s="2" t="s">
        <v>3593</v>
      </c>
      <c r="F537" s="2" t="s">
        <v>4205</v>
      </c>
      <c r="G537" s="2" t="s">
        <v>4206</v>
      </c>
      <c r="H537" s="2" t="s">
        <v>4207</v>
      </c>
      <c r="I537" s="2" t="s">
        <v>4208</v>
      </c>
      <c r="J537" s="2" t="s">
        <v>27</v>
      </c>
      <c r="K537" s="2" t="s">
        <v>4209</v>
      </c>
      <c r="L537" s="2" t="s">
        <v>4210</v>
      </c>
      <c r="M537" s="2" t="s">
        <v>4211</v>
      </c>
      <c r="N537" s="2" t="s">
        <v>41</v>
      </c>
      <c r="O537" s="2" t="str">
        <f t="shared" si="8"/>
        <v>OK</v>
      </c>
      <c r="P537" s="2" t="str">
        <f>VLOOKUP(B537,ACROV!$A$2:$D$739,4,)</f>
        <v>LUCKY NURDIANSYAH</v>
      </c>
    </row>
    <row r="538" spans="1:16" x14ac:dyDescent="0.25">
      <c r="A538" s="2" t="s">
        <v>26</v>
      </c>
      <c r="B538" s="2" t="s">
        <v>3292</v>
      </c>
      <c r="C538" s="2" t="s">
        <v>3293</v>
      </c>
      <c r="D538" s="2" t="s">
        <v>118</v>
      </c>
      <c r="E538" s="2" t="s">
        <v>3505</v>
      </c>
      <c r="F538" s="2" t="s">
        <v>4205</v>
      </c>
      <c r="G538" s="2" t="s">
        <v>4206</v>
      </c>
      <c r="H538" s="2" t="s">
        <v>4207</v>
      </c>
      <c r="I538" s="2" t="s">
        <v>4208</v>
      </c>
      <c r="J538" s="2" t="s">
        <v>27</v>
      </c>
      <c r="K538" s="2" t="s">
        <v>4209</v>
      </c>
      <c r="L538" s="2" t="s">
        <v>4210</v>
      </c>
      <c r="M538" s="2" t="s">
        <v>4211</v>
      </c>
      <c r="N538" s="2" t="s">
        <v>41</v>
      </c>
      <c r="O538" s="2" t="str">
        <f t="shared" si="8"/>
        <v>OK</v>
      </c>
      <c r="P538" s="2" t="str">
        <f>VLOOKUP(B538,ACROV!$A$2:$D$739,4,)</f>
        <v>LUCKY NURDIANSYAH</v>
      </c>
    </row>
    <row r="539" spans="1:16" x14ac:dyDescent="0.25">
      <c r="A539" s="2" t="s">
        <v>26</v>
      </c>
      <c r="B539" s="2" t="s">
        <v>1886</v>
      </c>
      <c r="C539" s="2" t="s">
        <v>1887</v>
      </c>
      <c r="D539" s="2" t="s">
        <v>118</v>
      </c>
      <c r="E539" s="2" t="s">
        <v>2163</v>
      </c>
      <c r="F539" s="2" t="s">
        <v>4205</v>
      </c>
      <c r="G539" s="2" t="s">
        <v>4206</v>
      </c>
      <c r="H539" s="2" t="s">
        <v>4207</v>
      </c>
      <c r="I539" s="2" t="s">
        <v>4208</v>
      </c>
      <c r="J539" s="2" t="s">
        <v>27</v>
      </c>
      <c r="K539" s="2" t="s">
        <v>4209</v>
      </c>
      <c r="L539" s="2" t="s">
        <v>4210</v>
      </c>
      <c r="M539" s="2" t="s">
        <v>4211</v>
      </c>
      <c r="N539" s="2" t="s">
        <v>41</v>
      </c>
      <c r="O539" s="2" t="str">
        <f t="shared" si="8"/>
        <v>OK</v>
      </c>
      <c r="P539" s="2" t="str">
        <f>VLOOKUP(B539,ACROV!$A$2:$D$739,4,)</f>
        <v>LUCKY NURDIANSYAH</v>
      </c>
    </row>
    <row r="540" spans="1:16" x14ac:dyDescent="0.25">
      <c r="A540" s="2" t="s">
        <v>26</v>
      </c>
      <c r="B540" s="2" t="s">
        <v>47</v>
      </c>
      <c r="C540" s="2" t="s">
        <v>48</v>
      </c>
      <c r="D540" s="2" t="s">
        <v>30</v>
      </c>
      <c r="E540" s="2" t="s">
        <v>239</v>
      </c>
      <c r="F540" s="2" t="s">
        <v>4205</v>
      </c>
      <c r="G540" s="2" t="s">
        <v>4206</v>
      </c>
      <c r="H540" s="2" t="s">
        <v>4207</v>
      </c>
      <c r="I540" s="2" t="s">
        <v>4208</v>
      </c>
      <c r="J540" s="2" t="s">
        <v>27</v>
      </c>
      <c r="K540" s="2" t="s">
        <v>4209</v>
      </c>
      <c r="L540" s="2" t="s">
        <v>4210</v>
      </c>
      <c r="M540" s="2" t="s">
        <v>4211</v>
      </c>
      <c r="N540" s="2" t="s">
        <v>41</v>
      </c>
      <c r="O540" s="2" t="str">
        <f t="shared" si="8"/>
        <v>OK</v>
      </c>
      <c r="P540" s="2" t="str">
        <f>VLOOKUP(B540,ACROV!$A$2:$D$739,4,)</f>
        <v>LUCKY NURDIANSYAH</v>
      </c>
    </row>
    <row r="541" spans="1:16" x14ac:dyDescent="0.25">
      <c r="A541" s="2" t="s">
        <v>26</v>
      </c>
      <c r="B541" s="2" t="s">
        <v>140</v>
      </c>
      <c r="C541" s="2" t="s">
        <v>141</v>
      </c>
      <c r="D541" s="2" t="s">
        <v>49</v>
      </c>
      <c r="E541" s="2" t="s">
        <v>142</v>
      </c>
      <c r="F541" s="2" t="s">
        <v>4205</v>
      </c>
      <c r="G541" s="2" t="s">
        <v>4206</v>
      </c>
      <c r="H541" s="2" t="s">
        <v>4207</v>
      </c>
      <c r="I541" s="2" t="s">
        <v>4208</v>
      </c>
      <c r="J541" s="2" t="s">
        <v>27</v>
      </c>
      <c r="K541" s="2" t="s">
        <v>4209</v>
      </c>
      <c r="L541" s="2" t="s">
        <v>4210</v>
      </c>
      <c r="M541" s="2" t="s">
        <v>4211</v>
      </c>
      <c r="N541" s="2" t="s">
        <v>41</v>
      </c>
      <c r="O541" s="2" t="str">
        <f t="shared" si="8"/>
        <v>OK</v>
      </c>
      <c r="P541" s="2" t="str">
        <f>VLOOKUP(B541,ACROV!$A$2:$D$739,4,)</f>
        <v>LUCKY NURDIANSYAH</v>
      </c>
    </row>
    <row r="542" spans="1:16" x14ac:dyDescent="0.25">
      <c r="A542" s="2" t="s">
        <v>26</v>
      </c>
      <c r="B542" s="2" t="s">
        <v>3289</v>
      </c>
      <c r="C542" s="2" t="s">
        <v>3290</v>
      </c>
      <c r="D542" s="2" t="s">
        <v>118</v>
      </c>
      <c r="E542" s="2" t="s">
        <v>3291</v>
      </c>
      <c r="F542" s="2" t="s">
        <v>4205</v>
      </c>
      <c r="G542" s="2" t="s">
        <v>4206</v>
      </c>
      <c r="H542" s="2" t="s">
        <v>4207</v>
      </c>
      <c r="I542" s="2" t="s">
        <v>4208</v>
      </c>
      <c r="J542" s="2" t="s">
        <v>27</v>
      </c>
      <c r="K542" s="2" t="s">
        <v>4209</v>
      </c>
      <c r="L542" s="2" t="s">
        <v>4210</v>
      </c>
      <c r="M542" s="2" t="s">
        <v>4211</v>
      </c>
      <c r="N542" s="2" t="s">
        <v>41</v>
      </c>
      <c r="O542" s="2" t="str">
        <f t="shared" si="8"/>
        <v>OK</v>
      </c>
      <c r="P542" s="2" t="str">
        <f>VLOOKUP(B542,ACROV!$A$2:$D$739,4,)</f>
        <v>LUCKY NURDIANSYAH</v>
      </c>
    </row>
    <row r="543" spans="1:16" x14ac:dyDescent="0.25">
      <c r="A543" s="2" t="s">
        <v>26</v>
      </c>
      <c r="B543" s="2" t="s">
        <v>140</v>
      </c>
      <c r="C543" s="2" t="s">
        <v>141</v>
      </c>
      <c r="D543" s="2" t="s">
        <v>118</v>
      </c>
      <c r="E543" s="2" t="s">
        <v>732</v>
      </c>
      <c r="F543" s="2" t="s">
        <v>4205</v>
      </c>
      <c r="G543" s="2" t="s">
        <v>4206</v>
      </c>
      <c r="H543" s="2" t="s">
        <v>4207</v>
      </c>
      <c r="I543" s="2" t="s">
        <v>4208</v>
      </c>
      <c r="J543" s="2" t="s">
        <v>27</v>
      </c>
      <c r="K543" s="2" t="s">
        <v>4209</v>
      </c>
      <c r="L543" s="2" t="s">
        <v>4210</v>
      </c>
      <c r="M543" s="2" t="s">
        <v>4211</v>
      </c>
      <c r="N543" s="2" t="s">
        <v>41</v>
      </c>
      <c r="O543" s="2" t="str">
        <f t="shared" si="8"/>
        <v>OK</v>
      </c>
      <c r="P543" s="2" t="str">
        <f>VLOOKUP(B543,ACROV!$A$2:$D$739,4,)</f>
        <v>LUCKY NURDIANSYAH</v>
      </c>
    </row>
    <row r="544" spans="1:16" x14ac:dyDescent="0.25">
      <c r="A544" s="2" t="s">
        <v>26</v>
      </c>
      <c r="B544" s="2" t="s">
        <v>1787</v>
      </c>
      <c r="C544" s="2" t="s">
        <v>1788</v>
      </c>
      <c r="D544" s="2" t="s">
        <v>118</v>
      </c>
      <c r="E544" s="2" t="s">
        <v>3739</v>
      </c>
      <c r="F544" s="2" t="s">
        <v>4205</v>
      </c>
      <c r="G544" s="2" t="s">
        <v>4206</v>
      </c>
      <c r="H544" s="2" t="s">
        <v>4207</v>
      </c>
      <c r="I544" s="2" t="s">
        <v>4208</v>
      </c>
      <c r="J544" s="2" t="s">
        <v>27</v>
      </c>
      <c r="K544" s="2" t="s">
        <v>4209</v>
      </c>
      <c r="L544" s="2" t="s">
        <v>4210</v>
      </c>
      <c r="M544" s="2" t="s">
        <v>4211</v>
      </c>
      <c r="N544" s="2" t="s">
        <v>41</v>
      </c>
      <c r="O544" s="2" t="str">
        <f t="shared" si="8"/>
        <v>OK</v>
      </c>
      <c r="P544" s="2" t="str">
        <f>VLOOKUP(B544,ACROV!$A$2:$D$739,4,)</f>
        <v>LUCKY NURDIANSYAH</v>
      </c>
    </row>
    <row r="545" spans="1:16" x14ac:dyDescent="0.25">
      <c r="A545" s="2" t="s">
        <v>26</v>
      </c>
      <c r="B545" s="2" t="s">
        <v>1270</v>
      </c>
      <c r="C545" s="2" t="s">
        <v>1271</v>
      </c>
      <c r="D545" s="2" t="s">
        <v>118</v>
      </c>
      <c r="E545" s="2" t="s">
        <v>2377</v>
      </c>
      <c r="F545" s="2" t="s">
        <v>4205</v>
      </c>
      <c r="G545" s="2" t="s">
        <v>4206</v>
      </c>
      <c r="H545" s="2" t="s">
        <v>4207</v>
      </c>
      <c r="I545" s="2" t="s">
        <v>4208</v>
      </c>
      <c r="J545" s="2" t="s">
        <v>27</v>
      </c>
      <c r="K545" s="2" t="s">
        <v>4209</v>
      </c>
      <c r="L545" s="2" t="s">
        <v>4210</v>
      </c>
      <c r="M545" s="2" t="s">
        <v>4211</v>
      </c>
      <c r="N545" s="2" t="s">
        <v>41</v>
      </c>
      <c r="O545" s="2" t="str">
        <f t="shared" si="8"/>
        <v>OK</v>
      </c>
      <c r="P545" s="2" t="str">
        <f>VLOOKUP(B545,ACROV!$A$2:$D$739,4,)</f>
        <v>LUCKY NURDIANSYAH</v>
      </c>
    </row>
    <row r="546" spans="1:16" x14ac:dyDescent="0.25">
      <c r="A546" s="2" t="s">
        <v>26</v>
      </c>
      <c r="B546" s="2" t="s">
        <v>47</v>
      </c>
      <c r="C546" s="2" t="s">
        <v>48</v>
      </c>
      <c r="D546" s="2" t="s">
        <v>60</v>
      </c>
      <c r="E546" s="2" t="s">
        <v>3392</v>
      </c>
      <c r="F546" s="2" t="s">
        <v>4205</v>
      </c>
      <c r="G546" s="2" t="s">
        <v>4206</v>
      </c>
      <c r="H546" s="2" t="s">
        <v>4207</v>
      </c>
      <c r="I546" s="2" t="s">
        <v>4208</v>
      </c>
      <c r="J546" s="2" t="s">
        <v>27</v>
      </c>
      <c r="K546" s="2" t="s">
        <v>4209</v>
      </c>
      <c r="L546" s="2" t="s">
        <v>4210</v>
      </c>
      <c r="M546" s="2" t="s">
        <v>4211</v>
      </c>
      <c r="N546" s="2" t="s">
        <v>41</v>
      </c>
      <c r="O546" s="2" t="str">
        <f t="shared" si="8"/>
        <v>OK</v>
      </c>
      <c r="P546" s="2" t="str">
        <f>VLOOKUP(B546,ACROV!$A$2:$D$739,4,)</f>
        <v>LUCKY NURDIANSYAH</v>
      </c>
    </row>
    <row r="547" spans="1:16" x14ac:dyDescent="0.25">
      <c r="A547" s="2" t="s">
        <v>26</v>
      </c>
      <c r="B547" s="2" t="s">
        <v>3292</v>
      </c>
      <c r="C547" s="2" t="s">
        <v>3293</v>
      </c>
      <c r="D547" s="2" t="s">
        <v>30</v>
      </c>
      <c r="E547" s="2" t="s">
        <v>3294</v>
      </c>
      <c r="F547" s="2" t="s">
        <v>4205</v>
      </c>
      <c r="G547" s="2" t="s">
        <v>4206</v>
      </c>
      <c r="H547" s="2" t="s">
        <v>4207</v>
      </c>
      <c r="I547" s="2" t="s">
        <v>4208</v>
      </c>
      <c r="J547" s="2" t="s">
        <v>27</v>
      </c>
      <c r="K547" s="2" t="s">
        <v>4209</v>
      </c>
      <c r="L547" s="2" t="s">
        <v>4210</v>
      </c>
      <c r="M547" s="2" t="s">
        <v>4211</v>
      </c>
      <c r="N547" s="2" t="s">
        <v>41</v>
      </c>
      <c r="O547" s="2" t="str">
        <f t="shared" si="8"/>
        <v>OK</v>
      </c>
      <c r="P547" s="2" t="str">
        <f>VLOOKUP(B547,ACROV!$A$2:$D$739,4,)</f>
        <v>LUCKY NURDIANSYAH</v>
      </c>
    </row>
    <row r="548" spans="1:16" x14ac:dyDescent="0.25">
      <c r="A548" s="2" t="s">
        <v>26</v>
      </c>
      <c r="B548" s="2" t="s">
        <v>3011</v>
      </c>
      <c r="C548" s="2" t="s">
        <v>3012</v>
      </c>
      <c r="D548" s="2" t="s">
        <v>30</v>
      </c>
      <c r="E548" s="2" t="s">
        <v>3013</v>
      </c>
      <c r="F548" s="2" t="s">
        <v>4205</v>
      </c>
      <c r="G548" s="2" t="s">
        <v>4206</v>
      </c>
      <c r="H548" s="2" t="s">
        <v>4207</v>
      </c>
      <c r="I548" s="2" t="s">
        <v>4208</v>
      </c>
      <c r="J548" s="2" t="s">
        <v>27</v>
      </c>
      <c r="K548" s="2" t="s">
        <v>4209</v>
      </c>
      <c r="L548" s="2" t="s">
        <v>4210</v>
      </c>
      <c r="M548" s="2" t="s">
        <v>4211</v>
      </c>
      <c r="N548" s="2" t="s">
        <v>41</v>
      </c>
      <c r="O548" s="2" t="str">
        <f t="shared" si="8"/>
        <v>OK</v>
      </c>
      <c r="P548" s="2" t="str">
        <f>VLOOKUP(B548,ACROV!$A$2:$D$739,4,)</f>
        <v>LUCKY NURDIANSYAH</v>
      </c>
    </row>
    <row r="549" spans="1:16" x14ac:dyDescent="0.25">
      <c r="A549" s="2" t="s">
        <v>26</v>
      </c>
      <c r="B549" s="2" t="s">
        <v>2428</v>
      </c>
      <c r="C549" s="2" t="s">
        <v>2429</v>
      </c>
      <c r="D549" s="2" t="s">
        <v>118</v>
      </c>
      <c r="E549" s="2" t="s">
        <v>3163</v>
      </c>
      <c r="F549" s="2" t="s">
        <v>4205</v>
      </c>
      <c r="G549" s="2" t="s">
        <v>4206</v>
      </c>
      <c r="H549" s="2" t="s">
        <v>4207</v>
      </c>
      <c r="I549" s="2" t="s">
        <v>4208</v>
      </c>
      <c r="J549" s="2" t="s">
        <v>27</v>
      </c>
      <c r="K549" s="2" t="s">
        <v>4209</v>
      </c>
      <c r="L549" s="2" t="s">
        <v>4210</v>
      </c>
      <c r="M549" s="2" t="s">
        <v>4211</v>
      </c>
      <c r="N549" s="2" t="s">
        <v>41</v>
      </c>
      <c r="O549" s="2" t="str">
        <f t="shared" si="8"/>
        <v>OK</v>
      </c>
      <c r="P549" s="2" t="str">
        <f>VLOOKUP(B549,ACROV!$A$2:$D$739,4,)</f>
        <v>LUCKY NURDIANSYAH</v>
      </c>
    </row>
    <row r="550" spans="1:16" x14ac:dyDescent="0.25">
      <c r="A550" s="2" t="s">
        <v>26</v>
      </c>
      <c r="B550" s="2" t="s">
        <v>1869</v>
      </c>
      <c r="C550" s="2" t="s">
        <v>1870</v>
      </c>
      <c r="D550" s="2" t="s">
        <v>118</v>
      </c>
      <c r="E550" s="2" t="s">
        <v>1872</v>
      </c>
      <c r="F550" s="2" t="s">
        <v>4205</v>
      </c>
      <c r="G550" s="2" t="s">
        <v>4206</v>
      </c>
      <c r="H550" s="2" t="s">
        <v>4207</v>
      </c>
      <c r="I550" s="2" t="s">
        <v>4208</v>
      </c>
      <c r="J550" s="2" t="s">
        <v>27</v>
      </c>
      <c r="K550" s="2" t="s">
        <v>4209</v>
      </c>
      <c r="L550" s="2" t="s">
        <v>4210</v>
      </c>
      <c r="M550" s="2" t="s">
        <v>4211</v>
      </c>
      <c r="N550" s="2" t="s">
        <v>41</v>
      </c>
      <c r="O550" s="2" t="str">
        <f t="shared" si="8"/>
        <v>OK</v>
      </c>
      <c r="P550" s="2" t="str">
        <f>VLOOKUP(B550,ACROV!$A$2:$D$739,4,)</f>
        <v>LUCKY NURDIANSYAH</v>
      </c>
    </row>
    <row r="551" spans="1:16" x14ac:dyDescent="0.25">
      <c r="A551" s="2" t="s">
        <v>26</v>
      </c>
      <c r="B551" s="2" t="s">
        <v>2835</v>
      </c>
      <c r="C551" s="2" t="s">
        <v>2836</v>
      </c>
      <c r="D551" s="2" t="s">
        <v>30</v>
      </c>
      <c r="E551" s="2" t="s">
        <v>2978</v>
      </c>
      <c r="F551" s="2" t="s">
        <v>4205</v>
      </c>
      <c r="G551" s="2" t="s">
        <v>4206</v>
      </c>
      <c r="H551" s="2" t="s">
        <v>4207</v>
      </c>
      <c r="I551" s="2" t="s">
        <v>4208</v>
      </c>
      <c r="J551" s="2" t="s">
        <v>27</v>
      </c>
      <c r="K551" s="2" t="s">
        <v>4209</v>
      </c>
      <c r="L551" s="2" t="s">
        <v>4210</v>
      </c>
      <c r="M551" s="2" t="s">
        <v>4211</v>
      </c>
      <c r="N551" s="2" t="s">
        <v>41</v>
      </c>
      <c r="O551" s="2" t="str">
        <f t="shared" si="8"/>
        <v>OK</v>
      </c>
      <c r="P551" s="2" t="str">
        <f>VLOOKUP(B551,ACROV!$A$2:$D$739,4,)</f>
        <v>LUCKY NURDIANSYAH</v>
      </c>
    </row>
    <row r="552" spans="1:16" x14ac:dyDescent="0.25">
      <c r="A552" s="2" t="s">
        <v>26</v>
      </c>
      <c r="B552" s="2" t="s">
        <v>2835</v>
      </c>
      <c r="C552" s="2" t="s">
        <v>2836</v>
      </c>
      <c r="D552" s="2" t="s">
        <v>118</v>
      </c>
      <c r="E552" s="2" t="s">
        <v>2837</v>
      </c>
      <c r="F552" s="2" t="s">
        <v>4205</v>
      </c>
      <c r="G552" s="2" t="s">
        <v>4206</v>
      </c>
      <c r="H552" s="2" t="s">
        <v>4207</v>
      </c>
      <c r="I552" s="2" t="s">
        <v>4208</v>
      </c>
      <c r="J552" s="2" t="s">
        <v>27</v>
      </c>
      <c r="K552" s="2" t="s">
        <v>4209</v>
      </c>
      <c r="L552" s="2" t="s">
        <v>4210</v>
      </c>
      <c r="M552" s="2" t="s">
        <v>4211</v>
      </c>
      <c r="N552" s="2" t="s">
        <v>41</v>
      </c>
      <c r="O552" s="2" t="str">
        <f t="shared" si="8"/>
        <v>OK</v>
      </c>
      <c r="P552" s="2" t="str">
        <f>VLOOKUP(B552,ACROV!$A$2:$D$739,4,)</f>
        <v>LUCKY NURDIANSYAH</v>
      </c>
    </row>
    <row r="553" spans="1:16" x14ac:dyDescent="0.25">
      <c r="A553" s="2" t="s">
        <v>26</v>
      </c>
      <c r="B553" s="2" t="s">
        <v>140</v>
      </c>
      <c r="C553" s="2" t="s">
        <v>141</v>
      </c>
      <c r="D553" s="2" t="s">
        <v>30</v>
      </c>
      <c r="E553" s="2" t="s">
        <v>1722</v>
      </c>
      <c r="F553" s="2" t="s">
        <v>4205</v>
      </c>
      <c r="G553" s="2" t="s">
        <v>4206</v>
      </c>
      <c r="H553" s="2" t="s">
        <v>4207</v>
      </c>
      <c r="I553" s="2" t="s">
        <v>4208</v>
      </c>
      <c r="J553" s="2" t="s">
        <v>27</v>
      </c>
      <c r="K553" s="2" t="s">
        <v>4209</v>
      </c>
      <c r="L553" s="2" t="s">
        <v>4210</v>
      </c>
      <c r="M553" s="2" t="s">
        <v>4211</v>
      </c>
      <c r="N553" s="2" t="s">
        <v>41</v>
      </c>
      <c r="O553" s="2" t="str">
        <f t="shared" si="8"/>
        <v>OK</v>
      </c>
      <c r="P553" s="2" t="str">
        <f>VLOOKUP(B553,ACROV!$A$2:$D$739,4,)</f>
        <v>LUCKY NURDIANSYAH</v>
      </c>
    </row>
    <row r="554" spans="1:16" x14ac:dyDescent="0.25">
      <c r="A554" s="2" t="s">
        <v>26</v>
      </c>
      <c r="B554" s="2" t="s">
        <v>655</v>
      </c>
      <c r="C554" s="2" t="s">
        <v>656</v>
      </c>
      <c r="D554" s="2" t="s">
        <v>30</v>
      </c>
      <c r="E554" s="2" t="s">
        <v>3534</v>
      </c>
      <c r="F554" s="2" t="s">
        <v>4205</v>
      </c>
      <c r="G554" s="2" t="s">
        <v>4206</v>
      </c>
      <c r="H554" s="2" t="s">
        <v>4207</v>
      </c>
      <c r="I554" s="2" t="s">
        <v>4208</v>
      </c>
      <c r="J554" s="2" t="s">
        <v>27</v>
      </c>
      <c r="K554" s="2" t="s">
        <v>4209</v>
      </c>
      <c r="L554" s="2" t="s">
        <v>4210</v>
      </c>
      <c r="M554" s="2" t="s">
        <v>4211</v>
      </c>
      <c r="N554" s="2" t="s">
        <v>41</v>
      </c>
      <c r="O554" s="2" t="str">
        <f t="shared" si="8"/>
        <v>OK</v>
      </c>
      <c r="P554" s="2" t="str">
        <f>VLOOKUP(B554,ACROV!$A$2:$D$739,4,)</f>
        <v>LUCKY NURDIANSYAH</v>
      </c>
    </row>
    <row r="555" spans="1:16" x14ac:dyDescent="0.25">
      <c r="A555" s="2" t="s">
        <v>26</v>
      </c>
      <c r="B555" s="2" t="s">
        <v>649</v>
      </c>
      <c r="C555" s="2" t="s">
        <v>650</v>
      </c>
      <c r="D555" s="2" t="s">
        <v>30</v>
      </c>
      <c r="E555" s="2" t="s">
        <v>1072</v>
      </c>
      <c r="F555" s="2" t="s">
        <v>4205</v>
      </c>
      <c r="G555" s="2" t="s">
        <v>4206</v>
      </c>
      <c r="H555" s="2" t="s">
        <v>4207</v>
      </c>
      <c r="I555" s="2" t="s">
        <v>4208</v>
      </c>
      <c r="J555" s="2" t="s">
        <v>27</v>
      </c>
      <c r="K555" s="2" t="s">
        <v>4209</v>
      </c>
      <c r="L555" s="2" t="s">
        <v>4210</v>
      </c>
      <c r="M555" s="2" t="s">
        <v>4211</v>
      </c>
      <c r="N555" s="2" t="s">
        <v>41</v>
      </c>
      <c r="O555" s="2" t="str">
        <f t="shared" si="8"/>
        <v>OK</v>
      </c>
      <c r="P555" s="2" t="str">
        <f>VLOOKUP(B555,ACROV!$A$2:$D$739,4,)</f>
        <v>LUCKY NURDIANSYAH</v>
      </c>
    </row>
    <row r="556" spans="1:16" x14ac:dyDescent="0.25">
      <c r="A556" s="2" t="s">
        <v>26</v>
      </c>
      <c r="B556" s="2" t="s">
        <v>1147</v>
      </c>
      <c r="C556" s="2" t="s">
        <v>1148</v>
      </c>
      <c r="D556" s="2" t="s">
        <v>30</v>
      </c>
      <c r="E556" s="2" t="s">
        <v>1149</v>
      </c>
      <c r="F556" s="2" t="s">
        <v>4205</v>
      </c>
      <c r="G556" s="2" t="s">
        <v>4206</v>
      </c>
      <c r="H556" s="2" t="s">
        <v>4207</v>
      </c>
      <c r="I556" s="2" t="s">
        <v>4208</v>
      </c>
      <c r="J556" s="2" t="s">
        <v>27</v>
      </c>
      <c r="K556" s="2" t="s">
        <v>4209</v>
      </c>
      <c r="L556" s="2" t="s">
        <v>4210</v>
      </c>
      <c r="M556" s="2" t="s">
        <v>4211</v>
      </c>
      <c r="N556" s="2" t="s">
        <v>41</v>
      </c>
      <c r="O556" s="2" t="str">
        <f t="shared" si="8"/>
        <v>OK</v>
      </c>
      <c r="P556" s="2" t="str">
        <f>VLOOKUP(B556,ACROV!$A$2:$D$739,4,)</f>
        <v>LUCKY NURDIANSYAH</v>
      </c>
    </row>
    <row r="557" spans="1:16" x14ac:dyDescent="0.25">
      <c r="A557" s="2" t="s">
        <v>26</v>
      </c>
      <c r="B557" s="2" t="s">
        <v>2150</v>
      </c>
      <c r="C557" s="2" t="s">
        <v>2151</v>
      </c>
      <c r="D557" s="2" t="s">
        <v>118</v>
      </c>
      <c r="E557" s="2" t="s">
        <v>2345</v>
      </c>
      <c r="F557" s="2" t="s">
        <v>4205</v>
      </c>
      <c r="G557" s="2" t="s">
        <v>4206</v>
      </c>
      <c r="H557" s="2" t="s">
        <v>4207</v>
      </c>
      <c r="I557" s="2" t="s">
        <v>4208</v>
      </c>
      <c r="J557" s="2" t="s">
        <v>27</v>
      </c>
      <c r="K557" s="2" t="s">
        <v>4209</v>
      </c>
      <c r="L557" s="2" t="s">
        <v>4210</v>
      </c>
      <c r="M557" s="2" t="s">
        <v>4211</v>
      </c>
      <c r="N557" s="2" t="s">
        <v>41</v>
      </c>
      <c r="O557" s="2" t="str">
        <f t="shared" si="8"/>
        <v>OK</v>
      </c>
      <c r="P557" s="2" t="str">
        <f>VLOOKUP(B557,ACROV!$A$2:$D$739,4,)</f>
        <v>LUCKY NURDIANSYAH</v>
      </c>
    </row>
    <row r="558" spans="1:16" x14ac:dyDescent="0.25">
      <c r="A558" s="2" t="s">
        <v>26</v>
      </c>
      <c r="B558" s="2" t="s">
        <v>3396</v>
      </c>
      <c r="C558" s="2" t="s">
        <v>3397</v>
      </c>
      <c r="D558" s="2" t="s">
        <v>30</v>
      </c>
      <c r="E558" s="2" t="s">
        <v>3402</v>
      </c>
      <c r="F558" s="2" t="s">
        <v>4205</v>
      </c>
      <c r="G558" s="2" t="s">
        <v>4206</v>
      </c>
      <c r="H558" s="2" t="s">
        <v>4207</v>
      </c>
      <c r="I558" s="2" t="s">
        <v>4208</v>
      </c>
      <c r="J558" s="2" t="s">
        <v>27</v>
      </c>
      <c r="K558" s="2" t="s">
        <v>4209</v>
      </c>
      <c r="L558" s="2" t="s">
        <v>4210</v>
      </c>
      <c r="M558" s="2" t="s">
        <v>4211</v>
      </c>
      <c r="N558" s="2" t="s">
        <v>41</v>
      </c>
      <c r="O558" s="2" t="str">
        <f t="shared" si="8"/>
        <v>OK</v>
      </c>
      <c r="P558" s="2" t="str">
        <f>VLOOKUP(B558,ACROV!$A$2:$D$739,4,)</f>
        <v>LUCKY NURDIANSYAH</v>
      </c>
    </row>
    <row r="559" spans="1:16" x14ac:dyDescent="0.25">
      <c r="A559" s="2" t="s">
        <v>26</v>
      </c>
      <c r="B559" s="2" t="s">
        <v>2428</v>
      </c>
      <c r="C559" s="2" t="s">
        <v>2429</v>
      </c>
      <c r="D559" s="2" t="s">
        <v>30</v>
      </c>
      <c r="E559" s="2" t="s">
        <v>2430</v>
      </c>
      <c r="F559" s="2" t="s">
        <v>4205</v>
      </c>
      <c r="G559" s="2" t="s">
        <v>4206</v>
      </c>
      <c r="H559" s="2" t="s">
        <v>4207</v>
      </c>
      <c r="I559" s="2" t="s">
        <v>4208</v>
      </c>
      <c r="J559" s="2" t="s">
        <v>27</v>
      </c>
      <c r="K559" s="2" t="s">
        <v>4209</v>
      </c>
      <c r="L559" s="2" t="s">
        <v>4210</v>
      </c>
      <c r="M559" s="2" t="s">
        <v>4211</v>
      </c>
      <c r="N559" s="2" t="s">
        <v>41</v>
      </c>
      <c r="O559" s="2" t="str">
        <f t="shared" si="8"/>
        <v>OK</v>
      </c>
      <c r="P559" s="2" t="str">
        <f>VLOOKUP(B559,ACROV!$A$2:$D$739,4,)</f>
        <v>LUCKY NURDIANSYAH</v>
      </c>
    </row>
    <row r="560" spans="1:16" x14ac:dyDescent="0.25">
      <c r="A560" s="2" t="s">
        <v>26</v>
      </c>
      <c r="B560" s="2" t="s">
        <v>664</v>
      </c>
      <c r="C560" s="2" t="s">
        <v>665</v>
      </c>
      <c r="D560" s="2" t="s">
        <v>30</v>
      </c>
      <c r="E560" s="2" t="s">
        <v>2363</v>
      </c>
      <c r="F560" s="2" t="s">
        <v>4205</v>
      </c>
      <c r="G560" s="2" t="s">
        <v>4206</v>
      </c>
      <c r="H560" s="2" t="s">
        <v>4207</v>
      </c>
      <c r="I560" s="2" t="s">
        <v>4208</v>
      </c>
      <c r="J560" s="2" t="s">
        <v>27</v>
      </c>
      <c r="K560" s="2" t="s">
        <v>4209</v>
      </c>
      <c r="L560" s="2" t="s">
        <v>4210</v>
      </c>
      <c r="M560" s="2" t="s">
        <v>4211</v>
      </c>
      <c r="N560" s="2" t="s">
        <v>41</v>
      </c>
      <c r="O560" s="2" t="str">
        <f t="shared" si="8"/>
        <v>OK</v>
      </c>
      <c r="P560" s="2" t="str">
        <f>VLOOKUP(B560,ACROV!$A$2:$D$739,4,)</f>
        <v>LUCKY NURDIANSYAH</v>
      </c>
    </row>
    <row r="561" spans="1:16" x14ac:dyDescent="0.25">
      <c r="A561" s="2" t="s">
        <v>26</v>
      </c>
      <c r="B561" s="2" t="s">
        <v>3289</v>
      </c>
      <c r="C561" s="2" t="s">
        <v>3290</v>
      </c>
      <c r="D561" s="2" t="s">
        <v>30</v>
      </c>
      <c r="E561" s="2" t="s">
        <v>3891</v>
      </c>
      <c r="F561" s="2" t="s">
        <v>4205</v>
      </c>
      <c r="G561" s="2" t="s">
        <v>4206</v>
      </c>
      <c r="H561" s="2" t="s">
        <v>4207</v>
      </c>
      <c r="I561" s="2" t="s">
        <v>4208</v>
      </c>
      <c r="J561" s="2" t="s">
        <v>27</v>
      </c>
      <c r="K561" s="2" t="s">
        <v>4209</v>
      </c>
      <c r="L561" s="2" t="s">
        <v>4210</v>
      </c>
      <c r="M561" s="2" t="s">
        <v>4211</v>
      </c>
      <c r="N561" s="2" t="s">
        <v>41</v>
      </c>
      <c r="O561" s="2" t="str">
        <f t="shared" si="8"/>
        <v>OK</v>
      </c>
      <c r="P561" s="2" t="str">
        <f>VLOOKUP(B561,ACROV!$A$2:$D$739,4,)</f>
        <v>LUCKY NURDIANSYAH</v>
      </c>
    </row>
    <row r="562" spans="1:16" x14ac:dyDescent="0.25">
      <c r="A562" s="2" t="s">
        <v>26</v>
      </c>
      <c r="B562" s="2" t="s">
        <v>2022</v>
      </c>
      <c r="C562" s="2" t="s">
        <v>2023</v>
      </c>
      <c r="D562" s="2" t="s">
        <v>118</v>
      </c>
      <c r="E562" s="2" t="s">
        <v>2024</v>
      </c>
      <c r="F562" s="2" t="s">
        <v>4205</v>
      </c>
      <c r="G562" s="2" t="s">
        <v>4206</v>
      </c>
      <c r="H562" s="2" t="s">
        <v>4207</v>
      </c>
      <c r="I562" s="2" t="s">
        <v>4208</v>
      </c>
      <c r="J562" s="2" t="s">
        <v>27</v>
      </c>
      <c r="K562" s="2" t="s">
        <v>4209</v>
      </c>
      <c r="L562" s="2" t="s">
        <v>4210</v>
      </c>
      <c r="M562" s="2" t="s">
        <v>4211</v>
      </c>
      <c r="N562" s="2" t="s">
        <v>41</v>
      </c>
      <c r="O562" s="2" t="str">
        <f t="shared" si="8"/>
        <v>OK</v>
      </c>
      <c r="P562" s="2" t="str">
        <f>VLOOKUP(B562,ACROV!$A$2:$D$739,4,)</f>
        <v>LUCKY NURDIANSYAH</v>
      </c>
    </row>
    <row r="563" spans="1:16" x14ac:dyDescent="0.25">
      <c r="A563" s="2" t="s">
        <v>26</v>
      </c>
      <c r="B563" s="2" t="s">
        <v>2923</v>
      </c>
      <c r="C563" s="2" t="s">
        <v>2924</v>
      </c>
      <c r="D563" s="2" t="s">
        <v>118</v>
      </c>
      <c r="E563" s="2" t="s">
        <v>3794</v>
      </c>
      <c r="F563" s="2" t="s">
        <v>4205</v>
      </c>
      <c r="G563" s="2" t="s">
        <v>4206</v>
      </c>
      <c r="H563" s="2" t="s">
        <v>4207</v>
      </c>
      <c r="I563" s="2" t="s">
        <v>4208</v>
      </c>
      <c r="J563" s="2" t="s">
        <v>27</v>
      </c>
      <c r="K563" s="2" t="s">
        <v>4209</v>
      </c>
      <c r="L563" s="2" t="s">
        <v>4210</v>
      </c>
      <c r="M563" s="2" t="s">
        <v>4211</v>
      </c>
      <c r="N563" s="2" t="s">
        <v>41</v>
      </c>
      <c r="O563" s="2" t="str">
        <f t="shared" si="8"/>
        <v>OK</v>
      </c>
      <c r="P563" s="2" t="str">
        <f>VLOOKUP(B563,ACROV!$A$2:$D$739,4,)</f>
        <v>LUCKY NURDIANSYAH</v>
      </c>
    </row>
    <row r="564" spans="1:16" x14ac:dyDescent="0.25">
      <c r="A564" s="2" t="s">
        <v>26</v>
      </c>
      <c r="B564" s="2" t="s">
        <v>2407</v>
      </c>
      <c r="C564" s="2" t="s">
        <v>2408</v>
      </c>
      <c r="D564" s="2" t="s">
        <v>118</v>
      </c>
      <c r="E564" s="2" t="s">
        <v>3712</v>
      </c>
      <c r="F564" s="2" t="s">
        <v>4205</v>
      </c>
      <c r="G564" s="2" t="s">
        <v>4206</v>
      </c>
      <c r="H564" s="2" t="s">
        <v>4207</v>
      </c>
      <c r="I564" s="2" t="s">
        <v>4208</v>
      </c>
      <c r="J564" s="2" t="s">
        <v>27</v>
      </c>
      <c r="K564" s="2" t="s">
        <v>4209</v>
      </c>
      <c r="L564" s="2" t="s">
        <v>4210</v>
      </c>
      <c r="M564" s="2" t="s">
        <v>4211</v>
      </c>
      <c r="N564" s="2" t="s">
        <v>41</v>
      </c>
      <c r="O564" s="2" t="str">
        <f t="shared" si="8"/>
        <v>OK</v>
      </c>
      <c r="P564" s="2" t="str">
        <f>VLOOKUP(B564,ACROV!$A$2:$D$739,4,)</f>
        <v>LUCKY NURDIANSYAH</v>
      </c>
    </row>
    <row r="565" spans="1:16" x14ac:dyDescent="0.25">
      <c r="A565" s="2" t="s">
        <v>26</v>
      </c>
      <c r="B565" s="2" t="s">
        <v>2559</v>
      </c>
      <c r="C565" s="2" t="s">
        <v>2560</v>
      </c>
      <c r="D565" s="2" t="s">
        <v>30</v>
      </c>
      <c r="E565" s="2" t="s">
        <v>2561</v>
      </c>
      <c r="F565" s="2" t="s">
        <v>4205</v>
      </c>
      <c r="G565" s="2" t="s">
        <v>4206</v>
      </c>
      <c r="H565" s="2" t="s">
        <v>4207</v>
      </c>
      <c r="I565" s="2" t="s">
        <v>4208</v>
      </c>
      <c r="J565" s="2" t="s">
        <v>27</v>
      </c>
      <c r="K565" s="2" t="s">
        <v>4209</v>
      </c>
      <c r="L565" s="2" t="s">
        <v>4210</v>
      </c>
      <c r="M565" s="2" t="s">
        <v>4211</v>
      </c>
      <c r="N565" s="2" t="s">
        <v>41</v>
      </c>
      <c r="O565" s="2" t="str">
        <f t="shared" si="8"/>
        <v>OK</v>
      </c>
      <c r="P565" s="2" t="str">
        <f>VLOOKUP(B565,ACROV!$A$2:$D$739,4,)</f>
        <v>LUCKY NURDIANSYAH</v>
      </c>
    </row>
    <row r="566" spans="1:16" x14ac:dyDescent="0.25">
      <c r="A566" s="2" t="s">
        <v>26</v>
      </c>
      <c r="B566" s="2" t="s">
        <v>2948</v>
      </c>
      <c r="C566" s="2" t="s">
        <v>2949</v>
      </c>
      <c r="D566" s="2" t="s">
        <v>30</v>
      </c>
      <c r="E566" s="2" t="s">
        <v>3676</v>
      </c>
      <c r="F566" s="2" t="s">
        <v>4205</v>
      </c>
      <c r="G566" s="2" t="s">
        <v>4206</v>
      </c>
      <c r="H566" s="2" t="s">
        <v>4207</v>
      </c>
      <c r="I566" s="2" t="s">
        <v>4208</v>
      </c>
      <c r="J566" s="2" t="s">
        <v>27</v>
      </c>
      <c r="K566" s="2" t="s">
        <v>4209</v>
      </c>
      <c r="L566" s="2" t="s">
        <v>4210</v>
      </c>
      <c r="M566" s="2" t="s">
        <v>4211</v>
      </c>
      <c r="N566" s="2" t="s">
        <v>41</v>
      </c>
      <c r="O566" s="2" t="str">
        <f t="shared" si="8"/>
        <v>OK</v>
      </c>
      <c r="P566" s="2" t="str">
        <f>VLOOKUP(B566,ACROV!$A$2:$D$739,4,)</f>
        <v>LUCKY NURDIANSYAH</v>
      </c>
    </row>
    <row r="567" spans="1:16" x14ac:dyDescent="0.25">
      <c r="A567" s="2" t="s">
        <v>26</v>
      </c>
      <c r="B567" s="2" t="s">
        <v>2923</v>
      </c>
      <c r="C567" s="2" t="s">
        <v>2924</v>
      </c>
      <c r="D567" s="2" t="s">
        <v>30</v>
      </c>
      <c r="E567" s="2" t="s">
        <v>2925</v>
      </c>
      <c r="F567" s="2" t="s">
        <v>4205</v>
      </c>
      <c r="G567" s="2" t="s">
        <v>4206</v>
      </c>
      <c r="H567" s="2" t="s">
        <v>4207</v>
      </c>
      <c r="I567" s="2" t="s">
        <v>4208</v>
      </c>
      <c r="J567" s="2" t="s">
        <v>27</v>
      </c>
      <c r="K567" s="2" t="s">
        <v>4209</v>
      </c>
      <c r="L567" s="2" t="s">
        <v>4210</v>
      </c>
      <c r="M567" s="2" t="s">
        <v>4211</v>
      </c>
      <c r="N567" s="2" t="s">
        <v>41</v>
      </c>
      <c r="O567" s="2" t="str">
        <f t="shared" si="8"/>
        <v>OK</v>
      </c>
      <c r="P567" s="2" t="str">
        <f>VLOOKUP(B567,ACROV!$A$2:$D$739,4,)</f>
        <v>LUCKY NURDIANSYAH</v>
      </c>
    </row>
    <row r="568" spans="1:16" x14ac:dyDescent="0.25">
      <c r="A568" s="2" t="s">
        <v>26</v>
      </c>
      <c r="B568" s="2" t="s">
        <v>2898</v>
      </c>
      <c r="C568" s="2" t="s">
        <v>2899</v>
      </c>
      <c r="D568" s="2" t="s">
        <v>30</v>
      </c>
      <c r="E568" s="2" t="s">
        <v>2900</v>
      </c>
      <c r="F568" s="2" t="s">
        <v>4205</v>
      </c>
      <c r="G568" s="2" t="s">
        <v>4206</v>
      </c>
      <c r="H568" s="2" t="s">
        <v>4207</v>
      </c>
      <c r="I568" s="2" t="s">
        <v>4208</v>
      </c>
      <c r="J568" s="2" t="s">
        <v>27</v>
      </c>
      <c r="K568" s="2" t="s">
        <v>4209</v>
      </c>
      <c r="L568" s="2" t="s">
        <v>4210</v>
      </c>
      <c r="M568" s="2" t="s">
        <v>4211</v>
      </c>
      <c r="N568" s="2" t="s">
        <v>41</v>
      </c>
      <c r="O568" s="2" t="str">
        <f t="shared" si="8"/>
        <v>OK</v>
      </c>
      <c r="P568" s="2" t="str">
        <f>VLOOKUP(B568,ACROV!$A$2:$D$739,4,)</f>
        <v>LUCKY NURDIANSYAH</v>
      </c>
    </row>
    <row r="569" spans="1:16" x14ac:dyDescent="0.25">
      <c r="A569" s="2" t="s">
        <v>26</v>
      </c>
      <c r="B569" s="2" t="s">
        <v>2559</v>
      </c>
      <c r="C569" s="2" t="s">
        <v>2560</v>
      </c>
      <c r="D569" s="2" t="s">
        <v>118</v>
      </c>
      <c r="E569" s="2" t="s">
        <v>2953</v>
      </c>
      <c r="F569" s="2" t="s">
        <v>4205</v>
      </c>
      <c r="G569" s="2" t="s">
        <v>4206</v>
      </c>
      <c r="H569" s="2" t="s">
        <v>4207</v>
      </c>
      <c r="I569" s="2" t="s">
        <v>4208</v>
      </c>
      <c r="J569" s="2" t="s">
        <v>27</v>
      </c>
      <c r="K569" s="2" t="s">
        <v>4209</v>
      </c>
      <c r="L569" s="2" t="s">
        <v>4210</v>
      </c>
      <c r="M569" s="2" t="s">
        <v>4211</v>
      </c>
      <c r="N569" s="2" t="s">
        <v>41</v>
      </c>
      <c r="O569" s="2" t="str">
        <f t="shared" si="8"/>
        <v>OK</v>
      </c>
      <c r="P569" s="2" t="str">
        <f>VLOOKUP(B569,ACROV!$A$2:$D$739,4,)</f>
        <v>LUCKY NURDIANSYAH</v>
      </c>
    </row>
    <row r="570" spans="1:16" x14ac:dyDescent="0.25">
      <c r="A570" s="2" t="s">
        <v>26</v>
      </c>
      <c r="B570" s="2" t="s">
        <v>2407</v>
      </c>
      <c r="C570" s="2" t="s">
        <v>2408</v>
      </c>
      <c r="D570" s="2" t="s">
        <v>30</v>
      </c>
      <c r="E570" s="2" t="s">
        <v>2409</v>
      </c>
      <c r="F570" s="2" t="s">
        <v>4205</v>
      </c>
      <c r="G570" s="2" t="s">
        <v>4206</v>
      </c>
      <c r="H570" s="2" t="s">
        <v>4207</v>
      </c>
      <c r="I570" s="2" t="s">
        <v>4208</v>
      </c>
      <c r="J570" s="2" t="s">
        <v>27</v>
      </c>
      <c r="K570" s="2" t="s">
        <v>4209</v>
      </c>
      <c r="L570" s="2" t="s">
        <v>4210</v>
      </c>
      <c r="M570" s="2" t="s">
        <v>4211</v>
      </c>
      <c r="N570" s="2" t="s">
        <v>41</v>
      </c>
      <c r="O570" s="2" t="str">
        <f t="shared" si="8"/>
        <v>OK</v>
      </c>
      <c r="P570" s="2" t="str">
        <f>VLOOKUP(B570,ACROV!$A$2:$D$739,4,)</f>
        <v>LUCKY NURDIANSYAH</v>
      </c>
    </row>
    <row r="571" spans="1:16" x14ac:dyDescent="0.25">
      <c r="A571" s="2" t="s">
        <v>26</v>
      </c>
      <c r="B571" s="2" t="s">
        <v>2022</v>
      </c>
      <c r="C571" s="2" t="s">
        <v>2023</v>
      </c>
      <c r="D571" s="2" t="s">
        <v>30</v>
      </c>
      <c r="E571" s="2" t="s">
        <v>2598</v>
      </c>
      <c r="F571" s="2" t="s">
        <v>4205</v>
      </c>
      <c r="G571" s="2" t="s">
        <v>4206</v>
      </c>
      <c r="H571" s="2" t="s">
        <v>4207</v>
      </c>
      <c r="I571" s="2" t="s">
        <v>4208</v>
      </c>
      <c r="J571" s="2" t="s">
        <v>27</v>
      </c>
      <c r="K571" s="2" t="s">
        <v>4209</v>
      </c>
      <c r="L571" s="2" t="s">
        <v>4210</v>
      </c>
      <c r="M571" s="2" t="s">
        <v>4211</v>
      </c>
      <c r="N571" s="2" t="s">
        <v>41</v>
      </c>
      <c r="O571" s="2" t="str">
        <f t="shared" si="8"/>
        <v>OK</v>
      </c>
      <c r="P571" s="2" t="str">
        <f>VLOOKUP(B571,ACROV!$A$2:$D$739,4,)</f>
        <v>LUCKY NURDIANSYAH</v>
      </c>
    </row>
    <row r="572" spans="1:16" x14ac:dyDescent="0.25">
      <c r="A572" s="2" t="s">
        <v>26</v>
      </c>
      <c r="B572" s="2" t="s">
        <v>2445</v>
      </c>
      <c r="C572" s="2" t="s">
        <v>2446</v>
      </c>
      <c r="D572" s="2" t="s">
        <v>30</v>
      </c>
      <c r="E572" s="2" t="s">
        <v>2447</v>
      </c>
      <c r="F572" s="2" t="s">
        <v>4205</v>
      </c>
      <c r="G572" s="2" t="s">
        <v>4206</v>
      </c>
      <c r="H572" s="2" t="s">
        <v>4207</v>
      </c>
      <c r="I572" s="2" t="s">
        <v>4208</v>
      </c>
      <c r="J572" s="2" t="s">
        <v>27</v>
      </c>
      <c r="K572" s="2" t="s">
        <v>4209</v>
      </c>
      <c r="L572" s="2" t="s">
        <v>4210</v>
      </c>
      <c r="M572" s="2" t="s">
        <v>4211</v>
      </c>
      <c r="N572" s="2" t="s">
        <v>41</v>
      </c>
      <c r="O572" s="2" t="str">
        <f t="shared" si="8"/>
        <v>OK</v>
      </c>
      <c r="P572" s="2" t="str">
        <f>VLOOKUP(B572,ACROV!$A$2:$D$739,4,)</f>
        <v>LUCKY NURDIANSYAH</v>
      </c>
    </row>
    <row r="573" spans="1:16" x14ac:dyDescent="0.25">
      <c r="A573" s="2" t="s">
        <v>26</v>
      </c>
      <c r="B573" s="2" t="s">
        <v>2898</v>
      </c>
      <c r="C573" s="2" t="s">
        <v>2899</v>
      </c>
      <c r="D573" s="2" t="s">
        <v>118</v>
      </c>
      <c r="E573" s="2" t="s">
        <v>3844</v>
      </c>
      <c r="F573" s="2" t="s">
        <v>4205</v>
      </c>
      <c r="G573" s="2" t="s">
        <v>4206</v>
      </c>
      <c r="H573" s="2" t="s">
        <v>4207</v>
      </c>
      <c r="I573" s="2" t="s">
        <v>4208</v>
      </c>
      <c r="J573" s="2" t="s">
        <v>27</v>
      </c>
      <c r="K573" s="2" t="s">
        <v>4209</v>
      </c>
      <c r="L573" s="2" t="s">
        <v>4210</v>
      </c>
      <c r="M573" s="2" t="s">
        <v>4211</v>
      </c>
      <c r="N573" s="2" t="s">
        <v>41</v>
      </c>
      <c r="O573" s="2" t="str">
        <f t="shared" si="8"/>
        <v>OK</v>
      </c>
      <c r="P573" s="2" t="str">
        <f>VLOOKUP(B573,ACROV!$A$2:$D$739,4,)</f>
        <v>LUCKY NURDIANSYAH</v>
      </c>
    </row>
    <row r="574" spans="1:16" x14ac:dyDescent="0.25">
      <c r="A574" s="2" t="s">
        <v>26</v>
      </c>
      <c r="B574" s="2" t="s">
        <v>2445</v>
      </c>
      <c r="C574" s="2" t="s">
        <v>2446</v>
      </c>
      <c r="D574" s="2" t="s">
        <v>118</v>
      </c>
      <c r="E574" s="2" t="s">
        <v>3821</v>
      </c>
      <c r="F574" s="2" t="s">
        <v>4205</v>
      </c>
      <c r="G574" s="2" t="s">
        <v>4206</v>
      </c>
      <c r="H574" s="2" t="s">
        <v>4207</v>
      </c>
      <c r="I574" s="2" t="s">
        <v>4208</v>
      </c>
      <c r="J574" s="2" t="s">
        <v>27</v>
      </c>
      <c r="K574" s="2" t="s">
        <v>4209</v>
      </c>
      <c r="L574" s="2" t="s">
        <v>4210</v>
      </c>
      <c r="M574" s="2" t="s">
        <v>4211</v>
      </c>
      <c r="N574" s="2" t="s">
        <v>41</v>
      </c>
      <c r="O574" s="2" t="str">
        <f t="shared" si="8"/>
        <v>OK</v>
      </c>
      <c r="P574" s="2" t="str">
        <f>VLOOKUP(B574,ACROV!$A$2:$D$739,4,)</f>
        <v>LUCKY NURDIANSYAH</v>
      </c>
    </row>
    <row r="575" spans="1:16" x14ac:dyDescent="0.25">
      <c r="A575" s="2" t="s">
        <v>26</v>
      </c>
      <c r="B575" s="2" t="s">
        <v>2726</v>
      </c>
      <c r="C575" s="2" t="s">
        <v>2727</v>
      </c>
      <c r="D575" s="2" t="s">
        <v>30</v>
      </c>
      <c r="E575" s="2" t="s">
        <v>2728</v>
      </c>
      <c r="F575" s="2" t="s">
        <v>4205</v>
      </c>
      <c r="G575" s="2" t="s">
        <v>4206</v>
      </c>
      <c r="H575" s="2" t="s">
        <v>4207</v>
      </c>
      <c r="I575" s="2" t="s">
        <v>4208</v>
      </c>
      <c r="J575" s="2" t="s">
        <v>27</v>
      </c>
      <c r="K575" s="2" t="s">
        <v>4209</v>
      </c>
      <c r="L575" s="2" t="s">
        <v>4210</v>
      </c>
      <c r="M575" s="2" t="s">
        <v>4211</v>
      </c>
      <c r="N575" s="2" t="s">
        <v>41</v>
      </c>
      <c r="O575" s="2" t="str">
        <f t="shared" si="8"/>
        <v>OK</v>
      </c>
      <c r="P575" s="2" t="str">
        <f>VLOOKUP(B575,ACROV!$A$2:$D$739,4,)</f>
        <v>LUCKY NURDIANSYAH</v>
      </c>
    </row>
    <row r="576" spans="1:16" x14ac:dyDescent="0.25">
      <c r="A576" s="2" t="s">
        <v>26</v>
      </c>
      <c r="B576" s="2" t="s">
        <v>2726</v>
      </c>
      <c r="C576" s="2" t="s">
        <v>2727</v>
      </c>
      <c r="D576" s="2" t="s">
        <v>118</v>
      </c>
      <c r="E576" s="2" t="s">
        <v>2873</v>
      </c>
      <c r="F576" s="2" t="s">
        <v>4205</v>
      </c>
      <c r="G576" s="2" t="s">
        <v>4206</v>
      </c>
      <c r="H576" s="2" t="s">
        <v>4207</v>
      </c>
      <c r="I576" s="2" t="s">
        <v>4208</v>
      </c>
      <c r="J576" s="2" t="s">
        <v>27</v>
      </c>
      <c r="K576" s="2" t="s">
        <v>4209</v>
      </c>
      <c r="L576" s="2" t="s">
        <v>4210</v>
      </c>
      <c r="M576" s="2" t="s">
        <v>4211</v>
      </c>
      <c r="N576" s="2" t="s">
        <v>41</v>
      </c>
      <c r="O576" s="2" t="str">
        <f t="shared" si="8"/>
        <v>OK</v>
      </c>
      <c r="P576" s="2" t="str">
        <f>VLOOKUP(B576,ACROV!$A$2:$D$739,4,)</f>
        <v>LUCKY NURDIANSYAH</v>
      </c>
    </row>
    <row r="577" spans="1:16" x14ac:dyDescent="0.25">
      <c r="A577" s="2" t="s">
        <v>26</v>
      </c>
      <c r="B577" s="2" t="s">
        <v>2543</v>
      </c>
      <c r="C577" s="2" t="s">
        <v>2544</v>
      </c>
      <c r="D577" s="2" t="s">
        <v>118</v>
      </c>
      <c r="E577" s="2" t="s">
        <v>2773</v>
      </c>
      <c r="F577" s="2" t="s">
        <v>4205</v>
      </c>
      <c r="G577" s="2" t="s">
        <v>4206</v>
      </c>
      <c r="H577" s="2" t="s">
        <v>4207</v>
      </c>
      <c r="I577" s="2" t="s">
        <v>4208</v>
      </c>
      <c r="J577" s="2" t="s">
        <v>27</v>
      </c>
      <c r="K577" s="2" t="s">
        <v>4209</v>
      </c>
      <c r="L577" s="2" t="s">
        <v>4210</v>
      </c>
      <c r="M577" s="2" t="s">
        <v>4211</v>
      </c>
      <c r="N577" s="2" t="s">
        <v>41</v>
      </c>
      <c r="O577" s="2" t="str">
        <f t="shared" si="8"/>
        <v>OK</v>
      </c>
      <c r="P577" s="2" t="str">
        <f>VLOOKUP(B577,ACROV!$A$2:$D$739,4,)</f>
        <v>LUCKY NURDIANSYAH</v>
      </c>
    </row>
    <row r="578" spans="1:16" x14ac:dyDescent="0.25">
      <c r="A578" s="2" t="s">
        <v>26</v>
      </c>
      <c r="B578" s="2" t="s">
        <v>2543</v>
      </c>
      <c r="C578" s="2" t="s">
        <v>2544</v>
      </c>
      <c r="D578" s="2" t="s">
        <v>30</v>
      </c>
      <c r="E578" s="2" t="s">
        <v>2545</v>
      </c>
      <c r="F578" s="2" t="s">
        <v>4205</v>
      </c>
      <c r="G578" s="2" t="s">
        <v>4206</v>
      </c>
      <c r="H578" s="2" t="s">
        <v>4207</v>
      </c>
      <c r="I578" s="2" t="s">
        <v>4208</v>
      </c>
      <c r="J578" s="2" t="s">
        <v>27</v>
      </c>
      <c r="K578" s="2" t="s">
        <v>4209</v>
      </c>
      <c r="L578" s="2" t="s">
        <v>4210</v>
      </c>
      <c r="M578" s="2" t="s">
        <v>4211</v>
      </c>
      <c r="N578" s="2" t="s">
        <v>41</v>
      </c>
      <c r="O578" s="2" t="str">
        <f t="shared" ref="O578:O641" si="9">IF(N578="OK","OK","NOK")</f>
        <v>OK</v>
      </c>
      <c r="P578" s="2" t="str">
        <f>VLOOKUP(B578,ACROV!$A$2:$D$739,4,)</f>
        <v>LUCKY NURDIANSYAH</v>
      </c>
    </row>
    <row r="579" spans="1:16" x14ac:dyDescent="0.25">
      <c r="A579" s="2" t="s">
        <v>26</v>
      </c>
      <c r="B579" s="2" t="s">
        <v>2948</v>
      </c>
      <c r="C579" s="2" t="s">
        <v>2949</v>
      </c>
      <c r="D579" s="2" t="s">
        <v>118</v>
      </c>
      <c r="E579" s="2" t="s">
        <v>2950</v>
      </c>
      <c r="F579" s="2" t="s">
        <v>4205</v>
      </c>
      <c r="G579" s="2" t="s">
        <v>4206</v>
      </c>
      <c r="H579" s="2" t="s">
        <v>4207</v>
      </c>
      <c r="I579" s="2" t="s">
        <v>4208</v>
      </c>
      <c r="J579" s="2" t="s">
        <v>27</v>
      </c>
      <c r="K579" s="2" t="s">
        <v>4209</v>
      </c>
      <c r="L579" s="2" t="s">
        <v>4210</v>
      </c>
      <c r="M579" s="2" t="s">
        <v>4211</v>
      </c>
      <c r="N579" s="2" t="s">
        <v>41</v>
      </c>
      <c r="O579" s="2" t="str">
        <f t="shared" si="9"/>
        <v>OK</v>
      </c>
      <c r="P579" s="2" t="str">
        <f>VLOOKUP(B579,ACROV!$A$2:$D$739,4,)</f>
        <v>LUCKY NURDIANSYAH</v>
      </c>
    </row>
    <row r="580" spans="1:16" x14ac:dyDescent="0.25">
      <c r="A580" s="2" t="s">
        <v>26</v>
      </c>
      <c r="B580" s="2" t="s">
        <v>1612</v>
      </c>
      <c r="C580" s="2" t="s">
        <v>1613</v>
      </c>
      <c r="D580" s="2" t="s">
        <v>118</v>
      </c>
      <c r="E580" s="2" t="s">
        <v>3726</v>
      </c>
      <c r="F580" s="2" t="s">
        <v>4205</v>
      </c>
      <c r="G580" s="2" t="s">
        <v>4206</v>
      </c>
      <c r="H580" s="2" t="s">
        <v>4207</v>
      </c>
      <c r="I580" s="2" t="s">
        <v>4208</v>
      </c>
      <c r="J580" s="2" t="s">
        <v>27</v>
      </c>
      <c r="K580" s="2" t="s">
        <v>4209</v>
      </c>
      <c r="L580" s="2" t="s">
        <v>4210</v>
      </c>
      <c r="M580" s="2" t="s">
        <v>4211</v>
      </c>
      <c r="N580" s="2" t="s">
        <v>41</v>
      </c>
      <c r="O580" s="2" t="str">
        <f t="shared" si="9"/>
        <v>OK</v>
      </c>
      <c r="P580" s="2" t="str">
        <f>VLOOKUP(B580,ACROV!$A$2:$D$739,4,)</f>
        <v>M FARHAN HILMAWAN</v>
      </c>
    </row>
    <row r="581" spans="1:16" x14ac:dyDescent="0.25">
      <c r="A581" s="2" t="s">
        <v>26</v>
      </c>
      <c r="B581" s="2" t="s">
        <v>2939</v>
      </c>
      <c r="C581" s="2" t="s">
        <v>2940</v>
      </c>
      <c r="D581" s="2" t="s">
        <v>118</v>
      </c>
      <c r="E581" s="2" t="s">
        <v>3211</v>
      </c>
      <c r="F581" s="2" t="s">
        <v>4205</v>
      </c>
      <c r="G581" s="2" t="s">
        <v>4206</v>
      </c>
      <c r="H581" s="2" t="s">
        <v>4207</v>
      </c>
      <c r="I581" s="2" t="s">
        <v>4208</v>
      </c>
      <c r="J581" s="2" t="s">
        <v>27</v>
      </c>
      <c r="K581" s="2" t="s">
        <v>4209</v>
      </c>
      <c r="L581" s="2" t="s">
        <v>4210</v>
      </c>
      <c r="M581" s="2" t="s">
        <v>4211</v>
      </c>
      <c r="N581" s="2" t="s">
        <v>41</v>
      </c>
      <c r="O581" s="2" t="str">
        <f t="shared" si="9"/>
        <v>OK</v>
      </c>
      <c r="P581" s="2" t="str">
        <f>VLOOKUP(B581,ACROV!$A$2:$D$739,4,)</f>
        <v>M FARHAN HILMAWAN</v>
      </c>
    </row>
    <row r="582" spans="1:16" x14ac:dyDescent="0.25">
      <c r="A582" s="2" t="s">
        <v>26</v>
      </c>
      <c r="B582" s="2" t="s">
        <v>758</v>
      </c>
      <c r="C582" s="2" t="s">
        <v>759</v>
      </c>
      <c r="D582" s="2" t="s">
        <v>3136</v>
      </c>
      <c r="E582" s="2" t="s">
        <v>3460</v>
      </c>
      <c r="F582" s="2" t="s">
        <v>4205</v>
      </c>
      <c r="G582" s="2" t="s">
        <v>4206</v>
      </c>
      <c r="H582" s="2" t="s">
        <v>4207</v>
      </c>
      <c r="I582" s="2" t="s">
        <v>4208</v>
      </c>
      <c r="J582" s="2" t="s">
        <v>27</v>
      </c>
      <c r="K582" s="2" t="s">
        <v>4209</v>
      </c>
      <c r="L582" s="2" t="s">
        <v>4210</v>
      </c>
      <c r="M582" s="2" t="s">
        <v>4211</v>
      </c>
      <c r="N582" s="2" t="s">
        <v>41</v>
      </c>
      <c r="O582" s="2" t="str">
        <f t="shared" si="9"/>
        <v>OK</v>
      </c>
      <c r="P582" s="2" t="str">
        <f>VLOOKUP(B582,ACROV!$A$2:$D$739,4,)</f>
        <v>M FARHAN HILMAWAN</v>
      </c>
    </row>
    <row r="583" spans="1:16" x14ac:dyDescent="0.25">
      <c r="A583" s="2" t="s">
        <v>26</v>
      </c>
      <c r="B583" s="2" t="s">
        <v>2027</v>
      </c>
      <c r="C583" s="2" t="s">
        <v>2028</v>
      </c>
      <c r="D583" s="2" t="s">
        <v>30</v>
      </c>
      <c r="E583" s="2" t="s">
        <v>2029</v>
      </c>
      <c r="F583" s="2" t="s">
        <v>4205</v>
      </c>
      <c r="G583" s="2" t="s">
        <v>4206</v>
      </c>
      <c r="H583" s="2" t="s">
        <v>4207</v>
      </c>
      <c r="I583" s="2" t="s">
        <v>4208</v>
      </c>
      <c r="J583" s="2" t="s">
        <v>27</v>
      </c>
      <c r="K583" s="2" t="s">
        <v>4209</v>
      </c>
      <c r="L583" s="2" t="s">
        <v>4210</v>
      </c>
      <c r="M583" s="2" t="s">
        <v>4211</v>
      </c>
      <c r="N583" s="2" t="s">
        <v>41</v>
      </c>
      <c r="O583" s="2" t="str">
        <f t="shared" si="9"/>
        <v>OK</v>
      </c>
      <c r="P583" s="2" t="str">
        <f>VLOOKUP(B583,ACROV!$A$2:$D$739,4,)</f>
        <v>M FARHAN HILMAWAN</v>
      </c>
    </row>
    <row r="584" spans="1:16" x14ac:dyDescent="0.25">
      <c r="A584" s="2" t="s">
        <v>26</v>
      </c>
      <c r="B584" s="2" t="s">
        <v>1755</v>
      </c>
      <c r="C584" s="2" t="s">
        <v>1756</v>
      </c>
      <c r="D584" s="2" t="s">
        <v>118</v>
      </c>
      <c r="E584" s="2" t="s">
        <v>1757</v>
      </c>
      <c r="F584" s="2" t="s">
        <v>4205</v>
      </c>
      <c r="G584" s="2" t="s">
        <v>4206</v>
      </c>
      <c r="H584" s="2" t="s">
        <v>4207</v>
      </c>
      <c r="I584" s="2" t="s">
        <v>4208</v>
      </c>
      <c r="J584" s="2" t="s">
        <v>27</v>
      </c>
      <c r="K584" s="2" t="s">
        <v>4209</v>
      </c>
      <c r="L584" s="2" t="s">
        <v>4210</v>
      </c>
      <c r="M584" s="2" t="s">
        <v>4211</v>
      </c>
      <c r="N584" s="2" t="s">
        <v>41</v>
      </c>
      <c r="O584" s="2" t="str">
        <f t="shared" si="9"/>
        <v>OK</v>
      </c>
      <c r="P584" s="2" t="str">
        <f>VLOOKUP(B584,ACROV!$A$2:$D$739,4,)</f>
        <v>M FARHAN HILMAWAN</v>
      </c>
    </row>
    <row r="585" spans="1:16" x14ac:dyDescent="0.25">
      <c r="A585" s="2" t="s">
        <v>26</v>
      </c>
      <c r="B585" s="2" t="s">
        <v>314</v>
      </c>
      <c r="C585" s="2" t="s">
        <v>315</v>
      </c>
      <c r="D585" s="2" t="s">
        <v>30</v>
      </c>
      <c r="E585" s="2" t="s">
        <v>316</v>
      </c>
      <c r="F585" s="2" t="s">
        <v>4205</v>
      </c>
      <c r="G585" s="2" t="s">
        <v>4206</v>
      </c>
      <c r="H585" s="2" t="s">
        <v>4207</v>
      </c>
      <c r="I585" s="2" t="s">
        <v>4208</v>
      </c>
      <c r="J585" s="2" t="s">
        <v>27</v>
      </c>
      <c r="K585" s="2" t="s">
        <v>4209</v>
      </c>
      <c r="L585" s="2" t="s">
        <v>4210</v>
      </c>
      <c r="M585" s="2" t="s">
        <v>4211</v>
      </c>
      <c r="N585" s="2" t="s">
        <v>41</v>
      </c>
      <c r="O585" s="2" t="str">
        <f t="shared" si="9"/>
        <v>OK</v>
      </c>
      <c r="P585" s="2" t="str">
        <f>VLOOKUP(B585,ACROV!$A$2:$D$739,4,)</f>
        <v>M FARHAN HILMAWAN</v>
      </c>
    </row>
    <row r="586" spans="1:16" x14ac:dyDescent="0.25">
      <c r="A586" s="2" t="s">
        <v>26</v>
      </c>
      <c r="B586" s="2" t="s">
        <v>1755</v>
      </c>
      <c r="C586" s="2" t="s">
        <v>1756</v>
      </c>
      <c r="D586" s="2" t="s">
        <v>30</v>
      </c>
      <c r="E586" s="2" t="s">
        <v>3219</v>
      </c>
      <c r="F586" s="2" t="s">
        <v>4205</v>
      </c>
      <c r="G586" s="2" t="s">
        <v>4206</v>
      </c>
      <c r="H586" s="2" t="s">
        <v>4207</v>
      </c>
      <c r="I586" s="2" t="s">
        <v>4208</v>
      </c>
      <c r="J586" s="2" t="s">
        <v>27</v>
      </c>
      <c r="K586" s="2" t="s">
        <v>4209</v>
      </c>
      <c r="L586" s="2" t="s">
        <v>4210</v>
      </c>
      <c r="M586" s="2" t="s">
        <v>4211</v>
      </c>
      <c r="N586" s="2" t="s">
        <v>41</v>
      </c>
      <c r="O586" s="2" t="str">
        <f t="shared" si="9"/>
        <v>OK</v>
      </c>
      <c r="P586" s="2" t="str">
        <f>VLOOKUP(B586,ACROV!$A$2:$D$739,4,)</f>
        <v>M FARHAN HILMAWAN</v>
      </c>
    </row>
    <row r="587" spans="1:16" x14ac:dyDescent="0.25">
      <c r="A587" s="2" t="s">
        <v>26</v>
      </c>
      <c r="B587" s="2" t="s">
        <v>1882</v>
      </c>
      <c r="C587" s="2" t="s">
        <v>1883</v>
      </c>
      <c r="D587" s="2" t="s">
        <v>30</v>
      </c>
      <c r="E587" s="2" t="s">
        <v>1884</v>
      </c>
      <c r="F587" s="2" t="s">
        <v>4205</v>
      </c>
      <c r="G587" s="2" t="s">
        <v>4206</v>
      </c>
      <c r="H587" s="2" t="s">
        <v>4207</v>
      </c>
      <c r="I587" s="2" t="s">
        <v>4208</v>
      </c>
      <c r="J587" s="2" t="s">
        <v>27</v>
      </c>
      <c r="K587" s="2" t="s">
        <v>4209</v>
      </c>
      <c r="L587" s="2" t="s">
        <v>4210</v>
      </c>
      <c r="M587" s="2" t="s">
        <v>4211</v>
      </c>
      <c r="N587" s="2" t="s">
        <v>41</v>
      </c>
      <c r="O587" s="2" t="str">
        <f t="shared" si="9"/>
        <v>OK</v>
      </c>
      <c r="P587" s="2" t="str">
        <f>VLOOKUP(B587,ACROV!$A$2:$D$739,4,)</f>
        <v>M FARHAN HILMAWAN</v>
      </c>
    </row>
    <row r="588" spans="1:16" x14ac:dyDescent="0.25">
      <c r="A588" s="2" t="s">
        <v>26</v>
      </c>
      <c r="B588" s="2" t="s">
        <v>1024</v>
      </c>
      <c r="C588" s="2" t="s">
        <v>1025</v>
      </c>
      <c r="D588" s="2" t="s">
        <v>30</v>
      </c>
      <c r="E588" s="2" t="s">
        <v>1322</v>
      </c>
      <c r="F588" s="2" t="s">
        <v>4205</v>
      </c>
      <c r="G588" s="2" t="s">
        <v>4206</v>
      </c>
      <c r="H588" s="2" t="s">
        <v>4207</v>
      </c>
      <c r="I588" s="2" t="s">
        <v>4208</v>
      </c>
      <c r="J588" s="2" t="s">
        <v>27</v>
      </c>
      <c r="K588" s="2" t="s">
        <v>4209</v>
      </c>
      <c r="L588" s="2" t="s">
        <v>4210</v>
      </c>
      <c r="M588" s="2" t="s">
        <v>4211</v>
      </c>
      <c r="N588" s="2" t="s">
        <v>41</v>
      </c>
      <c r="O588" s="2" t="str">
        <f t="shared" si="9"/>
        <v>OK</v>
      </c>
      <c r="P588" s="2" t="str">
        <f>VLOOKUP(B588,ACROV!$A$2:$D$739,4,)</f>
        <v>M FARHAN HILMAWAN</v>
      </c>
    </row>
    <row r="589" spans="1:16" x14ac:dyDescent="0.25">
      <c r="A589" s="2" t="s">
        <v>26</v>
      </c>
      <c r="B589" s="2" t="s">
        <v>758</v>
      </c>
      <c r="C589" s="2" t="s">
        <v>759</v>
      </c>
      <c r="D589" s="2" t="s">
        <v>622</v>
      </c>
      <c r="E589" s="2" t="s">
        <v>3487</v>
      </c>
      <c r="F589" s="2" t="s">
        <v>4205</v>
      </c>
      <c r="G589" s="2" t="s">
        <v>4206</v>
      </c>
      <c r="H589" s="2" t="s">
        <v>4207</v>
      </c>
      <c r="I589" s="2" t="s">
        <v>4208</v>
      </c>
      <c r="J589" s="2" t="s">
        <v>27</v>
      </c>
      <c r="K589" s="2" t="s">
        <v>4209</v>
      </c>
      <c r="L589" s="2" t="s">
        <v>4210</v>
      </c>
      <c r="M589" s="2" t="s">
        <v>4211</v>
      </c>
      <c r="N589" s="2" t="s">
        <v>41</v>
      </c>
      <c r="O589" s="2" t="str">
        <f t="shared" si="9"/>
        <v>OK</v>
      </c>
      <c r="P589" s="2" t="str">
        <f>VLOOKUP(B589,ACROV!$A$2:$D$739,4,)</f>
        <v>M FARHAN HILMAWAN</v>
      </c>
    </row>
    <row r="590" spans="1:16" x14ac:dyDescent="0.25">
      <c r="A590" s="2" t="s">
        <v>26</v>
      </c>
      <c r="B590" s="2" t="s">
        <v>758</v>
      </c>
      <c r="C590" s="2" t="s">
        <v>759</v>
      </c>
      <c r="D590" s="2" t="s">
        <v>160</v>
      </c>
      <c r="E590" s="2" t="s">
        <v>760</v>
      </c>
      <c r="F590" s="2" t="s">
        <v>4205</v>
      </c>
      <c r="G590" s="2" t="s">
        <v>4206</v>
      </c>
      <c r="H590" s="2" t="s">
        <v>4207</v>
      </c>
      <c r="I590" s="2" t="s">
        <v>4208</v>
      </c>
      <c r="J590" s="2" t="s">
        <v>27</v>
      </c>
      <c r="K590" s="2" t="s">
        <v>4209</v>
      </c>
      <c r="L590" s="2" t="s">
        <v>4210</v>
      </c>
      <c r="M590" s="2" t="s">
        <v>4211</v>
      </c>
      <c r="N590" s="2" t="s">
        <v>41</v>
      </c>
      <c r="O590" s="2" t="str">
        <f t="shared" si="9"/>
        <v>OK</v>
      </c>
      <c r="P590" s="2" t="str">
        <f>VLOOKUP(B590,ACROV!$A$2:$D$739,4,)</f>
        <v>M FARHAN HILMAWAN</v>
      </c>
    </row>
    <row r="591" spans="1:16" x14ac:dyDescent="0.25">
      <c r="A591" s="2" t="s">
        <v>26</v>
      </c>
      <c r="B591" s="2" t="s">
        <v>314</v>
      </c>
      <c r="C591" s="2" t="s">
        <v>315</v>
      </c>
      <c r="D591" s="2" t="s">
        <v>160</v>
      </c>
      <c r="E591" s="2" t="s">
        <v>741</v>
      </c>
      <c r="F591" s="2" t="s">
        <v>4205</v>
      </c>
      <c r="G591" s="2" t="s">
        <v>4206</v>
      </c>
      <c r="H591" s="2" t="s">
        <v>4207</v>
      </c>
      <c r="I591" s="2" t="s">
        <v>4208</v>
      </c>
      <c r="J591" s="2" t="s">
        <v>27</v>
      </c>
      <c r="K591" s="2" t="s">
        <v>4209</v>
      </c>
      <c r="L591" s="2" t="s">
        <v>4210</v>
      </c>
      <c r="M591" s="2" t="s">
        <v>4211</v>
      </c>
      <c r="N591" s="2" t="s">
        <v>41</v>
      </c>
      <c r="O591" s="2" t="str">
        <f t="shared" si="9"/>
        <v>OK</v>
      </c>
      <c r="P591" s="2" t="str">
        <f>VLOOKUP(B591,ACROV!$A$2:$D$739,4,)</f>
        <v>M FARHAN HILMAWAN</v>
      </c>
    </row>
    <row r="592" spans="1:16" x14ac:dyDescent="0.25">
      <c r="A592" s="2" t="s">
        <v>26</v>
      </c>
      <c r="B592" s="2" t="s">
        <v>314</v>
      </c>
      <c r="C592" s="2" t="s">
        <v>315</v>
      </c>
      <c r="D592" s="2" t="s">
        <v>118</v>
      </c>
      <c r="E592" s="2" t="s">
        <v>434</v>
      </c>
      <c r="F592" s="2" t="s">
        <v>4205</v>
      </c>
      <c r="G592" s="2" t="s">
        <v>4206</v>
      </c>
      <c r="H592" s="2" t="s">
        <v>4207</v>
      </c>
      <c r="I592" s="2" t="s">
        <v>4208</v>
      </c>
      <c r="J592" s="2" t="s">
        <v>27</v>
      </c>
      <c r="K592" s="2" t="s">
        <v>4209</v>
      </c>
      <c r="L592" s="2" t="s">
        <v>4210</v>
      </c>
      <c r="M592" s="2" t="s">
        <v>4211</v>
      </c>
      <c r="N592" s="2" t="s">
        <v>41</v>
      </c>
      <c r="O592" s="2" t="str">
        <f t="shared" si="9"/>
        <v>OK</v>
      </c>
      <c r="P592" s="2" t="str">
        <f>VLOOKUP(B592,ACROV!$A$2:$D$739,4,)</f>
        <v>M FARHAN HILMAWAN</v>
      </c>
    </row>
    <row r="593" spans="1:16" x14ac:dyDescent="0.25">
      <c r="A593" s="2" t="s">
        <v>26</v>
      </c>
      <c r="B593" s="2" t="s">
        <v>3271</v>
      </c>
      <c r="C593" s="2" t="s">
        <v>3272</v>
      </c>
      <c r="D593" s="2" t="s">
        <v>118</v>
      </c>
      <c r="E593" s="2" t="s">
        <v>3273</v>
      </c>
      <c r="F593" s="2" t="s">
        <v>4205</v>
      </c>
      <c r="G593" s="2" t="s">
        <v>4206</v>
      </c>
      <c r="H593" s="2" t="s">
        <v>4207</v>
      </c>
      <c r="I593" s="2" t="s">
        <v>4208</v>
      </c>
      <c r="J593" s="2" t="s">
        <v>27</v>
      </c>
      <c r="K593" s="2" t="s">
        <v>4209</v>
      </c>
      <c r="L593" s="2" t="s">
        <v>4210</v>
      </c>
      <c r="M593" s="2" t="s">
        <v>4211</v>
      </c>
      <c r="N593" s="2" t="s">
        <v>41</v>
      </c>
      <c r="O593" s="2" t="str">
        <f t="shared" si="9"/>
        <v>OK</v>
      </c>
      <c r="P593" s="2" t="str">
        <f>VLOOKUP(B593,ACROV!$A$2:$D$739,4,)</f>
        <v>M FARHAN HILMAWAN</v>
      </c>
    </row>
    <row r="594" spans="1:16" x14ac:dyDescent="0.25">
      <c r="A594" s="2" t="s">
        <v>26</v>
      </c>
      <c r="B594" s="2" t="s">
        <v>758</v>
      </c>
      <c r="C594" s="2" t="s">
        <v>759</v>
      </c>
      <c r="D594" s="2" t="s">
        <v>49</v>
      </c>
      <c r="E594" s="2" t="s">
        <v>3042</v>
      </c>
      <c r="F594" s="2" t="s">
        <v>4205</v>
      </c>
      <c r="G594" s="2" t="s">
        <v>4206</v>
      </c>
      <c r="H594" s="2" t="s">
        <v>4207</v>
      </c>
      <c r="I594" s="2" t="s">
        <v>4208</v>
      </c>
      <c r="J594" s="2" t="s">
        <v>27</v>
      </c>
      <c r="K594" s="2" t="s">
        <v>4209</v>
      </c>
      <c r="L594" s="2" t="s">
        <v>4210</v>
      </c>
      <c r="M594" s="2" t="s">
        <v>4211</v>
      </c>
      <c r="N594" s="2" t="s">
        <v>41</v>
      </c>
      <c r="O594" s="2" t="str">
        <f t="shared" si="9"/>
        <v>OK</v>
      </c>
      <c r="P594" s="2" t="str">
        <f>VLOOKUP(B594,ACROV!$A$2:$D$739,4,)</f>
        <v>M FARHAN HILMAWAN</v>
      </c>
    </row>
    <row r="595" spans="1:16" x14ac:dyDescent="0.25">
      <c r="A595" s="2" t="s">
        <v>26</v>
      </c>
      <c r="B595" s="2" t="s">
        <v>3212</v>
      </c>
      <c r="C595" s="2" t="s">
        <v>3213</v>
      </c>
      <c r="D595" s="2" t="s">
        <v>118</v>
      </c>
      <c r="E595" s="2" t="s">
        <v>3214</v>
      </c>
      <c r="F595" s="2" t="s">
        <v>4205</v>
      </c>
      <c r="G595" s="2" t="s">
        <v>4206</v>
      </c>
      <c r="H595" s="2" t="s">
        <v>4207</v>
      </c>
      <c r="I595" s="2" t="s">
        <v>4208</v>
      </c>
      <c r="J595" s="2" t="s">
        <v>27</v>
      </c>
      <c r="K595" s="2" t="s">
        <v>4209</v>
      </c>
      <c r="L595" s="2" t="s">
        <v>4210</v>
      </c>
      <c r="M595" s="2" t="s">
        <v>4211</v>
      </c>
      <c r="N595" s="2" t="s">
        <v>41</v>
      </c>
      <c r="O595" s="2" t="str">
        <f t="shared" si="9"/>
        <v>OK</v>
      </c>
      <c r="P595" s="2" t="str">
        <f>VLOOKUP(B595,ACROV!$A$2:$D$739,4,)</f>
        <v>M FARHAN HILMAWAN</v>
      </c>
    </row>
    <row r="596" spans="1:16" x14ac:dyDescent="0.25">
      <c r="A596" s="2" t="s">
        <v>26</v>
      </c>
      <c r="B596" s="2" t="s">
        <v>3212</v>
      </c>
      <c r="C596" s="2" t="s">
        <v>3213</v>
      </c>
      <c r="D596" s="2" t="s">
        <v>60</v>
      </c>
      <c r="E596" s="2" t="s">
        <v>3221</v>
      </c>
      <c r="F596" s="2" t="s">
        <v>4205</v>
      </c>
      <c r="G596" s="2" t="s">
        <v>4206</v>
      </c>
      <c r="H596" s="2" t="s">
        <v>4207</v>
      </c>
      <c r="I596" s="2" t="s">
        <v>4208</v>
      </c>
      <c r="J596" s="2" t="s">
        <v>27</v>
      </c>
      <c r="K596" s="2" t="s">
        <v>4209</v>
      </c>
      <c r="L596" s="2" t="s">
        <v>4210</v>
      </c>
      <c r="M596" s="2" t="s">
        <v>4211</v>
      </c>
      <c r="N596" s="2" t="s">
        <v>41</v>
      </c>
      <c r="O596" s="2" t="str">
        <f t="shared" si="9"/>
        <v>OK</v>
      </c>
      <c r="P596" s="2" t="str">
        <f>VLOOKUP(B596,ACROV!$A$2:$D$739,4,)</f>
        <v>M FARHAN HILMAWAN</v>
      </c>
    </row>
    <row r="597" spans="1:16" x14ac:dyDescent="0.25">
      <c r="A597" s="2" t="s">
        <v>26</v>
      </c>
      <c r="B597" s="2" t="s">
        <v>3537</v>
      </c>
      <c r="C597" s="2" t="s">
        <v>3538</v>
      </c>
      <c r="D597" s="2" t="s">
        <v>30</v>
      </c>
      <c r="E597" s="2" t="s">
        <v>3539</v>
      </c>
      <c r="F597" s="2" t="s">
        <v>4205</v>
      </c>
      <c r="G597" s="2" t="s">
        <v>4206</v>
      </c>
      <c r="H597" s="2" t="s">
        <v>4207</v>
      </c>
      <c r="I597" s="2" t="s">
        <v>4208</v>
      </c>
      <c r="J597" s="2" t="s">
        <v>27</v>
      </c>
      <c r="K597" s="2" t="s">
        <v>4209</v>
      </c>
      <c r="L597" s="2" t="s">
        <v>4210</v>
      </c>
      <c r="M597" s="2" t="s">
        <v>4211</v>
      </c>
      <c r="N597" s="2" t="s">
        <v>41</v>
      </c>
      <c r="O597" s="2" t="str">
        <f t="shared" si="9"/>
        <v>OK</v>
      </c>
      <c r="P597" s="2" t="str">
        <f>VLOOKUP(B597,ACROV!$A$2:$D$739,4,)</f>
        <v>M FARHAN HILMAWAN</v>
      </c>
    </row>
    <row r="598" spans="1:16" x14ac:dyDescent="0.25">
      <c r="A598" s="2" t="s">
        <v>26</v>
      </c>
      <c r="B598" s="2" t="s">
        <v>1997</v>
      </c>
      <c r="C598" s="2" t="s">
        <v>1998</v>
      </c>
      <c r="D598" s="2" t="s">
        <v>118</v>
      </c>
      <c r="E598" s="2" t="s">
        <v>2009</v>
      </c>
      <c r="F598" s="2" t="s">
        <v>4205</v>
      </c>
      <c r="G598" s="2" t="s">
        <v>4206</v>
      </c>
      <c r="H598" s="2" t="s">
        <v>4207</v>
      </c>
      <c r="I598" s="2" t="s">
        <v>4208</v>
      </c>
      <c r="J598" s="2" t="s">
        <v>27</v>
      </c>
      <c r="K598" s="2" t="s">
        <v>4209</v>
      </c>
      <c r="L598" s="2" t="s">
        <v>4210</v>
      </c>
      <c r="M598" s="2" t="s">
        <v>4211</v>
      </c>
      <c r="N598" s="2" t="s">
        <v>41</v>
      </c>
      <c r="O598" s="2" t="str">
        <f t="shared" si="9"/>
        <v>OK</v>
      </c>
      <c r="P598" s="2" t="str">
        <f>VLOOKUP(B598,ACROV!$A$2:$D$739,4,)</f>
        <v>M FARHAN HILMAWAN</v>
      </c>
    </row>
    <row r="599" spans="1:16" x14ac:dyDescent="0.25">
      <c r="A599" s="2" t="s">
        <v>26</v>
      </c>
      <c r="B599" s="2" t="s">
        <v>100</v>
      </c>
      <c r="C599" s="2" t="s">
        <v>101</v>
      </c>
      <c r="D599" s="2" t="s">
        <v>30</v>
      </c>
      <c r="E599" s="2" t="s">
        <v>102</v>
      </c>
      <c r="F599" s="2" t="s">
        <v>4205</v>
      </c>
      <c r="G599" s="2" t="s">
        <v>4206</v>
      </c>
      <c r="H599" s="2" t="s">
        <v>4207</v>
      </c>
      <c r="I599" s="2" t="s">
        <v>4208</v>
      </c>
      <c r="J599" s="2" t="s">
        <v>27</v>
      </c>
      <c r="K599" s="2" t="s">
        <v>4209</v>
      </c>
      <c r="L599" s="2" t="s">
        <v>4210</v>
      </c>
      <c r="M599" s="2" t="s">
        <v>4211</v>
      </c>
      <c r="N599" s="2" t="s">
        <v>41</v>
      </c>
      <c r="O599" s="2" t="str">
        <f t="shared" si="9"/>
        <v>OK</v>
      </c>
      <c r="P599" s="2" t="str">
        <f>VLOOKUP(B599,ACROV!$A$2:$D$739,4,)</f>
        <v>M FARHAN HILMAWAN</v>
      </c>
    </row>
    <row r="600" spans="1:16" x14ac:dyDescent="0.25">
      <c r="A600" s="2" t="s">
        <v>26</v>
      </c>
      <c r="B600" s="2" t="s">
        <v>3159</v>
      </c>
      <c r="C600" s="2" t="s">
        <v>3160</v>
      </c>
      <c r="D600" s="2" t="s">
        <v>118</v>
      </c>
      <c r="E600" s="2" t="s">
        <v>3283</v>
      </c>
      <c r="F600" s="2" t="s">
        <v>4205</v>
      </c>
      <c r="G600" s="2" t="s">
        <v>4206</v>
      </c>
      <c r="H600" s="2" t="s">
        <v>4207</v>
      </c>
      <c r="I600" s="2" t="s">
        <v>4208</v>
      </c>
      <c r="J600" s="2" t="s">
        <v>27</v>
      </c>
      <c r="K600" s="2" t="s">
        <v>4209</v>
      </c>
      <c r="L600" s="2" t="s">
        <v>4210</v>
      </c>
      <c r="M600" s="2" t="s">
        <v>4211</v>
      </c>
      <c r="N600" s="2" t="s">
        <v>41</v>
      </c>
      <c r="O600" s="2" t="str">
        <f t="shared" si="9"/>
        <v>OK</v>
      </c>
      <c r="P600" s="2" t="str">
        <f>VLOOKUP(B600,ACROV!$A$2:$D$739,4,)</f>
        <v>M FARHAN HILMAWAN</v>
      </c>
    </row>
    <row r="601" spans="1:16" x14ac:dyDescent="0.25">
      <c r="A601" s="2" t="s">
        <v>26</v>
      </c>
      <c r="B601" s="2" t="s">
        <v>3212</v>
      </c>
      <c r="C601" s="2" t="s">
        <v>3213</v>
      </c>
      <c r="D601" s="2" t="s">
        <v>30</v>
      </c>
      <c r="E601" s="2" t="s">
        <v>3557</v>
      </c>
      <c r="F601" s="2" t="s">
        <v>4205</v>
      </c>
      <c r="G601" s="2" t="s">
        <v>4206</v>
      </c>
      <c r="H601" s="2" t="s">
        <v>4207</v>
      </c>
      <c r="I601" s="2" t="s">
        <v>4208</v>
      </c>
      <c r="J601" s="2" t="s">
        <v>27</v>
      </c>
      <c r="K601" s="2" t="s">
        <v>4209</v>
      </c>
      <c r="L601" s="2" t="s">
        <v>4210</v>
      </c>
      <c r="M601" s="2" t="s">
        <v>4211</v>
      </c>
      <c r="N601" s="2" t="s">
        <v>41</v>
      </c>
      <c r="O601" s="2" t="str">
        <f t="shared" si="9"/>
        <v>OK</v>
      </c>
      <c r="P601" s="2" t="str">
        <f>VLOOKUP(B601,ACROV!$A$2:$D$739,4,)</f>
        <v>M FARHAN HILMAWAN</v>
      </c>
    </row>
    <row r="602" spans="1:16" x14ac:dyDescent="0.25">
      <c r="A602" s="2" t="s">
        <v>26</v>
      </c>
      <c r="B602" s="2" t="s">
        <v>2027</v>
      </c>
      <c r="C602" s="2" t="s">
        <v>2028</v>
      </c>
      <c r="D602" s="2" t="s">
        <v>118</v>
      </c>
      <c r="E602" s="2" t="s">
        <v>2935</v>
      </c>
      <c r="F602" s="2" t="s">
        <v>4205</v>
      </c>
      <c r="G602" s="2" t="s">
        <v>4206</v>
      </c>
      <c r="H602" s="2" t="s">
        <v>4207</v>
      </c>
      <c r="I602" s="2" t="s">
        <v>4208</v>
      </c>
      <c r="J602" s="2" t="s">
        <v>27</v>
      </c>
      <c r="K602" s="2" t="s">
        <v>4209</v>
      </c>
      <c r="L602" s="2" t="s">
        <v>4210</v>
      </c>
      <c r="M602" s="2" t="s">
        <v>4211</v>
      </c>
      <c r="N602" s="2" t="s">
        <v>41</v>
      </c>
      <c r="O602" s="2" t="str">
        <f t="shared" si="9"/>
        <v>OK</v>
      </c>
      <c r="P602" s="2" t="str">
        <f>VLOOKUP(B602,ACROV!$A$2:$D$739,4,)</f>
        <v>M FARHAN HILMAWAN</v>
      </c>
    </row>
    <row r="603" spans="1:16" x14ac:dyDescent="0.25">
      <c r="A603" s="2" t="s">
        <v>26</v>
      </c>
      <c r="B603" s="2" t="s">
        <v>758</v>
      </c>
      <c r="C603" s="2" t="s">
        <v>759</v>
      </c>
      <c r="D603" s="2" t="s">
        <v>30</v>
      </c>
      <c r="E603" s="2" t="s">
        <v>995</v>
      </c>
      <c r="F603" s="2" t="s">
        <v>4205</v>
      </c>
      <c r="G603" s="2" t="s">
        <v>4206</v>
      </c>
      <c r="H603" s="2" t="s">
        <v>4207</v>
      </c>
      <c r="I603" s="2" t="s">
        <v>4208</v>
      </c>
      <c r="J603" s="2" t="s">
        <v>27</v>
      </c>
      <c r="K603" s="2" t="s">
        <v>4209</v>
      </c>
      <c r="L603" s="2" t="s">
        <v>4210</v>
      </c>
      <c r="M603" s="2" t="s">
        <v>4211</v>
      </c>
      <c r="N603" s="2" t="s">
        <v>41</v>
      </c>
      <c r="O603" s="2" t="str">
        <f t="shared" si="9"/>
        <v>OK</v>
      </c>
      <c r="P603" s="2" t="str">
        <f>VLOOKUP(B603,ACROV!$A$2:$D$739,4,)</f>
        <v>M FARHAN HILMAWAN</v>
      </c>
    </row>
    <row r="604" spans="1:16" x14ac:dyDescent="0.25">
      <c r="A604" s="2" t="s">
        <v>26</v>
      </c>
      <c r="B604" s="2" t="s">
        <v>758</v>
      </c>
      <c r="C604" s="2" t="s">
        <v>759</v>
      </c>
      <c r="D604" s="2" t="s">
        <v>60</v>
      </c>
      <c r="E604" s="2" t="s">
        <v>1301</v>
      </c>
      <c r="F604" s="2" t="s">
        <v>4205</v>
      </c>
      <c r="G604" s="2" t="s">
        <v>4206</v>
      </c>
      <c r="H604" s="2" t="s">
        <v>4207</v>
      </c>
      <c r="I604" s="2" t="s">
        <v>4208</v>
      </c>
      <c r="J604" s="2" t="s">
        <v>27</v>
      </c>
      <c r="K604" s="2" t="s">
        <v>4209</v>
      </c>
      <c r="L604" s="2" t="s">
        <v>4210</v>
      </c>
      <c r="M604" s="2" t="s">
        <v>4211</v>
      </c>
      <c r="N604" s="2" t="s">
        <v>41</v>
      </c>
      <c r="O604" s="2" t="str">
        <f t="shared" si="9"/>
        <v>OK</v>
      </c>
      <c r="P604" s="2" t="str">
        <f>VLOOKUP(B604,ACROV!$A$2:$D$739,4,)</f>
        <v>M FARHAN HILMAWAN</v>
      </c>
    </row>
    <row r="605" spans="1:16" x14ac:dyDescent="0.25">
      <c r="A605" s="2" t="s">
        <v>26</v>
      </c>
      <c r="B605" s="2" t="s">
        <v>2831</v>
      </c>
      <c r="C605" s="2" t="s">
        <v>2832</v>
      </c>
      <c r="D605" s="2" t="s">
        <v>118</v>
      </c>
      <c r="E605" s="2" t="s">
        <v>3481</v>
      </c>
      <c r="F605" s="2" t="s">
        <v>4205</v>
      </c>
      <c r="G605" s="2" t="s">
        <v>4206</v>
      </c>
      <c r="H605" s="2" t="s">
        <v>4207</v>
      </c>
      <c r="I605" s="2" t="s">
        <v>4208</v>
      </c>
      <c r="J605" s="2" t="s">
        <v>27</v>
      </c>
      <c r="K605" s="2" t="s">
        <v>4209</v>
      </c>
      <c r="L605" s="2" t="s">
        <v>4210</v>
      </c>
      <c r="M605" s="2" t="s">
        <v>4211</v>
      </c>
      <c r="N605" s="2" t="s">
        <v>41</v>
      </c>
      <c r="O605" s="2" t="str">
        <f t="shared" si="9"/>
        <v>OK</v>
      </c>
      <c r="P605" s="2" t="str">
        <f>VLOOKUP(B605,ACROV!$A$2:$D$739,4,)</f>
        <v>M FARHAN HILMAWAN</v>
      </c>
    </row>
    <row r="606" spans="1:16" x14ac:dyDescent="0.25">
      <c r="A606" s="2" t="s">
        <v>26</v>
      </c>
      <c r="B606" s="2" t="s">
        <v>461</v>
      </c>
      <c r="C606" s="2" t="s">
        <v>462</v>
      </c>
      <c r="D606" s="2" t="s">
        <v>118</v>
      </c>
      <c r="E606" s="2" t="s">
        <v>463</v>
      </c>
      <c r="F606" s="2" t="s">
        <v>4205</v>
      </c>
      <c r="G606" s="2" t="s">
        <v>4206</v>
      </c>
      <c r="H606" s="2" t="s">
        <v>4207</v>
      </c>
      <c r="I606" s="2" t="s">
        <v>4208</v>
      </c>
      <c r="J606" s="2" t="s">
        <v>27</v>
      </c>
      <c r="K606" s="2" t="s">
        <v>4209</v>
      </c>
      <c r="L606" s="2" t="s">
        <v>4210</v>
      </c>
      <c r="M606" s="2" t="s">
        <v>4211</v>
      </c>
      <c r="N606" s="2" t="s">
        <v>41</v>
      </c>
      <c r="O606" s="2" t="str">
        <f t="shared" si="9"/>
        <v>OK</v>
      </c>
      <c r="P606" s="2" t="str">
        <f>VLOOKUP(B606,ACROV!$A$2:$D$739,4,)</f>
        <v>M FARHAN HILMAWAN</v>
      </c>
    </row>
    <row r="607" spans="1:16" x14ac:dyDescent="0.25">
      <c r="A607" s="2" t="s">
        <v>26</v>
      </c>
      <c r="B607" s="2" t="s">
        <v>3212</v>
      </c>
      <c r="C607" s="2" t="s">
        <v>3213</v>
      </c>
      <c r="D607" s="2" t="s">
        <v>160</v>
      </c>
      <c r="E607" s="2" t="s">
        <v>3458</v>
      </c>
      <c r="F607" s="2" t="s">
        <v>4205</v>
      </c>
      <c r="G607" s="2" t="s">
        <v>4206</v>
      </c>
      <c r="H607" s="2" t="s">
        <v>4207</v>
      </c>
      <c r="I607" s="2" t="s">
        <v>4208</v>
      </c>
      <c r="J607" s="2" t="s">
        <v>27</v>
      </c>
      <c r="K607" s="2" t="s">
        <v>4209</v>
      </c>
      <c r="L607" s="2" t="s">
        <v>4210</v>
      </c>
      <c r="M607" s="2" t="s">
        <v>4211</v>
      </c>
      <c r="N607" s="2" t="s">
        <v>41</v>
      </c>
      <c r="O607" s="2" t="str">
        <f t="shared" si="9"/>
        <v>OK</v>
      </c>
      <c r="P607" s="2" t="str">
        <f>VLOOKUP(B607,ACROV!$A$2:$D$739,4,)</f>
        <v>M FARHAN HILMAWAN</v>
      </c>
    </row>
    <row r="608" spans="1:16" x14ac:dyDescent="0.25">
      <c r="A608" s="2" t="s">
        <v>26</v>
      </c>
      <c r="B608" s="2" t="s">
        <v>535</v>
      </c>
      <c r="C608" s="2" t="s">
        <v>536</v>
      </c>
      <c r="D608" s="2" t="s">
        <v>118</v>
      </c>
      <c r="E608" s="2" t="s">
        <v>537</v>
      </c>
      <c r="F608" s="2" t="s">
        <v>4205</v>
      </c>
      <c r="G608" s="2" t="s">
        <v>4206</v>
      </c>
      <c r="H608" s="2" t="s">
        <v>4207</v>
      </c>
      <c r="I608" s="2" t="s">
        <v>4208</v>
      </c>
      <c r="J608" s="2" t="s">
        <v>27</v>
      </c>
      <c r="K608" s="2" t="s">
        <v>4209</v>
      </c>
      <c r="L608" s="2" t="s">
        <v>4210</v>
      </c>
      <c r="M608" s="2" t="s">
        <v>4211</v>
      </c>
      <c r="N608" s="2" t="s">
        <v>41</v>
      </c>
      <c r="O608" s="2" t="str">
        <f t="shared" si="9"/>
        <v>OK</v>
      </c>
      <c r="P608" s="2" t="str">
        <f>VLOOKUP(B608,ACROV!$A$2:$D$739,4,)</f>
        <v>M FARHAN HILMAWAN</v>
      </c>
    </row>
    <row r="609" spans="1:16" x14ac:dyDescent="0.25">
      <c r="A609" s="2" t="s">
        <v>26</v>
      </c>
      <c r="B609" s="2" t="s">
        <v>535</v>
      </c>
      <c r="C609" s="2" t="s">
        <v>536</v>
      </c>
      <c r="D609" s="2" t="s">
        <v>30</v>
      </c>
      <c r="E609" s="2" t="s">
        <v>1241</v>
      </c>
      <c r="F609" s="2" t="s">
        <v>4205</v>
      </c>
      <c r="G609" s="2" t="s">
        <v>4206</v>
      </c>
      <c r="H609" s="2" t="s">
        <v>4207</v>
      </c>
      <c r="I609" s="2" t="s">
        <v>4208</v>
      </c>
      <c r="J609" s="2" t="s">
        <v>27</v>
      </c>
      <c r="K609" s="2" t="s">
        <v>4209</v>
      </c>
      <c r="L609" s="2" t="s">
        <v>4210</v>
      </c>
      <c r="M609" s="2" t="s">
        <v>4211</v>
      </c>
      <c r="N609" s="2" t="s">
        <v>41</v>
      </c>
      <c r="O609" s="2" t="str">
        <f t="shared" si="9"/>
        <v>OK</v>
      </c>
      <c r="P609" s="2" t="str">
        <f>VLOOKUP(B609,ACROV!$A$2:$D$739,4,)</f>
        <v>M FARHAN HILMAWAN</v>
      </c>
    </row>
    <row r="610" spans="1:16" x14ac:dyDescent="0.25">
      <c r="A610" s="2" t="s">
        <v>26</v>
      </c>
      <c r="B610" s="2" t="s">
        <v>211</v>
      </c>
      <c r="C610" s="2" t="s">
        <v>212</v>
      </c>
      <c r="D610" s="2" t="s">
        <v>30</v>
      </c>
      <c r="E610" s="2" t="s">
        <v>213</v>
      </c>
      <c r="F610" s="2" t="s">
        <v>4205</v>
      </c>
      <c r="G610" s="2" t="s">
        <v>4206</v>
      </c>
      <c r="H610" s="2" t="s">
        <v>4207</v>
      </c>
      <c r="I610" s="2" t="s">
        <v>4208</v>
      </c>
      <c r="J610" s="2" t="s">
        <v>27</v>
      </c>
      <c r="K610" s="2" t="s">
        <v>4209</v>
      </c>
      <c r="L610" s="2" t="s">
        <v>4210</v>
      </c>
      <c r="M610" s="2" t="s">
        <v>4211</v>
      </c>
      <c r="N610" s="2" t="s">
        <v>41</v>
      </c>
      <c r="O610" s="2" t="str">
        <f t="shared" si="9"/>
        <v>OK</v>
      </c>
      <c r="P610" s="2" t="str">
        <f>VLOOKUP(B610,ACROV!$A$2:$D$739,4,)</f>
        <v>M FARHAN HILMAWAN</v>
      </c>
    </row>
    <row r="611" spans="1:16" x14ac:dyDescent="0.25">
      <c r="A611" s="2" t="s">
        <v>26</v>
      </c>
      <c r="B611" s="2" t="s">
        <v>1846</v>
      </c>
      <c r="C611" s="2" t="s">
        <v>1847</v>
      </c>
      <c r="D611" s="2" t="s">
        <v>30</v>
      </c>
      <c r="E611" s="2" t="s">
        <v>2920</v>
      </c>
      <c r="F611" s="2" t="s">
        <v>4205</v>
      </c>
      <c r="G611" s="2" t="s">
        <v>4206</v>
      </c>
      <c r="H611" s="2" t="s">
        <v>4207</v>
      </c>
      <c r="I611" s="2" t="s">
        <v>4208</v>
      </c>
      <c r="J611" s="2" t="s">
        <v>27</v>
      </c>
      <c r="K611" s="2" t="s">
        <v>4209</v>
      </c>
      <c r="L611" s="2" t="s">
        <v>4210</v>
      </c>
      <c r="M611" s="2" t="s">
        <v>4211</v>
      </c>
      <c r="N611" s="2" t="s">
        <v>41</v>
      </c>
      <c r="O611" s="2" t="str">
        <f t="shared" si="9"/>
        <v>OK</v>
      </c>
      <c r="P611" s="2" t="str">
        <f>VLOOKUP(B611,ACROV!$A$2:$D$739,4,)</f>
        <v>M FARHAN HILMAWAN</v>
      </c>
    </row>
    <row r="612" spans="1:16" x14ac:dyDescent="0.25">
      <c r="A612" s="2" t="s">
        <v>26</v>
      </c>
      <c r="B612" s="2" t="s">
        <v>2939</v>
      </c>
      <c r="C612" s="2" t="s">
        <v>2940</v>
      </c>
      <c r="D612" s="2" t="s">
        <v>30</v>
      </c>
      <c r="E612" s="2" t="s">
        <v>2941</v>
      </c>
      <c r="F612" s="2" t="s">
        <v>4205</v>
      </c>
      <c r="G612" s="2" t="s">
        <v>4206</v>
      </c>
      <c r="H612" s="2" t="s">
        <v>4207</v>
      </c>
      <c r="I612" s="2" t="s">
        <v>4208</v>
      </c>
      <c r="J612" s="2" t="s">
        <v>27</v>
      </c>
      <c r="K612" s="2" t="s">
        <v>4209</v>
      </c>
      <c r="L612" s="2" t="s">
        <v>4210</v>
      </c>
      <c r="M612" s="2" t="s">
        <v>4211</v>
      </c>
      <c r="N612" s="2" t="s">
        <v>41</v>
      </c>
      <c r="O612" s="2" t="str">
        <f t="shared" si="9"/>
        <v>OK</v>
      </c>
      <c r="P612" s="2" t="str">
        <f>VLOOKUP(B612,ACROV!$A$2:$D$739,4,)</f>
        <v>M FARHAN HILMAWAN</v>
      </c>
    </row>
    <row r="613" spans="1:16" x14ac:dyDescent="0.25">
      <c r="A613" s="2" t="s">
        <v>26</v>
      </c>
      <c r="B613" s="2" t="s">
        <v>3271</v>
      </c>
      <c r="C613" s="2" t="s">
        <v>3272</v>
      </c>
      <c r="D613" s="2" t="s">
        <v>30</v>
      </c>
      <c r="E613" s="2" t="s">
        <v>3320</v>
      </c>
      <c r="F613" s="2" t="s">
        <v>4205</v>
      </c>
      <c r="G613" s="2" t="s">
        <v>4206</v>
      </c>
      <c r="H613" s="2" t="s">
        <v>4207</v>
      </c>
      <c r="I613" s="2" t="s">
        <v>4208</v>
      </c>
      <c r="J613" s="2" t="s">
        <v>27</v>
      </c>
      <c r="K613" s="2" t="s">
        <v>4209</v>
      </c>
      <c r="L613" s="2" t="s">
        <v>4210</v>
      </c>
      <c r="M613" s="2" t="s">
        <v>4211</v>
      </c>
      <c r="N613" s="2" t="s">
        <v>41</v>
      </c>
      <c r="O613" s="2" t="str">
        <f t="shared" si="9"/>
        <v>OK</v>
      </c>
      <c r="P613" s="2" t="str">
        <f>VLOOKUP(B613,ACROV!$A$2:$D$739,4,)</f>
        <v>M FARHAN HILMAWAN</v>
      </c>
    </row>
    <row r="614" spans="1:16" x14ac:dyDescent="0.25">
      <c r="A614" s="2" t="s">
        <v>26</v>
      </c>
      <c r="B614" s="2" t="s">
        <v>2397</v>
      </c>
      <c r="C614" s="2" t="s">
        <v>2398</v>
      </c>
      <c r="D614" s="2" t="s">
        <v>118</v>
      </c>
      <c r="E614" s="2" t="s">
        <v>2399</v>
      </c>
      <c r="F614" s="2" t="s">
        <v>4205</v>
      </c>
      <c r="G614" s="2" t="s">
        <v>4206</v>
      </c>
      <c r="H614" s="2" t="s">
        <v>4207</v>
      </c>
      <c r="I614" s="2" t="s">
        <v>4208</v>
      </c>
      <c r="J614" s="2" t="s">
        <v>27</v>
      </c>
      <c r="K614" s="2" t="s">
        <v>4209</v>
      </c>
      <c r="L614" s="2" t="s">
        <v>4210</v>
      </c>
      <c r="M614" s="2" t="s">
        <v>4211</v>
      </c>
      <c r="N614" s="2" t="s">
        <v>41</v>
      </c>
      <c r="O614" s="2" t="str">
        <f t="shared" si="9"/>
        <v>OK</v>
      </c>
      <c r="P614" s="2" t="str">
        <f>VLOOKUP(B614,ACROV!$A$2:$D$739,4,)</f>
        <v>M FARHAN HILMAWAN</v>
      </c>
    </row>
    <row r="615" spans="1:16" x14ac:dyDescent="0.25">
      <c r="A615" s="2" t="s">
        <v>26</v>
      </c>
      <c r="B615" s="2" t="s">
        <v>1333</v>
      </c>
      <c r="C615" s="2" t="s">
        <v>1334</v>
      </c>
      <c r="D615" s="2" t="s">
        <v>49</v>
      </c>
      <c r="E615" s="2" t="s">
        <v>1383</v>
      </c>
      <c r="F615" s="2" t="s">
        <v>4205</v>
      </c>
      <c r="G615" s="2" t="s">
        <v>4206</v>
      </c>
      <c r="H615" s="2" t="s">
        <v>4207</v>
      </c>
      <c r="I615" s="2" t="s">
        <v>4208</v>
      </c>
      <c r="J615" s="2" t="s">
        <v>27</v>
      </c>
      <c r="K615" s="2" t="s">
        <v>4209</v>
      </c>
      <c r="L615" s="2" t="s">
        <v>4210</v>
      </c>
      <c r="M615" s="2" t="s">
        <v>4211</v>
      </c>
      <c r="N615" s="2" t="s">
        <v>41</v>
      </c>
      <c r="O615" s="2" t="str">
        <f t="shared" si="9"/>
        <v>OK</v>
      </c>
      <c r="P615" s="2" t="str">
        <f>VLOOKUP(B615,ACROV!$A$2:$D$739,4,)</f>
        <v>M FARHAN HILMAWAN</v>
      </c>
    </row>
    <row r="616" spans="1:16" x14ac:dyDescent="0.25">
      <c r="A616" s="2" t="s">
        <v>26</v>
      </c>
      <c r="B616" s="2" t="s">
        <v>3216</v>
      </c>
      <c r="C616" s="2" t="s">
        <v>3217</v>
      </c>
      <c r="D616" s="2" t="s">
        <v>118</v>
      </c>
      <c r="E616" s="2" t="s">
        <v>3637</v>
      </c>
      <c r="F616" s="2" t="s">
        <v>4205</v>
      </c>
      <c r="G616" s="2" t="s">
        <v>4206</v>
      </c>
      <c r="H616" s="2" t="s">
        <v>4207</v>
      </c>
      <c r="I616" s="2" t="s">
        <v>4208</v>
      </c>
      <c r="J616" s="2" t="s">
        <v>27</v>
      </c>
      <c r="K616" s="2" t="s">
        <v>4209</v>
      </c>
      <c r="L616" s="2" t="s">
        <v>4210</v>
      </c>
      <c r="M616" s="2" t="s">
        <v>4211</v>
      </c>
      <c r="N616" s="2" t="s">
        <v>41</v>
      </c>
      <c r="O616" s="2" t="str">
        <f t="shared" si="9"/>
        <v>OK</v>
      </c>
      <c r="P616" s="2" t="str">
        <f>VLOOKUP(B616,ACROV!$A$2:$D$739,4,)</f>
        <v>M FARHAN HILMAWAN</v>
      </c>
    </row>
    <row r="617" spans="1:16" x14ac:dyDescent="0.25">
      <c r="A617" s="2" t="s">
        <v>26</v>
      </c>
      <c r="B617" s="2" t="s">
        <v>1024</v>
      </c>
      <c r="C617" s="2" t="s">
        <v>1025</v>
      </c>
      <c r="D617" s="2" t="s">
        <v>160</v>
      </c>
      <c r="E617" s="2" t="s">
        <v>1026</v>
      </c>
      <c r="F617" s="2" t="s">
        <v>4205</v>
      </c>
      <c r="G617" s="2" t="s">
        <v>4206</v>
      </c>
      <c r="H617" s="2" t="s">
        <v>4207</v>
      </c>
      <c r="I617" s="2" t="s">
        <v>4208</v>
      </c>
      <c r="J617" s="2" t="s">
        <v>27</v>
      </c>
      <c r="K617" s="2" t="s">
        <v>4209</v>
      </c>
      <c r="L617" s="2" t="s">
        <v>4210</v>
      </c>
      <c r="M617" s="2" t="s">
        <v>4211</v>
      </c>
      <c r="N617" s="2" t="s">
        <v>41</v>
      </c>
      <c r="O617" s="2" t="str">
        <f t="shared" si="9"/>
        <v>OK</v>
      </c>
      <c r="P617" s="2" t="str">
        <f>VLOOKUP(B617,ACROV!$A$2:$D$739,4,)</f>
        <v>M FARHAN HILMAWAN</v>
      </c>
    </row>
    <row r="618" spans="1:16" x14ac:dyDescent="0.25">
      <c r="A618" s="2" t="s">
        <v>26</v>
      </c>
      <c r="B618" s="2" t="s">
        <v>100</v>
      </c>
      <c r="C618" s="2" t="s">
        <v>101</v>
      </c>
      <c r="D618" s="2" t="s">
        <v>118</v>
      </c>
      <c r="E618" s="2" t="s">
        <v>2911</v>
      </c>
      <c r="F618" s="2" t="s">
        <v>4205</v>
      </c>
      <c r="G618" s="2" t="s">
        <v>4206</v>
      </c>
      <c r="H618" s="2" t="s">
        <v>4207</v>
      </c>
      <c r="I618" s="2" t="s">
        <v>4208</v>
      </c>
      <c r="J618" s="2" t="s">
        <v>27</v>
      </c>
      <c r="K618" s="2" t="s">
        <v>4209</v>
      </c>
      <c r="L618" s="2" t="s">
        <v>4210</v>
      </c>
      <c r="M618" s="2" t="s">
        <v>4211</v>
      </c>
      <c r="N618" s="2" t="s">
        <v>41</v>
      </c>
      <c r="O618" s="2" t="str">
        <f t="shared" si="9"/>
        <v>OK</v>
      </c>
      <c r="P618" s="2" t="str">
        <f>VLOOKUP(B618,ACROV!$A$2:$D$739,4,)</f>
        <v>M FARHAN HILMAWAN</v>
      </c>
    </row>
    <row r="619" spans="1:16" x14ac:dyDescent="0.25">
      <c r="A619" s="2" t="s">
        <v>26</v>
      </c>
      <c r="B619" s="2" t="s">
        <v>3216</v>
      </c>
      <c r="C619" s="2" t="s">
        <v>3217</v>
      </c>
      <c r="D619" s="2" t="s">
        <v>30</v>
      </c>
      <c r="E619" s="2" t="s">
        <v>3218</v>
      </c>
      <c r="F619" s="2" t="s">
        <v>4205</v>
      </c>
      <c r="G619" s="2" t="s">
        <v>4206</v>
      </c>
      <c r="H619" s="2" t="s">
        <v>4207</v>
      </c>
      <c r="I619" s="2" t="s">
        <v>4208</v>
      </c>
      <c r="J619" s="2" t="s">
        <v>27</v>
      </c>
      <c r="K619" s="2" t="s">
        <v>4212</v>
      </c>
      <c r="L619" s="2" t="s">
        <v>4210</v>
      </c>
      <c r="M619" s="2" t="s">
        <v>4211</v>
      </c>
      <c r="N619" s="2" t="s">
        <v>4213</v>
      </c>
      <c r="O619" s="2" t="str">
        <f t="shared" si="9"/>
        <v>NOK</v>
      </c>
      <c r="P619" s="2" t="str">
        <f>VLOOKUP(B619,ACROV!$A$2:$D$739,4,)</f>
        <v>M FARHAN HILMAWAN</v>
      </c>
    </row>
    <row r="620" spans="1:16" x14ac:dyDescent="0.25">
      <c r="A620" s="2" t="s">
        <v>26</v>
      </c>
      <c r="B620" s="2" t="s">
        <v>3159</v>
      </c>
      <c r="C620" s="2" t="s">
        <v>3160</v>
      </c>
      <c r="D620" s="2" t="s">
        <v>30</v>
      </c>
      <c r="E620" s="2" t="s">
        <v>3161</v>
      </c>
      <c r="F620" s="2" t="s">
        <v>4205</v>
      </c>
      <c r="G620" s="2" t="s">
        <v>4206</v>
      </c>
      <c r="H620" s="2" t="s">
        <v>4207</v>
      </c>
      <c r="I620" s="2" t="s">
        <v>4208</v>
      </c>
      <c r="J620" s="2" t="s">
        <v>27</v>
      </c>
      <c r="K620" s="2" t="s">
        <v>4209</v>
      </c>
      <c r="L620" s="2" t="s">
        <v>4210</v>
      </c>
      <c r="M620" s="2" t="s">
        <v>4211</v>
      </c>
      <c r="N620" s="2" t="s">
        <v>41</v>
      </c>
      <c r="O620" s="2" t="str">
        <f t="shared" si="9"/>
        <v>OK</v>
      </c>
      <c r="P620" s="2" t="str">
        <f>VLOOKUP(B620,ACROV!$A$2:$D$739,4,)</f>
        <v>M FARHAN HILMAWAN</v>
      </c>
    </row>
    <row r="621" spans="1:16" x14ac:dyDescent="0.25">
      <c r="A621" s="2" t="s">
        <v>26</v>
      </c>
      <c r="B621" s="2" t="s">
        <v>1077</v>
      </c>
      <c r="C621" s="2" t="s">
        <v>1078</v>
      </c>
      <c r="D621" s="2" t="s">
        <v>30</v>
      </c>
      <c r="E621" s="2" t="s">
        <v>1079</v>
      </c>
      <c r="F621" s="2" t="s">
        <v>4205</v>
      </c>
      <c r="G621" s="2" t="s">
        <v>4206</v>
      </c>
      <c r="H621" s="2" t="s">
        <v>4207</v>
      </c>
      <c r="I621" s="2" t="s">
        <v>4208</v>
      </c>
      <c r="J621" s="2" t="s">
        <v>27</v>
      </c>
      <c r="K621" s="2" t="s">
        <v>4209</v>
      </c>
      <c r="L621" s="2" t="s">
        <v>4210</v>
      </c>
      <c r="M621" s="2" t="s">
        <v>4211</v>
      </c>
      <c r="N621" s="2" t="s">
        <v>41</v>
      </c>
      <c r="O621" s="2" t="str">
        <f t="shared" si="9"/>
        <v>OK</v>
      </c>
      <c r="P621" s="2" t="str">
        <f>VLOOKUP(B621,ACROV!$A$2:$D$739,4,)</f>
        <v>M FARHAN HILMAWAN</v>
      </c>
    </row>
    <row r="622" spans="1:16" x14ac:dyDescent="0.25">
      <c r="A622" s="2" t="s">
        <v>26</v>
      </c>
      <c r="B622" s="2" t="s">
        <v>758</v>
      </c>
      <c r="C622" s="2" t="s">
        <v>759</v>
      </c>
      <c r="D622" s="2" t="s">
        <v>350</v>
      </c>
      <c r="E622" s="2" t="s">
        <v>3370</v>
      </c>
      <c r="F622" s="2" t="s">
        <v>4205</v>
      </c>
      <c r="G622" s="2" t="s">
        <v>4206</v>
      </c>
      <c r="H622" s="2" t="s">
        <v>4207</v>
      </c>
      <c r="I622" s="2" t="s">
        <v>4208</v>
      </c>
      <c r="J622" s="2" t="s">
        <v>27</v>
      </c>
      <c r="K622" s="2" t="s">
        <v>4209</v>
      </c>
      <c r="L622" s="2" t="s">
        <v>4210</v>
      </c>
      <c r="M622" s="2" t="s">
        <v>4211</v>
      </c>
      <c r="N622" s="2" t="s">
        <v>41</v>
      </c>
      <c r="O622" s="2" t="str">
        <f t="shared" si="9"/>
        <v>OK</v>
      </c>
      <c r="P622" s="2" t="str">
        <f>VLOOKUP(B622,ACROV!$A$2:$D$739,4,)</f>
        <v>M FARHAN HILMAWAN</v>
      </c>
    </row>
    <row r="623" spans="1:16" x14ac:dyDescent="0.25">
      <c r="A623" s="2" t="s">
        <v>26</v>
      </c>
      <c r="B623" s="2" t="s">
        <v>3251</v>
      </c>
      <c r="C623" s="2" t="s">
        <v>3252</v>
      </c>
      <c r="D623" s="2" t="s">
        <v>118</v>
      </c>
      <c r="E623" s="2" t="s">
        <v>3253</v>
      </c>
      <c r="F623" s="2" t="s">
        <v>4205</v>
      </c>
      <c r="G623" s="2" t="s">
        <v>4206</v>
      </c>
      <c r="H623" s="2" t="s">
        <v>4207</v>
      </c>
      <c r="I623" s="2" t="s">
        <v>4208</v>
      </c>
      <c r="J623" s="2" t="s">
        <v>27</v>
      </c>
      <c r="K623" s="2" t="s">
        <v>4209</v>
      </c>
      <c r="L623" s="2" t="s">
        <v>4210</v>
      </c>
      <c r="M623" s="2" t="s">
        <v>4211</v>
      </c>
      <c r="N623" s="2" t="s">
        <v>41</v>
      </c>
      <c r="O623" s="2" t="str">
        <f t="shared" si="9"/>
        <v>OK</v>
      </c>
      <c r="P623" s="2" t="str">
        <f>VLOOKUP(B623,ACROV!$A$2:$D$739,4,)</f>
        <v>M FARHAN HILMAWAN</v>
      </c>
    </row>
    <row r="624" spans="1:16" x14ac:dyDescent="0.25">
      <c r="A624" s="2" t="s">
        <v>26</v>
      </c>
      <c r="B624" s="2" t="s">
        <v>1333</v>
      </c>
      <c r="C624" s="2" t="s">
        <v>1334</v>
      </c>
      <c r="D624" s="2" t="s">
        <v>118</v>
      </c>
      <c r="E624" s="2" t="s">
        <v>3200</v>
      </c>
      <c r="F624" s="2" t="s">
        <v>4205</v>
      </c>
      <c r="G624" s="2" t="s">
        <v>4206</v>
      </c>
      <c r="H624" s="2" t="s">
        <v>4207</v>
      </c>
      <c r="I624" s="2" t="s">
        <v>4208</v>
      </c>
      <c r="J624" s="2" t="s">
        <v>27</v>
      </c>
      <c r="K624" s="2" t="s">
        <v>4209</v>
      </c>
      <c r="L624" s="2" t="s">
        <v>4210</v>
      </c>
      <c r="M624" s="2" t="s">
        <v>4211</v>
      </c>
      <c r="N624" s="2" t="s">
        <v>41</v>
      </c>
      <c r="O624" s="2" t="str">
        <f t="shared" si="9"/>
        <v>OK</v>
      </c>
      <c r="P624" s="2" t="str">
        <f>VLOOKUP(B624,ACROV!$A$2:$D$739,4,)</f>
        <v>M FARHAN HILMAWAN</v>
      </c>
    </row>
    <row r="625" spans="1:16" x14ac:dyDescent="0.25">
      <c r="A625" s="2" t="s">
        <v>26</v>
      </c>
      <c r="B625" s="2" t="s">
        <v>1333</v>
      </c>
      <c r="C625" s="2" t="s">
        <v>1334</v>
      </c>
      <c r="D625" s="2" t="s">
        <v>160</v>
      </c>
      <c r="E625" s="2" t="s">
        <v>2070</v>
      </c>
      <c r="F625" s="2" t="s">
        <v>4205</v>
      </c>
      <c r="G625" s="2" t="s">
        <v>4206</v>
      </c>
      <c r="H625" s="2" t="s">
        <v>4207</v>
      </c>
      <c r="I625" s="2" t="s">
        <v>4208</v>
      </c>
      <c r="J625" s="2" t="s">
        <v>27</v>
      </c>
      <c r="K625" s="2" t="s">
        <v>4209</v>
      </c>
      <c r="L625" s="2" t="s">
        <v>4210</v>
      </c>
      <c r="M625" s="2" t="s">
        <v>4211</v>
      </c>
      <c r="N625" s="2" t="s">
        <v>41</v>
      </c>
      <c r="O625" s="2" t="str">
        <f t="shared" si="9"/>
        <v>OK</v>
      </c>
      <c r="P625" s="2" t="str">
        <f>VLOOKUP(B625,ACROV!$A$2:$D$739,4,)</f>
        <v>M FARHAN HILMAWAN</v>
      </c>
    </row>
    <row r="626" spans="1:16" x14ac:dyDescent="0.25">
      <c r="A626" s="2" t="s">
        <v>26</v>
      </c>
      <c r="B626" s="2" t="s">
        <v>758</v>
      </c>
      <c r="C626" s="2" t="s">
        <v>759</v>
      </c>
      <c r="D626" s="2" t="s">
        <v>118</v>
      </c>
      <c r="E626" s="2" t="s">
        <v>1045</v>
      </c>
      <c r="F626" s="2" t="s">
        <v>4205</v>
      </c>
      <c r="G626" s="2" t="s">
        <v>4206</v>
      </c>
      <c r="H626" s="2" t="s">
        <v>4207</v>
      </c>
      <c r="I626" s="2" t="s">
        <v>4208</v>
      </c>
      <c r="J626" s="2" t="s">
        <v>27</v>
      </c>
      <c r="K626" s="2" t="s">
        <v>4209</v>
      </c>
      <c r="L626" s="2" t="s">
        <v>4210</v>
      </c>
      <c r="M626" s="2" t="s">
        <v>4211</v>
      </c>
      <c r="N626" s="2" t="s">
        <v>41</v>
      </c>
      <c r="O626" s="2" t="str">
        <f t="shared" si="9"/>
        <v>OK</v>
      </c>
      <c r="P626" s="2" t="str">
        <f>VLOOKUP(B626,ACROV!$A$2:$D$739,4,)</f>
        <v>M FARHAN HILMAWAN</v>
      </c>
    </row>
    <row r="627" spans="1:16" x14ac:dyDescent="0.25">
      <c r="A627" s="2" t="s">
        <v>26</v>
      </c>
      <c r="B627" s="2" t="s">
        <v>692</v>
      </c>
      <c r="C627" s="2" t="s">
        <v>693</v>
      </c>
      <c r="D627" s="2" t="s">
        <v>118</v>
      </c>
      <c r="E627" s="2" t="s">
        <v>694</v>
      </c>
      <c r="F627" s="2" t="s">
        <v>4205</v>
      </c>
      <c r="G627" s="2" t="s">
        <v>4206</v>
      </c>
      <c r="H627" s="2" t="s">
        <v>4207</v>
      </c>
      <c r="I627" s="2" t="s">
        <v>4208</v>
      </c>
      <c r="J627" s="2" t="s">
        <v>27</v>
      </c>
      <c r="K627" s="2" t="s">
        <v>4209</v>
      </c>
      <c r="L627" s="2" t="s">
        <v>4210</v>
      </c>
      <c r="M627" s="2" t="s">
        <v>4211</v>
      </c>
      <c r="N627" s="2" t="s">
        <v>41</v>
      </c>
      <c r="O627" s="2" t="str">
        <f t="shared" si="9"/>
        <v>OK</v>
      </c>
      <c r="P627" s="2" t="str">
        <f>VLOOKUP(B627,ACROV!$A$2:$D$739,4,)</f>
        <v>M FARHAN HILMAWAN</v>
      </c>
    </row>
    <row r="628" spans="1:16" x14ac:dyDescent="0.25">
      <c r="A628" s="2" t="s">
        <v>26</v>
      </c>
      <c r="B628" s="2" t="s">
        <v>678</v>
      </c>
      <c r="C628" s="2" t="s">
        <v>679</v>
      </c>
      <c r="D628" s="2" t="s">
        <v>30</v>
      </c>
      <c r="E628" s="2" t="s">
        <v>680</v>
      </c>
      <c r="F628" s="2" t="s">
        <v>4205</v>
      </c>
      <c r="G628" s="2" t="s">
        <v>4206</v>
      </c>
      <c r="H628" s="2" t="s">
        <v>4207</v>
      </c>
      <c r="I628" s="2" t="s">
        <v>4208</v>
      </c>
      <c r="J628" s="2" t="s">
        <v>27</v>
      </c>
      <c r="K628" s="2" t="s">
        <v>4209</v>
      </c>
      <c r="L628" s="2" t="s">
        <v>4210</v>
      </c>
      <c r="M628" s="2" t="s">
        <v>4211</v>
      </c>
      <c r="N628" s="2" t="s">
        <v>41</v>
      </c>
      <c r="O628" s="2" t="str">
        <f t="shared" si="9"/>
        <v>OK</v>
      </c>
      <c r="P628" s="2" t="str">
        <f>VLOOKUP(B628,ACROV!$A$2:$D$739,4,)</f>
        <v>M FARHAN HILMAWAN</v>
      </c>
    </row>
    <row r="629" spans="1:16" x14ac:dyDescent="0.25">
      <c r="A629" s="2" t="s">
        <v>26</v>
      </c>
      <c r="B629" s="2" t="s">
        <v>3251</v>
      </c>
      <c r="C629" s="2" t="s">
        <v>3252</v>
      </c>
      <c r="D629" s="2" t="s">
        <v>30</v>
      </c>
      <c r="E629" s="2" t="s">
        <v>3618</v>
      </c>
      <c r="F629" s="2" t="s">
        <v>4205</v>
      </c>
      <c r="G629" s="2" t="s">
        <v>4206</v>
      </c>
      <c r="H629" s="2" t="s">
        <v>4207</v>
      </c>
      <c r="I629" s="2" t="s">
        <v>4208</v>
      </c>
      <c r="J629" s="2" t="s">
        <v>27</v>
      </c>
      <c r="K629" s="2" t="s">
        <v>4209</v>
      </c>
      <c r="L629" s="2" t="s">
        <v>4210</v>
      </c>
      <c r="M629" s="2" t="s">
        <v>4211</v>
      </c>
      <c r="N629" s="2" t="s">
        <v>41</v>
      </c>
      <c r="O629" s="2" t="str">
        <f t="shared" si="9"/>
        <v>OK</v>
      </c>
      <c r="P629" s="2" t="str">
        <f>VLOOKUP(B629,ACROV!$A$2:$D$739,4,)</f>
        <v>M FARHAN HILMAWAN</v>
      </c>
    </row>
    <row r="630" spans="1:16" x14ac:dyDescent="0.25">
      <c r="A630" s="2" t="s">
        <v>26</v>
      </c>
      <c r="B630" s="2" t="s">
        <v>1527</v>
      </c>
      <c r="C630" s="2" t="s">
        <v>1528</v>
      </c>
      <c r="D630" s="2" t="s">
        <v>118</v>
      </c>
      <c r="E630" s="2" t="s">
        <v>3295</v>
      </c>
      <c r="F630" s="2" t="s">
        <v>4205</v>
      </c>
      <c r="G630" s="2" t="s">
        <v>4206</v>
      </c>
      <c r="H630" s="2" t="s">
        <v>4207</v>
      </c>
      <c r="I630" s="2" t="s">
        <v>4208</v>
      </c>
      <c r="J630" s="2" t="s">
        <v>27</v>
      </c>
      <c r="K630" s="2" t="s">
        <v>4209</v>
      </c>
      <c r="L630" s="2" t="s">
        <v>4210</v>
      </c>
      <c r="M630" s="2" t="s">
        <v>4211</v>
      </c>
      <c r="N630" s="2" t="s">
        <v>41</v>
      </c>
      <c r="O630" s="2" t="str">
        <f t="shared" si="9"/>
        <v>OK</v>
      </c>
      <c r="P630" s="2" t="str">
        <f>VLOOKUP(B630,ACROV!$A$2:$D$739,4,)</f>
        <v>M FARHAN HILMAWAN</v>
      </c>
    </row>
    <row r="631" spans="1:16" x14ac:dyDescent="0.25">
      <c r="A631" s="2" t="s">
        <v>26</v>
      </c>
      <c r="B631" s="2" t="s">
        <v>53</v>
      </c>
      <c r="C631" s="2" t="s">
        <v>54</v>
      </c>
      <c r="D631" s="2" t="s">
        <v>118</v>
      </c>
      <c r="E631" s="2" t="s">
        <v>3500</v>
      </c>
      <c r="F631" s="2" t="s">
        <v>4205</v>
      </c>
      <c r="G631" s="2" t="s">
        <v>4206</v>
      </c>
      <c r="H631" s="2" t="s">
        <v>4207</v>
      </c>
      <c r="I631" s="2" t="s">
        <v>4208</v>
      </c>
      <c r="J631" s="2" t="s">
        <v>27</v>
      </c>
      <c r="K631" s="2" t="s">
        <v>4209</v>
      </c>
      <c r="L631" s="2" t="s">
        <v>4210</v>
      </c>
      <c r="M631" s="2" t="s">
        <v>4211</v>
      </c>
      <c r="N631" s="2" t="s">
        <v>41</v>
      </c>
      <c r="O631" s="2" t="str">
        <f t="shared" si="9"/>
        <v>OK</v>
      </c>
      <c r="P631" s="2" t="str">
        <f>VLOOKUP(B631,ACROV!$A$2:$D$739,4,)</f>
        <v>M FARHAN HILMAWAN</v>
      </c>
    </row>
    <row r="632" spans="1:16" x14ac:dyDescent="0.25">
      <c r="A632" s="2" t="s">
        <v>26</v>
      </c>
      <c r="B632" s="2" t="s">
        <v>1997</v>
      </c>
      <c r="C632" s="2" t="s">
        <v>1998</v>
      </c>
      <c r="D632" s="2" t="s">
        <v>30</v>
      </c>
      <c r="E632" s="2" t="s">
        <v>1999</v>
      </c>
      <c r="F632" s="2" t="s">
        <v>4205</v>
      </c>
      <c r="G632" s="2" t="s">
        <v>4206</v>
      </c>
      <c r="H632" s="2" t="s">
        <v>4207</v>
      </c>
      <c r="I632" s="2" t="s">
        <v>4208</v>
      </c>
      <c r="J632" s="2" t="s">
        <v>27</v>
      </c>
      <c r="K632" s="2" t="s">
        <v>4209</v>
      </c>
      <c r="L632" s="2" t="s">
        <v>4210</v>
      </c>
      <c r="M632" s="2" t="s">
        <v>4211</v>
      </c>
      <c r="N632" s="2" t="s">
        <v>41</v>
      </c>
      <c r="O632" s="2" t="str">
        <f t="shared" si="9"/>
        <v>OK</v>
      </c>
      <c r="P632" s="2" t="str">
        <f>VLOOKUP(B632,ACROV!$A$2:$D$739,4,)</f>
        <v>M FARHAN HILMAWAN</v>
      </c>
    </row>
    <row r="633" spans="1:16" x14ac:dyDescent="0.25">
      <c r="A633" s="2" t="s">
        <v>26</v>
      </c>
      <c r="B633" s="2" t="s">
        <v>131</v>
      </c>
      <c r="C633" s="2" t="s">
        <v>132</v>
      </c>
      <c r="D633" s="2" t="s">
        <v>30</v>
      </c>
      <c r="E633" s="2" t="s">
        <v>133</v>
      </c>
      <c r="F633" s="2" t="s">
        <v>4205</v>
      </c>
      <c r="G633" s="2" t="s">
        <v>4206</v>
      </c>
      <c r="H633" s="2" t="s">
        <v>4207</v>
      </c>
      <c r="I633" s="2" t="s">
        <v>4208</v>
      </c>
      <c r="J633" s="2" t="s">
        <v>27</v>
      </c>
      <c r="K633" s="2" t="s">
        <v>4209</v>
      </c>
      <c r="L633" s="2" t="s">
        <v>4210</v>
      </c>
      <c r="M633" s="2" t="s">
        <v>4211</v>
      </c>
      <c r="N633" s="2" t="s">
        <v>41</v>
      </c>
      <c r="O633" s="2" t="str">
        <f t="shared" si="9"/>
        <v>OK</v>
      </c>
      <c r="P633" s="2" t="str">
        <f>VLOOKUP(B633,ACROV!$A$2:$D$739,4,)</f>
        <v>M FARHAN HILMAWAN</v>
      </c>
    </row>
    <row r="634" spans="1:16" x14ac:dyDescent="0.25">
      <c r="A634" s="2" t="s">
        <v>26</v>
      </c>
      <c r="B634" s="2" t="s">
        <v>692</v>
      </c>
      <c r="C634" s="2" t="s">
        <v>693</v>
      </c>
      <c r="D634" s="2" t="s">
        <v>30</v>
      </c>
      <c r="E634" s="2" t="s">
        <v>2791</v>
      </c>
      <c r="F634" s="2" t="s">
        <v>4205</v>
      </c>
      <c r="G634" s="2" t="s">
        <v>4206</v>
      </c>
      <c r="H634" s="2" t="s">
        <v>4218</v>
      </c>
      <c r="I634" s="2" t="s">
        <v>4208</v>
      </c>
      <c r="J634" s="2" t="s">
        <v>27</v>
      </c>
      <c r="K634" s="2" t="s">
        <v>4209</v>
      </c>
      <c r="L634" s="2" t="s">
        <v>4210</v>
      </c>
      <c r="M634" s="2" t="s">
        <v>4211</v>
      </c>
      <c r="N634" s="2" t="s">
        <v>4219</v>
      </c>
      <c r="O634" s="2" t="str">
        <f t="shared" si="9"/>
        <v>NOK</v>
      </c>
      <c r="P634" s="2" t="str">
        <f>VLOOKUP(B634,ACROV!$A$2:$D$739,4,)</f>
        <v>M FARHAN HILMAWAN</v>
      </c>
    </row>
    <row r="635" spans="1:16" x14ac:dyDescent="0.25">
      <c r="A635" s="2" t="s">
        <v>26</v>
      </c>
      <c r="B635" s="2" t="s">
        <v>329</v>
      </c>
      <c r="C635" s="2" t="s">
        <v>330</v>
      </c>
      <c r="D635" s="2" t="s">
        <v>30</v>
      </c>
      <c r="E635" s="2" t="s">
        <v>1826</v>
      </c>
      <c r="F635" s="2" t="s">
        <v>4205</v>
      </c>
      <c r="G635" s="2" t="s">
        <v>4206</v>
      </c>
      <c r="H635" s="2" t="s">
        <v>4207</v>
      </c>
      <c r="I635" s="2" t="s">
        <v>4208</v>
      </c>
      <c r="J635" s="2" t="s">
        <v>27</v>
      </c>
      <c r="K635" s="2" t="s">
        <v>4209</v>
      </c>
      <c r="L635" s="2" t="s">
        <v>4210</v>
      </c>
      <c r="M635" s="2" t="s">
        <v>4211</v>
      </c>
      <c r="N635" s="2" t="s">
        <v>41</v>
      </c>
      <c r="O635" s="2" t="str">
        <f t="shared" si="9"/>
        <v>OK</v>
      </c>
      <c r="P635" s="2" t="str">
        <f>VLOOKUP(B635,ACROV!$A$2:$D$739,4,)</f>
        <v>M FARHAN HILMAWAN</v>
      </c>
    </row>
    <row r="636" spans="1:16" x14ac:dyDescent="0.25">
      <c r="A636" s="2" t="s">
        <v>26</v>
      </c>
      <c r="B636" s="2" t="s">
        <v>2209</v>
      </c>
      <c r="C636" s="2" t="s">
        <v>2210</v>
      </c>
      <c r="D636" s="2" t="s">
        <v>30</v>
      </c>
      <c r="E636" s="2" t="s">
        <v>2211</v>
      </c>
      <c r="F636" s="2" t="s">
        <v>4205</v>
      </c>
      <c r="G636" s="2" t="s">
        <v>4206</v>
      </c>
      <c r="H636" s="2" t="s">
        <v>4207</v>
      </c>
      <c r="I636" s="2" t="s">
        <v>4208</v>
      </c>
      <c r="J636" s="2" t="s">
        <v>27</v>
      </c>
      <c r="K636" s="2" t="s">
        <v>4209</v>
      </c>
      <c r="L636" s="2" t="s">
        <v>4210</v>
      </c>
      <c r="M636" s="2" t="s">
        <v>4211</v>
      </c>
      <c r="N636" s="2" t="s">
        <v>41</v>
      </c>
      <c r="O636" s="2" t="str">
        <f t="shared" si="9"/>
        <v>OK</v>
      </c>
      <c r="P636" s="2" t="str">
        <f>VLOOKUP(B636,ACROV!$A$2:$D$739,4,)</f>
        <v>M FARHAN HILMAWAN</v>
      </c>
    </row>
    <row r="637" spans="1:16" x14ac:dyDescent="0.25">
      <c r="A637" s="2" t="s">
        <v>26</v>
      </c>
      <c r="B637" s="2" t="s">
        <v>1688</v>
      </c>
      <c r="C637" s="2" t="s">
        <v>1689</v>
      </c>
      <c r="D637" s="2" t="s">
        <v>30</v>
      </c>
      <c r="E637" s="2" t="s">
        <v>2060</v>
      </c>
      <c r="F637" s="2" t="s">
        <v>4205</v>
      </c>
      <c r="G637" s="2" t="s">
        <v>4206</v>
      </c>
      <c r="H637" s="2" t="s">
        <v>4207</v>
      </c>
      <c r="I637" s="2" t="s">
        <v>4208</v>
      </c>
      <c r="J637" s="2" t="s">
        <v>27</v>
      </c>
      <c r="K637" s="2" t="s">
        <v>4209</v>
      </c>
      <c r="L637" s="2" t="s">
        <v>4210</v>
      </c>
      <c r="M637" s="2" t="s">
        <v>4211</v>
      </c>
      <c r="N637" s="2" t="s">
        <v>41</v>
      </c>
      <c r="O637" s="2" t="str">
        <f t="shared" si="9"/>
        <v>OK</v>
      </c>
      <c r="P637" s="2" t="str">
        <f>VLOOKUP(B637,ACROV!$A$2:$D$739,4,)</f>
        <v>M FARHAN HILMAWAN</v>
      </c>
    </row>
    <row r="638" spans="1:16" x14ac:dyDescent="0.25">
      <c r="A638" s="2" t="s">
        <v>26</v>
      </c>
      <c r="B638" s="2" t="s">
        <v>1527</v>
      </c>
      <c r="C638" s="2" t="s">
        <v>1528</v>
      </c>
      <c r="D638" s="2" t="s">
        <v>30</v>
      </c>
      <c r="E638" s="2" t="s">
        <v>1529</v>
      </c>
      <c r="F638" s="2" t="s">
        <v>4205</v>
      </c>
      <c r="G638" s="2" t="s">
        <v>4206</v>
      </c>
      <c r="H638" s="2" t="s">
        <v>4207</v>
      </c>
      <c r="I638" s="2" t="s">
        <v>4208</v>
      </c>
      <c r="J638" s="2" t="s">
        <v>27</v>
      </c>
      <c r="K638" s="2" t="s">
        <v>4209</v>
      </c>
      <c r="L638" s="2" t="s">
        <v>4210</v>
      </c>
      <c r="M638" s="2" t="s">
        <v>4211</v>
      </c>
      <c r="N638" s="2" t="s">
        <v>41</v>
      </c>
      <c r="O638" s="2" t="str">
        <f t="shared" si="9"/>
        <v>OK</v>
      </c>
      <c r="P638" s="2" t="str">
        <f>VLOOKUP(B638,ACROV!$A$2:$D$739,4,)</f>
        <v>M FARHAN HILMAWAN</v>
      </c>
    </row>
    <row r="639" spans="1:16" x14ac:dyDescent="0.25">
      <c r="A639" s="2" t="s">
        <v>26</v>
      </c>
      <c r="B639" s="2" t="s">
        <v>1077</v>
      </c>
      <c r="C639" s="2" t="s">
        <v>1078</v>
      </c>
      <c r="D639" s="2" t="s">
        <v>118</v>
      </c>
      <c r="E639" s="2" t="s">
        <v>3617</v>
      </c>
      <c r="F639" s="2" t="s">
        <v>4205</v>
      </c>
      <c r="G639" s="2" t="s">
        <v>4206</v>
      </c>
      <c r="H639" s="2" t="s">
        <v>4207</v>
      </c>
      <c r="I639" s="2" t="s">
        <v>4208</v>
      </c>
      <c r="J639" s="2" t="s">
        <v>27</v>
      </c>
      <c r="K639" s="2" t="s">
        <v>4209</v>
      </c>
      <c r="L639" s="2" t="s">
        <v>4210</v>
      </c>
      <c r="M639" s="2" t="s">
        <v>4211</v>
      </c>
      <c r="N639" s="2" t="s">
        <v>41</v>
      </c>
      <c r="O639" s="2" t="str">
        <f t="shared" si="9"/>
        <v>OK</v>
      </c>
      <c r="P639" s="2" t="str">
        <f>VLOOKUP(B639,ACROV!$A$2:$D$739,4,)</f>
        <v>M FARHAN HILMAWAN</v>
      </c>
    </row>
    <row r="640" spans="1:16" x14ac:dyDescent="0.25">
      <c r="A640" s="2" t="s">
        <v>26</v>
      </c>
      <c r="B640" s="2" t="s">
        <v>131</v>
      </c>
      <c r="C640" s="2" t="s">
        <v>132</v>
      </c>
      <c r="D640" s="2" t="s">
        <v>118</v>
      </c>
      <c r="E640" s="2" t="s">
        <v>3651</v>
      </c>
      <c r="F640" s="2" t="s">
        <v>4205</v>
      </c>
      <c r="G640" s="2" t="s">
        <v>4206</v>
      </c>
      <c r="H640" s="2" t="s">
        <v>4207</v>
      </c>
      <c r="I640" s="2" t="s">
        <v>4208</v>
      </c>
      <c r="J640" s="2" t="s">
        <v>27</v>
      </c>
      <c r="K640" s="2" t="s">
        <v>4209</v>
      </c>
      <c r="L640" s="2" t="s">
        <v>4210</v>
      </c>
      <c r="M640" s="2" t="s">
        <v>4211</v>
      </c>
      <c r="N640" s="2" t="s">
        <v>41</v>
      </c>
      <c r="O640" s="2" t="str">
        <f t="shared" si="9"/>
        <v>OK</v>
      </c>
      <c r="P640" s="2" t="str">
        <f>VLOOKUP(B640,ACROV!$A$2:$D$739,4,)</f>
        <v>M FARHAN HILMAWAN</v>
      </c>
    </row>
    <row r="641" spans="1:16" x14ac:dyDescent="0.25">
      <c r="A641" s="2" t="s">
        <v>26</v>
      </c>
      <c r="B641" s="2" t="s">
        <v>1882</v>
      </c>
      <c r="C641" s="2" t="s">
        <v>1883</v>
      </c>
      <c r="D641" s="2" t="s">
        <v>118</v>
      </c>
      <c r="E641" s="2" t="s">
        <v>3568</v>
      </c>
      <c r="F641" s="2" t="s">
        <v>4205</v>
      </c>
      <c r="G641" s="2" t="s">
        <v>4206</v>
      </c>
      <c r="H641" s="2" t="s">
        <v>4207</v>
      </c>
      <c r="I641" s="2" t="s">
        <v>4208</v>
      </c>
      <c r="J641" s="2" t="s">
        <v>27</v>
      </c>
      <c r="K641" s="2" t="s">
        <v>4209</v>
      </c>
      <c r="L641" s="2" t="s">
        <v>4210</v>
      </c>
      <c r="M641" s="2" t="s">
        <v>4211</v>
      </c>
      <c r="N641" s="2" t="s">
        <v>41</v>
      </c>
      <c r="O641" s="2" t="str">
        <f t="shared" si="9"/>
        <v>OK</v>
      </c>
      <c r="P641" s="2" t="str">
        <f>VLOOKUP(B641,ACROV!$A$2:$D$739,4,)</f>
        <v>M FARHAN HILMAWAN</v>
      </c>
    </row>
    <row r="642" spans="1:16" x14ac:dyDescent="0.25">
      <c r="A642" s="2" t="s">
        <v>26</v>
      </c>
      <c r="B642" s="2" t="s">
        <v>2397</v>
      </c>
      <c r="C642" s="2" t="s">
        <v>2398</v>
      </c>
      <c r="D642" s="2" t="s">
        <v>30</v>
      </c>
      <c r="E642" s="2" t="s">
        <v>3166</v>
      </c>
      <c r="F642" s="2" t="s">
        <v>4205</v>
      </c>
      <c r="G642" s="2" t="s">
        <v>4206</v>
      </c>
      <c r="H642" s="2" t="s">
        <v>4207</v>
      </c>
      <c r="I642" s="2" t="s">
        <v>4208</v>
      </c>
      <c r="J642" s="2" t="s">
        <v>27</v>
      </c>
      <c r="K642" s="2" t="s">
        <v>4209</v>
      </c>
      <c r="L642" s="2" t="s">
        <v>4210</v>
      </c>
      <c r="M642" s="2" t="s">
        <v>4211</v>
      </c>
      <c r="N642" s="2" t="s">
        <v>41</v>
      </c>
      <c r="O642" s="2" t="str">
        <f t="shared" ref="O642:O705" si="10">IF(N642="OK","OK","NOK")</f>
        <v>OK</v>
      </c>
      <c r="P642" s="2" t="str">
        <f>VLOOKUP(B642,ACROV!$A$2:$D$739,4,)</f>
        <v>M FARHAN HILMAWAN</v>
      </c>
    </row>
    <row r="643" spans="1:16" x14ac:dyDescent="0.25">
      <c r="A643" s="2" t="s">
        <v>26</v>
      </c>
      <c r="B643" s="2" t="s">
        <v>2629</v>
      </c>
      <c r="C643" s="2" t="s">
        <v>2630</v>
      </c>
      <c r="D643" s="2" t="s">
        <v>30</v>
      </c>
      <c r="E643" s="2" t="s">
        <v>2631</v>
      </c>
      <c r="F643" s="2" t="s">
        <v>4205</v>
      </c>
      <c r="G643" s="2" t="s">
        <v>4206</v>
      </c>
      <c r="H643" s="2" t="s">
        <v>4207</v>
      </c>
      <c r="I643" s="2" t="s">
        <v>4208</v>
      </c>
      <c r="J643" s="2" t="s">
        <v>27</v>
      </c>
      <c r="K643" s="2" t="s">
        <v>4209</v>
      </c>
      <c r="L643" s="2" t="s">
        <v>4210</v>
      </c>
      <c r="M643" s="2" t="s">
        <v>4211</v>
      </c>
      <c r="N643" s="2" t="s">
        <v>41</v>
      </c>
      <c r="O643" s="2" t="str">
        <f t="shared" si="10"/>
        <v>OK</v>
      </c>
      <c r="P643" s="2" t="str">
        <f>VLOOKUP(B643,ACROV!$A$2:$D$739,4,)</f>
        <v>M FARHAN HILMAWAN</v>
      </c>
    </row>
    <row r="644" spans="1:16" x14ac:dyDescent="0.25">
      <c r="A644" s="2" t="s">
        <v>26</v>
      </c>
      <c r="B644" s="2" t="s">
        <v>211</v>
      </c>
      <c r="C644" s="2" t="s">
        <v>212</v>
      </c>
      <c r="D644" s="2" t="s">
        <v>118</v>
      </c>
      <c r="E644" s="2" t="s">
        <v>3215</v>
      </c>
      <c r="F644" s="2" t="s">
        <v>4205</v>
      </c>
      <c r="G644" s="2" t="s">
        <v>4206</v>
      </c>
      <c r="H644" s="2" t="s">
        <v>4207</v>
      </c>
      <c r="I644" s="2" t="s">
        <v>4208</v>
      </c>
      <c r="J644" s="2" t="s">
        <v>27</v>
      </c>
      <c r="K644" s="2" t="s">
        <v>4209</v>
      </c>
      <c r="L644" s="2" t="s">
        <v>4210</v>
      </c>
      <c r="M644" s="2" t="s">
        <v>4211</v>
      </c>
      <c r="N644" s="2" t="s">
        <v>41</v>
      </c>
      <c r="O644" s="2" t="str">
        <f t="shared" si="10"/>
        <v>OK</v>
      </c>
      <c r="P644" s="2" t="str">
        <f>VLOOKUP(B644,ACROV!$A$2:$D$739,4,)</f>
        <v>M FARHAN HILMAWAN</v>
      </c>
    </row>
    <row r="645" spans="1:16" x14ac:dyDescent="0.25">
      <c r="A645" s="2" t="s">
        <v>26</v>
      </c>
      <c r="B645" s="2" t="s">
        <v>2118</v>
      </c>
      <c r="C645" s="2" t="s">
        <v>2119</v>
      </c>
      <c r="D645" s="2" t="s">
        <v>118</v>
      </c>
      <c r="E645" s="2" t="s">
        <v>2120</v>
      </c>
      <c r="F645" s="2" t="s">
        <v>4205</v>
      </c>
      <c r="G645" s="2" t="s">
        <v>4206</v>
      </c>
      <c r="H645" s="2" t="s">
        <v>4207</v>
      </c>
      <c r="I645" s="2" t="s">
        <v>4208</v>
      </c>
      <c r="J645" s="2" t="s">
        <v>27</v>
      </c>
      <c r="K645" s="2" t="s">
        <v>4209</v>
      </c>
      <c r="L645" s="2" t="s">
        <v>4210</v>
      </c>
      <c r="M645" s="2" t="s">
        <v>4211</v>
      </c>
      <c r="N645" s="2" t="s">
        <v>41</v>
      </c>
      <c r="O645" s="2" t="str">
        <f t="shared" si="10"/>
        <v>OK</v>
      </c>
      <c r="P645" s="2" t="str">
        <f>VLOOKUP(B645,ACROV!$A$2:$D$739,4,)</f>
        <v>M FARHAN HILMAWAN</v>
      </c>
    </row>
    <row r="646" spans="1:16" x14ac:dyDescent="0.25">
      <c r="A646" s="2" t="s">
        <v>26</v>
      </c>
      <c r="B646" s="2" t="s">
        <v>3374</v>
      </c>
      <c r="C646" s="2" t="s">
        <v>3375</v>
      </c>
      <c r="D646" s="2" t="s">
        <v>118</v>
      </c>
      <c r="E646" s="2" t="s">
        <v>3376</v>
      </c>
      <c r="F646" s="2" t="s">
        <v>4205</v>
      </c>
      <c r="G646" s="2" t="s">
        <v>4206</v>
      </c>
      <c r="H646" s="2" t="s">
        <v>4207</v>
      </c>
      <c r="I646" s="2" t="s">
        <v>4208</v>
      </c>
      <c r="J646" s="2" t="s">
        <v>27</v>
      </c>
      <c r="K646" s="2" t="s">
        <v>4209</v>
      </c>
      <c r="L646" s="2" t="s">
        <v>4210</v>
      </c>
      <c r="M646" s="2" t="s">
        <v>4211</v>
      </c>
      <c r="N646" s="2" t="s">
        <v>41</v>
      </c>
      <c r="O646" s="2" t="str">
        <f t="shared" si="10"/>
        <v>OK</v>
      </c>
      <c r="P646" s="2" t="str">
        <f>VLOOKUP(B646,ACROV!$A$2:$D$739,4,)</f>
        <v>M FARHAN HILMAWAN</v>
      </c>
    </row>
    <row r="647" spans="1:16" x14ac:dyDescent="0.25">
      <c r="A647" s="2" t="s">
        <v>26</v>
      </c>
      <c r="B647" s="2" t="s">
        <v>3374</v>
      </c>
      <c r="C647" s="2" t="s">
        <v>3375</v>
      </c>
      <c r="D647" s="2" t="s">
        <v>30</v>
      </c>
      <c r="E647" s="2" t="s">
        <v>3382</v>
      </c>
      <c r="F647" s="2" t="s">
        <v>4205</v>
      </c>
      <c r="G647" s="2" t="s">
        <v>4206</v>
      </c>
      <c r="H647" s="2" t="s">
        <v>4207</v>
      </c>
      <c r="I647" s="2" t="s">
        <v>4208</v>
      </c>
      <c r="J647" s="2" t="s">
        <v>27</v>
      </c>
      <c r="K647" s="2" t="s">
        <v>4209</v>
      </c>
      <c r="L647" s="2" t="s">
        <v>4210</v>
      </c>
      <c r="M647" s="2" t="s">
        <v>4211</v>
      </c>
      <c r="N647" s="2" t="s">
        <v>41</v>
      </c>
      <c r="O647" s="2" t="str">
        <f t="shared" si="10"/>
        <v>OK</v>
      </c>
      <c r="P647" s="2" t="str">
        <f>VLOOKUP(B647,ACROV!$A$2:$D$739,4,)</f>
        <v>M FARHAN HILMAWAN</v>
      </c>
    </row>
    <row r="648" spans="1:16" x14ac:dyDescent="0.25">
      <c r="A648" s="2" t="s">
        <v>26</v>
      </c>
      <c r="B648" s="2" t="s">
        <v>2827</v>
      </c>
      <c r="C648" s="2" t="s">
        <v>1998</v>
      </c>
      <c r="D648" s="2" t="s">
        <v>30</v>
      </c>
      <c r="E648" s="2" t="s">
        <v>3620</v>
      </c>
      <c r="F648" s="2" t="s">
        <v>4205</v>
      </c>
      <c r="G648" s="2" t="s">
        <v>4206</v>
      </c>
      <c r="H648" s="2" t="s">
        <v>4207</v>
      </c>
      <c r="I648" s="2" t="s">
        <v>4208</v>
      </c>
      <c r="J648" s="2" t="s">
        <v>27</v>
      </c>
      <c r="K648" s="2" t="s">
        <v>4209</v>
      </c>
      <c r="L648" s="2" t="s">
        <v>4210</v>
      </c>
      <c r="M648" s="2" t="s">
        <v>4211</v>
      </c>
      <c r="N648" s="2" t="s">
        <v>41</v>
      </c>
      <c r="O648" s="2" t="str">
        <f t="shared" si="10"/>
        <v>OK</v>
      </c>
      <c r="P648" s="2" t="str">
        <f>VLOOKUP(B648,ACROV!$A$2:$D$739,4,)</f>
        <v>M FARHAN HILMAWAN</v>
      </c>
    </row>
    <row r="649" spans="1:16" x14ac:dyDescent="0.25">
      <c r="A649" s="2" t="s">
        <v>26</v>
      </c>
      <c r="B649" s="2" t="s">
        <v>53</v>
      </c>
      <c r="C649" s="2" t="s">
        <v>54</v>
      </c>
      <c r="D649" s="2" t="s">
        <v>30</v>
      </c>
      <c r="E649" s="2" t="s">
        <v>55</v>
      </c>
      <c r="F649" s="2" t="s">
        <v>4205</v>
      </c>
      <c r="G649" s="2" t="s">
        <v>4206</v>
      </c>
      <c r="H649" s="2" t="s">
        <v>4207</v>
      </c>
      <c r="I649" s="2" t="s">
        <v>4208</v>
      </c>
      <c r="J649" s="2" t="s">
        <v>27</v>
      </c>
      <c r="K649" s="2" t="s">
        <v>4209</v>
      </c>
      <c r="L649" s="2" t="s">
        <v>4210</v>
      </c>
      <c r="M649" s="2" t="s">
        <v>4211</v>
      </c>
      <c r="N649" s="2" t="s">
        <v>41</v>
      </c>
      <c r="O649" s="2" t="str">
        <f t="shared" si="10"/>
        <v>OK</v>
      </c>
      <c r="P649" s="2" t="str">
        <f>VLOOKUP(B649,ACROV!$A$2:$D$739,4,)</f>
        <v>M FARHAN HILMAWAN</v>
      </c>
    </row>
    <row r="650" spans="1:16" x14ac:dyDescent="0.25">
      <c r="A650" s="2" t="s">
        <v>26</v>
      </c>
      <c r="B650" s="2" t="s">
        <v>2209</v>
      </c>
      <c r="C650" s="2" t="s">
        <v>2210</v>
      </c>
      <c r="D650" s="2" t="s">
        <v>118</v>
      </c>
      <c r="E650" s="2" t="s">
        <v>3395</v>
      </c>
      <c r="F650" s="2" t="s">
        <v>4205</v>
      </c>
      <c r="G650" s="2" t="s">
        <v>4206</v>
      </c>
      <c r="H650" s="2" t="s">
        <v>4207</v>
      </c>
      <c r="I650" s="2" t="s">
        <v>4208</v>
      </c>
      <c r="J650" s="2" t="s">
        <v>27</v>
      </c>
      <c r="K650" s="2" t="s">
        <v>4209</v>
      </c>
      <c r="L650" s="2" t="s">
        <v>4210</v>
      </c>
      <c r="M650" s="2" t="s">
        <v>4211</v>
      </c>
      <c r="N650" s="2" t="s">
        <v>41</v>
      </c>
      <c r="O650" s="2" t="str">
        <f t="shared" si="10"/>
        <v>OK</v>
      </c>
      <c r="P650" s="2" t="str">
        <f>VLOOKUP(B650,ACROV!$A$2:$D$739,4,)</f>
        <v>M FARHAN HILMAWAN</v>
      </c>
    </row>
    <row r="651" spans="1:16" x14ac:dyDescent="0.25">
      <c r="A651" s="2" t="s">
        <v>26</v>
      </c>
      <c r="B651" s="2" t="s">
        <v>678</v>
      </c>
      <c r="C651" s="2" t="s">
        <v>679</v>
      </c>
      <c r="D651" s="2" t="s">
        <v>118</v>
      </c>
      <c r="E651" s="2" t="s">
        <v>3223</v>
      </c>
      <c r="F651" s="2" t="s">
        <v>4205</v>
      </c>
      <c r="G651" s="2" t="s">
        <v>4206</v>
      </c>
      <c r="H651" s="2" t="s">
        <v>4207</v>
      </c>
      <c r="I651" s="2" t="s">
        <v>4208</v>
      </c>
      <c r="J651" s="2" t="s">
        <v>27</v>
      </c>
      <c r="K651" s="2" t="s">
        <v>4209</v>
      </c>
      <c r="L651" s="2" t="s">
        <v>4210</v>
      </c>
      <c r="M651" s="2" t="s">
        <v>4211</v>
      </c>
      <c r="N651" s="2" t="s">
        <v>41</v>
      </c>
      <c r="O651" s="2" t="str">
        <f t="shared" si="10"/>
        <v>OK</v>
      </c>
      <c r="P651" s="2" t="str">
        <f>VLOOKUP(B651,ACROV!$A$2:$D$739,4,)</f>
        <v>M FARHAN HILMAWAN</v>
      </c>
    </row>
    <row r="652" spans="1:16" x14ac:dyDescent="0.25">
      <c r="A652" s="2" t="s">
        <v>26</v>
      </c>
      <c r="B652" s="2" t="s">
        <v>2118</v>
      </c>
      <c r="C652" s="2" t="s">
        <v>2119</v>
      </c>
      <c r="D652" s="2" t="s">
        <v>30</v>
      </c>
      <c r="E652" s="2" t="s">
        <v>3549</v>
      </c>
      <c r="F652" s="2" t="s">
        <v>4205</v>
      </c>
      <c r="G652" s="2" t="s">
        <v>4206</v>
      </c>
      <c r="H652" s="2" t="s">
        <v>4207</v>
      </c>
      <c r="I652" s="2" t="s">
        <v>4208</v>
      </c>
      <c r="J652" s="2" t="s">
        <v>27</v>
      </c>
      <c r="K652" s="2" t="s">
        <v>4209</v>
      </c>
      <c r="L652" s="2" t="s">
        <v>4210</v>
      </c>
      <c r="M652" s="2" t="s">
        <v>4211</v>
      </c>
      <c r="N652" s="2" t="s">
        <v>41</v>
      </c>
      <c r="O652" s="2" t="str">
        <f t="shared" si="10"/>
        <v>OK</v>
      </c>
      <c r="P652" s="2" t="str">
        <f>VLOOKUP(B652,ACROV!$A$2:$D$739,4,)</f>
        <v>M FARHAN HILMAWAN</v>
      </c>
    </row>
    <row r="653" spans="1:16" x14ac:dyDescent="0.25">
      <c r="A653" s="2" t="s">
        <v>26</v>
      </c>
      <c r="B653" s="2" t="s">
        <v>1612</v>
      </c>
      <c r="C653" s="2" t="s">
        <v>1613</v>
      </c>
      <c r="D653" s="2" t="s">
        <v>49</v>
      </c>
      <c r="E653" s="2" t="s">
        <v>2198</v>
      </c>
      <c r="F653" s="2" t="s">
        <v>4205</v>
      </c>
      <c r="G653" s="2" t="s">
        <v>4206</v>
      </c>
      <c r="H653" s="2" t="s">
        <v>4207</v>
      </c>
      <c r="I653" s="2" t="s">
        <v>4208</v>
      </c>
      <c r="J653" s="2" t="s">
        <v>27</v>
      </c>
      <c r="K653" s="2" t="s">
        <v>4209</v>
      </c>
      <c r="L653" s="2" t="s">
        <v>4210</v>
      </c>
      <c r="M653" s="2" t="s">
        <v>4211</v>
      </c>
      <c r="N653" s="2" t="s">
        <v>41</v>
      </c>
      <c r="O653" s="2" t="str">
        <f t="shared" si="10"/>
        <v>OK</v>
      </c>
      <c r="P653" s="2" t="str">
        <f>VLOOKUP(B653,ACROV!$A$2:$D$739,4,)</f>
        <v>M FARHAN HILMAWAN</v>
      </c>
    </row>
    <row r="654" spans="1:16" x14ac:dyDescent="0.25">
      <c r="A654" s="2" t="s">
        <v>26</v>
      </c>
      <c r="B654" s="2" t="s">
        <v>1846</v>
      </c>
      <c r="C654" s="2" t="s">
        <v>1847</v>
      </c>
      <c r="D654" s="2" t="s">
        <v>118</v>
      </c>
      <c r="E654" s="2" t="s">
        <v>1848</v>
      </c>
      <c r="F654" s="2" t="s">
        <v>4205</v>
      </c>
      <c r="G654" s="2" t="s">
        <v>4206</v>
      </c>
      <c r="H654" s="2" t="s">
        <v>4207</v>
      </c>
      <c r="I654" s="2" t="s">
        <v>4208</v>
      </c>
      <c r="J654" s="2" t="s">
        <v>27</v>
      </c>
      <c r="K654" s="2" t="s">
        <v>4209</v>
      </c>
      <c r="L654" s="2" t="s">
        <v>4210</v>
      </c>
      <c r="M654" s="2" t="s">
        <v>4211</v>
      </c>
      <c r="N654" s="2" t="s">
        <v>41</v>
      </c>
      <c r="O654" s="2" t="str">
        <f t="shared" si="10"/>
        <v>OK</v>
      </c>
      <c r="P654" s="2" t="str">
        <f>VLOOKUP(B654,ACROV!$A$2:$D$739,4,)</f>
        <v>M FARHAN HILMAWAN</v>
      </c>
    </row>
    <row r="655" spans="1:16" x14ac:dyDescent="0.25">
      <c r="A655" s="2" t="s">
        <v>26</v>
      </c>
      <c r="B655" s="2" t="s">
        <v>2067</v>
      </c>
      <c r="C655" s="2" t="s">
        <v>2068</v>
      </c>
      <c r="D655" s="2" t="s">
        <v>160</v>
      </c>
      <c r="E655" s="2" t="s">
        <v>2488</v>
      </c>
      <c r="F655" s="2" t="s">
        <v>4205</v>
      </c>
      <c r="G655" s="2" t="s">
        <v>4206</v>
      </c>
      <c r="H655" s="2" t="s">
        <v>4207</v>
      </c>
      <c r="I655" s="2" t="s">
        <v>4208</v>
      </c>
      <c r="J655" s="2" t="s">
        <v>27</v>
      </c>
      <c r="K655" s="2" t="s">
        <v>4209</v>
      </c>
      <c r="L655" s="2" t="s">
        <v>4210</v>
      </c>
      <c r="M655" s="2" t="s">
        <v>4211</v>
      </c>
      <c r="N655" s="2" t="s">
        <v>41</v>
      </c>
      <c r="O655" s="2" t="str">
        <f t="shared" si="10"/>
        <v>OK</v>
      </c>
      <c r="P655" s="2" t="str">
        <f>VLOOKUP(B655,ACROV!$A$2:$D$739,4,)</f>
        <v>M FARHAN HILMAWAN</v>
      </c>
    </row>
    <row r="656" spans="1:16" x14ac:dyDescent="0.25">
      <c r="A656" s="2" t="s">
        <v>26</v>
      </c>
      <c r="B656" s="2" t="s">
        <v>461</v>
      </c>
      <c r="C656" s="2" t="s">
        <v>462</v>
      </c>
      <c r="D656" s="2" t="s">
        <v>30</v>
      </c>
      <c r="E656" s="2" t="s">
        <v>1914</v>
      </c>
      <c r="F656" s="2" t="s">
        <v>4205</v>
      </c>
      <c r="G656" s="2" t="s">
        <v>4206</v>
      </c>
      <c r="H656" s="2" t="s">
        <v>4207</v>
      </c>
      <c r="I656" s="2" t="s">
        <v>4208</v>
      </c>
      <c r="J656" s="2" t="s">
        <v>27</v>
      </c>
      <c r="K656" s="2" t="s">
        <v>4209</v>
      </c>
      <c r="L656" s="2" t="s">
        <v>4210</v>
      </c>
      <c r="M656" s="2" t="s">
        <v>4211</v>
      </c>
      <c r="N656" s="2" t="s">
        <v>41</v>
      </c>
      <c r="O656" s="2" t="str">
        <f t="shared" si="10"/>
        <v>OK</v>
      </c>
      <c r="P656" s="2" t="str">
        <f>VLOOKUP(B656,ACROV!$A$2:$D$739,4,)</f>
        <v>M FARHAN HILMAWAN</v>
      </c>
    </row>
    <row r="657" spans="1:16" x14ac:dyDescent="0.25">
      <c r="A657" s="2" t="s">
        <v>26</v>
      </c>
      <c r="B657" s="2" t="s">
        <v>2067</v>
      </c>
      <c r="C657" s="2" t="s">
        <v>2068</v>
      </c>
      <c r="D657" s="2" t="s">
        <v>30</v>
      </c>
      <c r="E657" s="2" t="s">
        <v>2069</v>
      </c>
      <c r="F657" s="2" t="s">
        <v>4205</v>
      </c>
      <c r="G657" s="2" t="s">
        <v>4206</v>
      </c>
      <c r="H657" s="2" t="s">
        <v>4207</v>
      </c>
      <c r="I657" s="2" t="s">
        <v>4208</v>
      </c>
      <c r="J657" s="2" t="s">
        <v>27</v>
      </c>
      <c r="K657" s="2" t="s">
        <v>4209</v>
      </c>
      <c r="L657" s="2" t="s">
        <v>4210</v>
      </c>
      <c r="M657" s="2" t="s">
        <v>4211</v>
      </c>
      <c r="N657" s="2" t="s">
        <v>41</v>
      </c>
      <c r="O657" s="2" t="str">
        <f t="shared" si="10"/>
        <v>OK</v>
      </c>
      <c r="P657" s="2" t="str">
        <f>VLOOKUP(B657,ACROV!$A$2:$D$739,4,)</f>
        <v>M FARHAN HILMAWAN</v>
      </c>
    </row>
    <row r="658" spans="1:16" x14ac:dyDescent="0.25">
      <c r="A658" s="2" t="s">
        <v>26</v>
      </c>
      <c r="B658" s="2" t="s">
        <v>3646</v>
      </c>
      <c r="C658" s="2" t="s">
        <v>3647</v>
      </c>
      <c r="D658" s="2" t="s">
        <v>30</v>
      </c>
      <c r="E658" s="2" t="s">
        <v>3648</v>
      </c>
      <c r="F658" s="2" t="s">
        <v>4205</v>
      </c>
      <c r="G658" s="2" t="s">
        <v>4206</v>
      </c>
      <c r="H658" s="2" t="s">
        <v>4207</v>
      </c>
      <c r="I658" s="2" t="s">
        <v>4208</v>
      </c>
      <c r="J658" s="2" t="s">
        <v>27</v>
      </c>
      <c r="K658" s="2" t="s">
        <v>4209</v>
      </c>
      <c r="L658" s="2" t="s">
        <v>4210</v>
      </c>
      <c r="M658" s="2" t="s">
        <v>4211</v>
      </c>
      <c r="N658" s="2" t="s">
        <v>41</v>
      </c>
      <c r="O658" s="2" t="str">
        <f t="shared" si="10"/>
        <v>OK</v>
      </c>
      <c r="P658" s="2" t="str">
        <f>VLOOKUP(B658,ACROV!$A$2:$D$739,4,)</f>
        <v>M FARHAN HILMAWAN</v>
      </c>
    </row>
    <row r="659" spans="1:16" x14ac:dyDescent="0.25">
      <c r="A659" s="2" t="s">
        <v>26</v>
      </c>
      <c r="B659" s="2" t="s">
        <v>692</v>
      </c>
      <c r="C659" s="2" t="s">
        <v>693</v>
      </c>
      <c r="D659" s="2" t="s">
        <v>160</v>
      </c>
      <c r="E659" s="2" t="s">
        <v>1949</v>
      </c>
      <c r="F659" s="2" t="s">
        <v>4205</v>
      </c>
      <c r="G659" s="2" t="s">
        <v>4206</v>
      </c>
      <c r="H659" s="2" t="s">
        <v>4207</v>
      </c>
      <c r="I659" s="2" t="s">
        <v>4208</v>
      </c>
      <c r="J659" s="2" t="s">
        <v>27</v>
      </c>
      <c r="K659" s="2" t="s">
        <v>4209</v>
      </c>
      <c r="L659" s="2" t="s">
        <v>4210</v>
      </c>
      <c r="M659" s="2" t="s">
        <v>4211</v>
      </c>
      <c r="N659" s="2" t="s">
        <v>41</v>
      </c>
      <c r="O659" s="2" t="str">
        <f t="shared" si="10"/>
        <v>OK</v>
      </c>
      <c r="P659" s="2" t="str">
        <f>VLOOKUP(B659,ACROV!$A$2:$D$739,4,)</f>
        <v>M FARHAN HILMAWAN</v>
      </c>
    </row>
    <row r="660" spans="1:16" x14ac:dyDescent="0.25">
      <c r="A660" s="2" t="s">
        <v>26</v>
      </c>
      <c r="B660" s="2" t="s">
        <v>1024</v>
      </c>
      <c r="C660" s="2" t="s">
        <v>1025</v>
      </c>
      <c r="D660" s="2" t="s">
        <v>49</v>
      </c>
      <c r="E660" s="2" t="s">
        <v>1390</v>
      </c>
      <c r="F660" s="2" t="s">
        <v>4205</v>
      </c>
      <c r="G660" s="2" t="s">
        <v>4206</v>
      </c>
      <c r="H660" s="2" t="s">
        <v>4207</v>
      </c>
      <c r="I660" s="2" t="s">
        <v>4208</v>
      </c>
      <c r="J660" s="2" t="s">
        <v>27</v>
      </c>
      <c r="K660" s="2" t="s">
        <v>4209</v>
      </c>
      <c r="L660" s="2" t="s">
        <v>4210</v>
      </c>
      <c r="M660" s="2" t="s">
        <v>4211</v>
      </c>
      <c r="N660" s="2" t="s">
        <v>41</v>
      </c>
      <c r="O660" s="2" t="str">
        <f t="shared" si="10"/>
        <v>OK</v>
      </c>
      <c r="P660" s="2" t="str">
        <f>VLOOKUP(B660,ACROV!$A$2:$D$739,4,)</f>
        <v>M FARHAN HILMAWAN</v>
      </c>
    </row>
    <row r="661" spans="1:16" x14ac:dyDescent="0.25">
      <c r="A661" s="2" t="s">
        <v>26</v>
      </c>
      <c r="B661" s="2" t="s">
        <v>3027</v>
      </c>
      <c r="C661" s="2" t="s">
        <v>3028</v>
      </c>
      <c r="D661" s="2" t="s">
        <v>118</v>
      </c>
      <c r="E661" s="2" t="s">
        <v>3029</v>
      </c>
      <c r="F661" s="2" t="s">
        <v>4205</v>
      </c>
      <c r="G661" s="2" t="s">
        <v>4206</v>
      </c>
      <c r="H661" s="2" t="s">
        <v>4207</v>
      </c>
      <c r="I661" s="2" t="s">
        <v>4208</v>
      </c>
      <c r="J661" s="2" t="s">
        <v>27</v>
      </c>
      <c r="K661" s="2" t="s">
        <v>4209</v>
      </c>
      <c r="L661" s="2" t="s">
        <v>4210</v>
      </c>
      <c r="M661" s="2" t="s">
        <v>4211</v>
      </c>
      <c r="N661" s="2" t="s">
        <v>41</v>
      </c>
      <c r="O661" s="2" t="str">
        <f t="shared" si="10"/>
        <v>OK</v>
      </c>
      <c r="P661" s="2" t="str">
        <f>VLOOKUP(B661,ACROV!$A$2:$D$739,4,)</f>
        <v>M FARHAN HILMAWAN</v>
      </c>
    </row>
    <row r="662" spans="1:16" x14ac:dyDescent="0.25">
      <c r="A662" s="2" t="s">
        <v>26</v>
      </c>
      <c r="B662" s="2" t="s">
        <v>1436</v>
      </c>
      <c r="C662" s="2" t="s">
        <v>1437</v>
      </c>
      <c r="D662" s="2" t="s">
        <v>30</v>
      </c>
      <c r="E662" s="2" t="s">
        <v>1438</v>
      </c>
      <c r="F662" s="2" t="s">
        <v>4205</v>
      </c>
      <c r="G662" s="2" t="s">
        <v>4206</v>
      </c>
      <c r="H662" s="2" t="s">
        <v>4207</v>
      </c>
      <c r="I662" s="2" t="s">
        <v>4208</v>
      </c>
      <c r="J662" s="2" t="s">
        <v>27</v>
      </c>
      <c r="K662" s="2" t="s">
        <v>4209</v>
      </c>
      <c r="L662" s="2" t="s">
        <v>4210</v>
      </c>
      <c r="M662" s="2" t="s">
        <v>4211</v>
      </c>
      <c r="N662" s="2" t="s">
        <v>41</v>
      </c>
      <c r="O662" s="2" t="str">
        <f t="shared" si="10"/>
        <v>OK</v>
      </c>
      <c r="P662" s="2" t="str">
        <f>VLOOKUP(B662,ACROV!$A$2:$D$739,4,)</f>
        <v>M FARHAN HILMAWAN</v>
      </c>
    </row>
    <row r="663" spans="1:16" x14ac:dyDescent="0.25">
      <c r="A663" s="2" t="s">
        <v>26</v>
      </c>
      <c r="B663" s="2" t="s">
        <v>2827</v>
      </c>
      <c r="C663" s="2" t="s">
        <v>1998</v>
      </c>
      <c r="D663" s="2" t="s">
        <v>118</v>
      </c>
      <c r="E663" s="2" t="s">
        <v>2828</v>
      </c>
      <c r="F663" s="2" t="s">
        <v>4205</v>
      </c>
      <c r="G663" s="2" t="s">
        <v>4206</v>
      </c>
      <c r="H663" s="2" t="s">
        <v>4207</v>
      </c>
      <c r="I663" s="2" t="s">
        <v>4208</v>
      </c>
      <c r="J663" s="2" t="s">
        <v>27</v>
      </c>
      <c r="K663" s="2" t="s">
        <v>4209</v>
      </c>
      <c r="L663" s="2" t="s">
        <v>4210</v>
      </c>
      <c r="M663" s="2" t="s">
        <v>4211</v>
      </c>
      <c r="N663" s="2" t="s">
        <v>41</v>
      </c>
      <c r="O663" s="2" t="str">
        <f t="shared" si="10"/>
        <v>OK</v>
      </c>
      <c r="P663" s="2" t="str">
        <f>VLOOKUP(B663,ACROV!$A$2:$D$739,4,)</f>
        <v>M FARHAN HILMAWAN</v>
      </c>
    </row>
    <row r="664" spans="1:16" x14ac:dyDescent="0.25">
      <c r="A664" s="2" t="s">
        <v>26</v>
      </c>
      <c r="B664" s="2" t="s">
        <v>3027</v>
      </c>
      <c r="C664" s="2" t="s">
        <v>3028</v>
      </c>
      <c r="D664" s="2" t="s">
        <v>30</v>
      </c>
      <c r="E664" s="2" t="s">
        <v>3702</v>
      </c>
      <c r="F664" s="2" t="s">
        <v>4205</v>
      </c>
      <c r="G664" s="2" t="s">
        <v>4206</v>
      </c>
      <c r="H664" s="2" t="s">
        <v>4207</v>
      </c>
      <c r="I664" s="2" t="s">
        <v>4208</v>
      </c>
      <c r="J664" s="2" t="s">
        <v>27</v>
      </c>
      <c r="K664" s="2" t="s">
        <v>4209</v>
      </c>
      <c r="L664" s="2" t="s">
        <v>4210</v>
      </c>
      <c r="M664" s="2" t="s">
        <v>4211</v>
      </c>
      <c r="N664" s="2" t="s">
        <v>41</v>
      </c>
      <c r="O664" s="2" t="str">
        <f t="shared" si="10"/>
        <v>OK</v>
      </c>
      <c r="P664" s="2" t="str">
        <f>VLOOKUP(B664,ACROV!$A$2:$D$739,4,)</f>
        <v>M FARHAN HILMAWAN</v>
      </c>
    </row>
    <row r="665" spans="1:16" x14ac:dyDescent="0.25">
      <c r="A665" s="2" t="s">
        <v>26</v>
      </c>
      <c r="B665" s="2" t="s">
        <v>1273</v>
      </c>
      <c r="C665" s="2" t="s">
        <v>1274</v>
      </c>
      <c r="D665" s="2" t="s">
        <v>30</v>
      </c>
      <c r="E665" s="2" t="s">
        <v>1275</v>
      </c>
      <c r="F665" s="2" t="s">
        <v>4205</v>
      </c>
      <c r="G665" s="2" t="s">
        <v>4206</v>
      </c>
      <c r="H665" s="2" t="s">
        <v>4207</v>
      </c>
      <c r="I665" s="2" t="s">
        <v>4208</v>
      </c>
      <c r="J665" s="2" t="s">
        <v>27</v>
      </c>
      <c r="K665" s="2" t="s">
        <v>4209</v>
      </c>
      <c r="L665" s="2" t="s">
        <v>4210</v>
      </c>
      <c r="M665" s="2" t="s">
        <v>4211</v>
      </c>
      <c r="N665" s="2" t="s">
        <v>41</v>
      </c>
      <c r="O665" s="2" t="str">
        <f t="shared" si="10"/>
        <v>OK</v>
      </c>
      <c r="P665" s="2" t="str">
        <f>VLOOKUP(B665,ACROV!$A$2:$D$739,4,)</f>
        <v>M FARHAN HILMAWAN</v>
      </c>
    </row>
    <row r="666" spans="1:16" x14ac:dyDescent="0.25">
      <c r="A666" s="2" t="s">
        <v>26</v>
      </c>
      <c r="B666" s="2" t="s">
        <v>329</v>
      </c>
      <c r="C666" s="2" t="s">
        <v>330</v>
      </c>
      <c r="D666" s="2" t="s">
        <v>118</v>
      </c>
      <c r="E666" s="2" t="s">
        <v>1973</v>
      </c>
      <c r="F666" s="2" t="s">
        <v>4205</v>
      </c>
      <c r="G666" s="2" t="s">
        <v>4206</v>
      </c>
      <c r="H666" s="2" t="s">
        <v>4207</v>
      </c>
      <c r="I666" s="2" t="s">
        <v>4208</v>
      </c>
      <c r="J666" s="2" t="s">
        <v>27</v>
      </c>
      <c r="K666" s="2" t="s">
        <v>4209</v>
      </c>
      <c r="L666" s="2" t="s">
        <v>4210</v>
      </c>
      <c r="M666" s="2" t="s">
        <v>4211</v>
      </c>
      <c r="N666" s="2" t="s">
        <v>41</v>
      </c>
      <c r="O666" s="2" t="str">
        <f t="shared" si="10"/>
        <v>OK</v>
      </c>
      <c r="P666" s="2" t="str">
        <f>VLOOKUP(B666,ACROV!$A$2:$D$739,4,)</f>
        <v>M FARHAN HILMAWAN</v>
      </c>
    </row>
    <row r="667" spans="1:16" x14ac:dyDescent="0.25">
      <c r="A667" s="2" t="s">
        <v>26</v>
      </c>
      <c r="B667" s="2" t="s">
        <v>329</v>
      </c>
      <c r="C667" s="2" t="s">
        <v>330</v>
      </c>
      <c r="D667" s="2" t="s">
        <v>60</v>
      </c>
      <c r="E667" s="2" t="s">
        <v>331</v>
      </c>
      <c r="F667" s="2" t="s">
        <v>4205</v>
      </c>
      <c r="G667" s="2" t="s">
        <v>4206</v>
      </c>
      <c r="H667" s="2" t="s">
        <v>4207</v>
      </c>
      <c r="I667" s="2" t="s">
        <v>4208</v>
      </c>
      <c r="J667" s="2" t="s">
        <v>27</v>
      </c>
      <c r="K667" s="2" t="s">
        <v>4209</v>
      </c>
      <c r="L667" s="2" t="s">
        <v>4210</v>
      </c>
      <c r="M667" s="2" t="s">
        <v>4211</v>
      </c>
      <c r="N667" s="2" t="s">
        <v>41</v>
      </c>
      <c r="O667" s="2" t="str">
        <f t="shared" si="10"/>
        <v>OK</v>
      </c>
      <c r="P667" s="2" t="str">
        <f>VLOOKUP(B667,ACROV!$A$2:$D$739,4,)</f>
        <v>M FARHAN HILMAWAN</v>
      </c>
    </row>
    <row r="668" spans="1:16" x14ac:dyDescent="0.25">
      <c r="A668" s="2" t="s">
        <v>26</v>
      </c>
      <c r="B668" s="2" t="s">
        <v>1433</v>
      </c>
      <c r="C668" s="2" t="s">
        <v>1434</v>
      </c>
      <c r="D668" s="2" t="s">
        <v>118</v>
      </c>
      <c r="E668" s="2" t="s">
        <v>3876</v>
      </c>
      <c r="F668" s="2" t="s">
        <v>4205</v>
      </c>
      <c r="G668" s="2" t="s">
        <v>4206</v>
      </c>
      <c r="H668" s="2" t="s">
        <v>4207</v>
      </c>
      <c r="I668" s="2" t="s">
        <v>4208</v>
      </c>
      <c r="J668" s="2" t="s">
        <v>27</v>
      </c>
      <c r="K668" s="2" t="s">
        <v>4209</v>
      </c>
      <c r="L668" s="2" t="s">
        <v>4210</v>
      </c>
      <c r="M668" s="2" t="s">
        <v>4211</v>
      </c>
      <c r="N668" s="2" t="s">
        <v>41</v>
      </c>
      <c r="O668" s="2" t="str">
        <f t="shared" si="10"/>
        <v>OK</v>
      </c>
      <c r="P668" s="2" t="str">
        <f>VLOOKUP(B668,ACROV!$A$2:$D$739,4,)</f>
        <v>M FARHAN HILMAWAN</v>
      </c>
    </row>
    <row r="669" spans="1:16" x14ac:dyDescent="0.25">
      <c r="A669" s="2" t="s">
        <v>26</v>
      </c>
      <c r="B669" s="2" t="s">
        <v>1612</v>
      </c>
      <c r="C669" s="2" t="s">
        <v>1613</v>
      </c>
      <c r="D669" s="2" t="s">
        <v>30</v>
      </c>
      <c r="E669" s="2" t="s">
        <v>1616</v>
      </c>
      <c r="F669" s="2" t="s">
        <v>4205</v>
      </c>
      <c r="G669" s="2" t="s">
        <v>4206</v>
      </c>
      <c r="H669" s="2" t="s">
        <v>4207</v>
      </c>
      <c r="I669" s="2" t="s">
        <v>4208</v>
      </c>
      <c r="J669" s="2" t="s">
        <v>27</v>
      </c>
      <c r="K669" s="2" t="s">
        <v>4209</v>
      </c>
      <c r="L669" s="2" t="s">
        <v>4210</v>
      </c>
      <c r="M669" s="2" t="s">
        <v>4211</v>
      </c>
      <c r="N669" s="2" t="s">
        <v>41</v>
      </c>
      <c r="O669" s="2" t="str">
        <f t="shared" si="10"/>
        <v>OK</v>
      </c>
      <c r="P669" s="2" t="str">
        <f>VLOOKUP(B669,ACROV!$A$2:$D$739,4,)</f>
        <v>M FARHAN HILMAWAN</v>
      </c>
    </row>
    <row r="670" spans="1:16" x14ac:dyDescent="0.25">
      <c r="A670" s="2" t="s">
        <v>26</v>
      </c>
      <c r="B670" s="2" t="s">
        <v>2629</v>
      </c>
      <c r="C670" s="2" t="s">
        <v>2630</v>
      </c>
      <c r="D670" s="2" t="s">
        <v>118</v>
      </c>
      <c r="E670" s="2" t="s">
        <v>2664</v>
      </c>
      <c r="F670" s="2" t="s">
        <v>4205</v>
      </c>
      <c r="G670" s="2" t="s">
        <v>4206</v>
      </c>
      <c r="H670" s="2" t="s">
        <v>4207</v>
      </c>
      <c r="I670" s="2" t="s">
        <v>4208</v>
      </c>
      <c r="J670" s="2" t="s">
        <v>27</v>
      </c>
      <c r="K670" s="2" t="s">
        <v>4209</v>
      </c>
      <c r="L670" s="2" t="s">
        <v>4210</v>
      </c>
      <c r="M670" s="2" t="s">
        <v>4211</v>
      </c>
      <c r="N670" s="2" t="s">
        <v>41</v>
      </c>
      <c r="O670" s="2" t="str">
        <f t="shared" si="10"/>
        <v>OK</v>
      </c>
      <c r="P670" s="2" t="str">
        <f>VLOOKUP(B670,ACROV!$A$2:$D$739,4,)</f>
        <v>M FARHAN HILMAWAN</v>
      </c>
    </row>
    <row r="671" spans="1:16" x14ac:dyDescent="0.25">
      <c r="A671" s="2" t="s">
        <v>26</v>
      </c>
      <c r="B671" s="2" t="s">
        <v>3646</v>
      </c>
      <c r="C671" s="2" t="s">
        <v>3647</v>
      </c>
      <c r="D671" s="2" t="s">
        <v>118</v>
      </c>
      <c r="E671" s="2" t="s">
        <v>3719</v>
      </c>
      <c r="F671" s="2" t="s">
        <v>4205</v>
      </c>
      <c r="G671" s="2" t="s">
        <v>4206</v>
      </c>
      <c r="H671" s="2" t="s">
        <v>4207</v>
      </c>
      <c r="I671" s="2" t="s">
        <v>4208</v>
      </c>
      <c r="J671" s="2" t="s">
        <v>27</v>
      </c>
      <c r="K671" s="2" t="s">
        <v>4209</v>
      </c>
      <c r="L671" s="2" t="s">
        <v>4210</v>
      </c>
      <c r="M671" s="2" t="s">
        <v>4211</v>
      </c>
      <c r="N671" s="2" t="s">
        <v>41</v>
      </c>
      <c r="O671" s="2" t="str">
        <f t="shared" si="10"/>
        <v>OK</v>
      </c>
      <c r="P671" s="2" t="str">
        <f>VLOOKUP(B671,ACROV!$A$2:$D$739,4,)</f>
        <v>M FARHAN HILMAWAN</v>
      </c>
    </row>
    <row r="672" spans="1:16" x14ac:dyDescent="0.25">
      <c r="A672" s="2" t="s">
        <v>26</v>
      </c>
      <c r="B672" s="2" t="s">
        <v>2831</v>
      </c>
      <c r="C672" s="2" t="s">
        <v>2832</v>
      </c>
      <c r="D672" s="2" t="s">
        <v>30</v>
      </c>
      <c r="E672" s="2" t="s">
        <v>2833</v>
      </c>
      <c r="F672" s="2" t="s">
        <v>4205</v>
      </c>
      <c r="G672" s="2" t="s">
        <v>4206</v>
      </c>
      <c r="H672" s="2" t="s">
        <v>4207</v>
      </c>
      <c r="I672" s="2" t="s">
        <v>4208</v>
      </c>
      <c r="J672" s="2" t="s">
        <v>27</v>
      </c>
      <c r="K672" s="2" t="s">
        <v>4209</v>
      </c>
      <c r="L672" s="2" t="s">
        <v>4210</v>
      </c>
      <c r="M672" s="2" t="s">
        <v>4211</v>
      </c>
      <c r="N672" s="2" t="s">
        <v>41</v>
      </c>
      <c r="O672" s="2" t="str">
        <f t="shared" si="10"/>
        <v>OK</v>
      </c>
      <c r="P672" s="2" t="str">
        <f>VLOOKUP(B672,ACROV!$A$2:$D$739,4,)</f>
        <v>M FARHAN HILMAWAN</v>
      </c>
    </row>
    <row r="673" spans="1:16" x14ac:dyDescent="0.25">
      <c r="A673" s="2" t="s">
        <v>26</v>
      </c>
      <c r="B673" s="2" t="s">
        <v>1333</v>
      </c>
      <c r="C673" s="2" t="s">
        <v>1334</v>
      </c>
      <c r="D673" s="2" t="s">
        <v>60</v>
      </c>
      <c r="E673" s="2" t="s">
        <v>1335</v>
      </c>
      <c r="F673" s="2" t="s">
        <v>4205</v>
      </c>
      <c r="G673" s="2" t="s">
        <v>4206</v>
      </c>
      <c r="H673" s="2" t="s">
        <v>4207</v>
      </c>
      <c r="I673" s="2" t="s">
        <v>4208</v>
      </c>
      <c r="J673" s="2" t="s">
        <v>27</v>
      </c>
      <c r="K673" s="2" t="s">
        <v>4209</v>
      </c>
      <c r="L673" s="2" t="s">
        <v>4210</v>
      </c>
      <c r="M673" s="2" t="s">
        <v>4211</v>
      </c>
      <c r="N673" s="2" t="s">
        <v>41</v>
      </c>
      <c r="O673" s="2" t="str">
        <f t="shared" si="10"/>
        <v>OK</v>
      </c>
      <c r="P673" s="2" t="str">
        <f>VLOOKUP(B673,ACROV!$A$2:$D$739,4,)</f>
        <v>M FARHAN HILMAWAN</v>
      </c>
    </row>
    <row r="674" spans="1:16" x14ac:dyDescent="0.25">
      <c r="A674" s="2" t="s">
        <v>26</v>
      </c>
      <c r="B674" s="2" t="s">
        <v>1273</v>
      </c>
      <c r="C674" s="2" t="s">
        <v>1274</v>
      </c>
      <c r="D674" s="2" t="s">
        <v>118</v>
      </c>
      <c r="E674" s="2" t="s">
        <v>1857</v>
      </c>
      <c r="F674" s="2" t="s">
        <v>4205</v>
      </c>
      <c r="G674" s="2" t="s">
        <v>4206</v>
      </c>
      <c r="H674" s="2" t="s">
        <v>4207</v>
      </c>
      <c r="I674" s="2" t="s">
        <v>4208</v>
      </c>
      <c r="J674" s="2" t="s">
        <v>27</v>
      </c>
      <c r="K674" s="2" t="s">
        <v>4209</v>
      </c>
      <c r="L674" s="2" t="s">
        <v>4210</v>
      </c>
      <c r="M674" s="2" t="s">
        <v>4211</v>
      </c>
      <c r="N674" s="2" t="s">
        <v>41</v>
      </c>
      <c r="O674" s="2" t="str">
        <f t="shared" si="10"/>
        <v>OK</v>
      </c>
      <c r="P674" s="2" t="str">
        <f>VLOOKUP(B674,ACROV!$A$2:$D$739,4,)</f>
        <v>M FARHAN HILMAWAN</v>
      </c>
    </row>
    <row r="675" spans="1:16" x14ac:dyDescent="0.25">
      <c r="A675" s="2" t="s">
        <v>26</v>
      </c>
      <c r="B675" s="2" t="s">
        <v>1333</v>
      </c>
      <c r="C675" s="2" t="s">
        <v>1334</v>
      </c>
      <c r="D675" s="2" t="s">
        <v>30</v>
      </c>
      <c r="E675" s="2" t="s">
        <v>1707</v>
      </c>
      <c r="F675" s="2" t="s">
        <v>4205</v>
      </c>
      <c r="G675" s="2" t="s">
        <v>4206</v>
      </c>
      <c r="H675" s="2" t="s">
        <v>4207</v>
      </c>
      <c r="I675" s="2" t="s">
        <v>4208</v>
      </c>
      <c r="J675" s="2" t="s">
        <v>27</v>
      </c>
      <c r="K675" s="2" t="s">
        <v>4209</v>
      </c>
      <c r="L675" s="2" t="s">
        <v>4210</v>
      </c>
      <c r="M675" s="2" t="s">
        <v>4211</v>
      </c>
      <c r="N675" s="2" t="s">
        <v>41</v>
      </c>
      <c r="O675" s="2" t="str">
        <f t="shared" si="10"/>
        <v>OK</v>
      </c>
      <c r="P675" s="2" t="str">
        <f>VLOOKUP(B675,ACROV!$A$2:$D$739,4,)</f>
        <v>M FARHAN HILMAWAN</v>
      </c>
    </row>
    <row r="676" spans="1:16" x14ac:dyDescent="0.25">
      <c r="A676" s="2" t="s">
        <v>26</v>
      </c>
      <c r="B676" s="2" t="s">
        <v>1612</v>
      </c>
      <c r="C676" s="2" t="s">
        <v>1613</v>
      </c>
      <c r="D676" s="2" t="s">
        <v>60</v>
      </c>
      <c r="E676" s="2" t="s">
        <v>1614</v>
      </c>
      <c r="F676" s="2" t="s">
        <v>4205</v>
      </c>
      <c r="G676" s="2" t="s">
        <v>4206</v>
      </c>
      <c r="H676" s="2" t="s">
        <v>4207</v>
      </c>
      <c r="I676" s="2" t="s">
        <v>4208</v>
      </c>
      <c r="J676" s="2" t="s">
        <v>27</v>
      </c>
      <c r="K676" s="2" t="s">
        <v>4209</v>
      </c>
      <c r="L676" s="2" t="s">
        <v>4210</v>
      </c>
      <c r="M676" s="2" t="s">
        <v>4211</v>
      </c>
      <c r="N676" s="2" t="s">
        <v>41</v>
      </c>
      <c r="O676" s="2" t="str">
        <f t="shared" si="10"/>
        <v>OK</v>
      </c>
      <c r="P676" s="2" t="str">
        <f>VLOOKUP(B676,ACROV!$A$2:$D$739,4,)</f>
        <v>M FARHAN HILMAWAN</v>
      </c>
    </row>
    <row r="677" spans="1:16" x14ac:dyDescent="0.25">
      <c r="A677" s="2" t="s">
        <v>26</v>
      </c>
      <c r="B677" s="2" t="s">
        <v>1024</v>
      </c>
      <c r="C677" s="2" t="s">
        <v>1025</v>
      </c>
      <c r="D677" s="2" t="s">
        <v>60</v>
      </c>
      <c r="E677" s="2" t="s">
        <v>2050</v>
      </c>
      <c r="F677" s="2" t="s">
        <v>4205</v>
      </c>
      <c r="G677" s="2" t="s">
        <v>4206</v>
      </c>
      <c r="H677" s="2" t="s">
        <v>4207</v>
      </c>
      <c r="I677" s="2" t="s">
        <v>4208</v>
      </c>
      <c r="J677" s="2" t="s">
        <v>27</v>
      </c>
      <c r="K677" s="2" t="s">
        <v>4209</v>
      </c>
      <c r="L677" s="2" t="s">
        <v>4210</v>
      </c>
      <c r="M677" s="2" t="s">
        <v>4211</v>
      </c>
      <c r="N677" s="2" t="s">
        <v>41</v>
      </c>
      <c r="O677" s="2" t="str">
        <f t="shared" si="10"/>
        <v>OK</v>
      </c>
      <c r="P677" s="2" t="str">
        <f>VLOOKUP(B677,ACROV!$A$2:$D$739,4,)</f>
        <v>M FARHAN HILMAWAN</v>
      </c>
    </row>
    <row r="678" spans="1:16" x14ac:dyDescent="0.25">
      <c r="A678" s="2" t="s">
        <v>26</v>
      </c>
      <c r="B678" s="2" t="s">
        <v>1436</v>
      </c>
      <c r="C678" s="2" t="s">
        <v>1437</v>
      </c>
      <c r="D678" s="2" t="s">
        <v>118</v>
      </c>
      <c r="E678" s="2" t="s">
        <v>1825</v>
      </c>
      <c r="F678" s="2" t="s">
        <v>4205</v>
      </c>
      <c r="G678" s="2" t="s">
        <v>4206</v>
      </c>
      <c r="H678" s="2" t="s">
        <v>4207</v>
      </c>
      <c r="I678" s="2" t="s">
        <v>4208</v>
      </c>
      <c r="J678" s="2" t="s">
        <v>27</v>
      </c>
      <c r="K678" s="2" t="s">
        <v>4209</v>
      </c>
      <c r="L678" s="2" t="s">
        <v>4210</v>
      </c>
      <c r="M678" s="2" t="s">
        <v>4211</v>
      </c>
      <c r="N678" s="2" t="s">
        <v>41</v>
      </c>
      <c r="O678" s="2" t="str">
        <f t="shared" si="10"/>
        <v>OK</v>
      </c>
      <c r="P678" s="2" t="str">
        <f>VLOOKUP(B678,ACROV!$A$2:$D$739,4,)</f>
        <v>M FARHAN HILMAWAN</v>
      </c>
    </row>
    <row r="679" spans="1:16" x14ac:dyDescent="0.25">
      <c r="A679" s="2" t="s">
        <v>26</v>
      </c>
      <c r="B679" s="2" t="s">
        <v>1433</v>
      </c>
      <c r="C679" s="2" t="s">
        <v>1434</v>
      </c>
      <c r="D679" s="2" t="s">
        <v>30</v>
      </c>
      <c r="E679" s="2" t="s">
        <v>1435</v>
      </c>
      <c r="F679" s="2" t="s">
        <v>4205</v>
      </c>
      <c r="G679" s="2" t="s">
        <v>4206</v>
      </c>
      <c r="H679" s="2" t="s">
        <v>4207</v>
      </c>
      <c r="I679" s="2" t="s">
        <v>4208</v>
      </c>
      <c r="J679" s="2" t="s">
        <v>27</v>
      </c>
      <c r="K679" s="2" t="s">
        <v>4209</v>
      </c>
      <c r="L679" s="2" t="s">
        <v>4210</v>
      </c>
      <c r="M679" s="2" t="s">
        <v>4211</v>
      </c>
      <c r="N679" s="2" t="s">
        <v>41</v>
      </c>
      <c r="O679" s="2" t="str">
        <f t="shared" si="10"/>
        <v>OK</v>
      </c>
      <c r="P679" s="2" t="str">
        <f>VLOOKUP(B679,ACROV!$A$2:$D$739,4,)</f>
        <v>M FARHAN HILMAWAN</v>
      </c>
    </row>
    <row r="680" spans="1:16" x14ac:dyDescent="0.25">
      <c r="A680" s="2" t="s">
        <v>26</v>
      </c>
      <c r="B680" s="2" t="s">
        <v>2067</v>
      </c>
      <c r="C680" s="2" t="s">
        <v>2068</v>
      </c>
      <c r="D680" s="2" t="s">
        <v>118</v>
      </c>
      <c r="E680" s="2" t="s">
        <v>3014</v>
      </c>
      <c r="F680" s="2" t="s">
        <v>4205</v>
      </c>
      <c r="G680" s="2" t="s">
        <v>4206</v>
      </c>
      <c r="H680" s="2" t="s">
        <v>4207</v>
      </c>
      <c r="I680" s="2" t="s">
        <v>4208</v>
      </c>
      <c r="J680" s="2" t="s">
        <v>27</v>
      </c>
      <c r="K680" s="2" t="s">
        <v>4209</v>
      </c>
      <c r="L680" s="2" t="s">
        <v>4210</v>
      </c>
      <c r="M680" s="2" t="s">
        <v>4211</v>
      </c>
      <c r="N680" s="2" t="s">
        <v>41</v>
      </c>
      <c r="O680" s="2" t="str">
        <f t="shared" si="10"/>
        <v>OK</v>
      </c>
      <c r="P680" s="2" t="str">
        <f>VLOOKUP(B680,ACROV!$A$2:$D$739,4,)</f>
        <v>M FARHAN HILMAWAN</v>
      </c>
    </row>
    <row r="681" spans="1:16" x14ac:dyDescent="0.25">
      <c r="A681" s="2" t="s">
        <v>26</v>
      </c>
      <c r="B681" s="2" t="s">
        <v>1612</v>
      </c>
      <c r="C681" s="2" t="s">
        <v>1613</v>
      </c>
      <c r="D681" s="2" t="s">
        <v>160</v>
      </c>
      <c r="E681" s="2" t="s">
        <v>1709</v>
      </c>
      <c r="F681" s="2" t="s">
        <v>4205</v>
      </c>
      <c r="G681" s="2" t="s">
        <v>4206</v>
      </c>
      <c r="H681" s="2" t="s">
        <v>4207</v>
      </c>
      <c r="I681" s="2" t="s">
        <v>4208</v>
      </c>
      <c r="J681" s="2" t="s">
        <v>27</v>
      </c>
      <c r="K681" s="2" t="s">
        <v>4209</v>
      </c>
      <c r="L681" s="2" t="s">
        <v>4210</v>
      </c>
      <c r="M681" s="2" t="s">
        <v>4211</v>
      </c>
      <c r="N681" s="2" t="s">
        <v>41</v>
      </c>
      <c r="O681" s="2" t="str">
        <f t="shared" si="10"/>
        <v>OK</v>
      </c>
      <c r="P681" s="2" t="str">
        <f>VLOOKUP(B681,ACROV!$A$2:$D$739,4,)</f>
        <v>M FARHAN HILMAWAN</v>
      </c>
    </row>
    <row r="682" spans="1:16" x14ac:dyDescent="0.25">
      <c r="A682" s="2" t="s">
        <v>26</v>
      </c>
      <c r="B682" s="2" t="s">
        <v>3537</v>
      </c>
      <c r="C682" s="2" t="s">
        <v>3538</v>
      </c>
      <c r="D682" s="2" t="s">
        <v>118</v>
      </c>
      <c r="E682" s="2" t="s">
        <v>3733</v>
      </c>
      <c r="F682" s="2" t="s">
        <v>4205</v>
      </c>
      <c r="G682" s="2" t="s">
        <v>4206</v>
      </c>
      <c r="H682" s="2" t="s">
        <v>4207</v>
      </c>
      <c r="I682" s="2" t="s">
        <v>4208</v>
      </c>
      <c r="J682" s="2" t="s">
        <v>27</v>
      </c>
      <c r="K682" s="2" t="s">
        <v>4209</v>
      </c>
      <c r="L682" s="2" t="s">
        <v>4210</v>
      </c>
      <c r="M682" s="2" t="s">
        <v>4211</v>
      </c>
      <c r="N682" s="2" t="s">
        <v>41</v>
      </c>
      <c r="O682" s="2" t="str">
        <f t="shared" si="10"/>
        <v>OK</v>
      </c>
      <c r="P682" s="2" t="str">
        <f>VLOOKUP(B682,ACROV!$A$2:$D$739,4,)</f>
        <v>M FARHAN HILMAWAN</v>
      </c>
    </row>
    <row r="683" spans="1:16" x14ac:dyDescent="0.25">
      <c r="A683" s="2" t="s">
        <v>26</v>
      </c>
      <c r="B683" s="2" t="s">
        <v>1024</v>
      </c>
      <c r="C683" s="2" t="s">
        <v>1025</v>
      </c>
      <c r="D683" s="2" t="s">
        <v>118</v>
      </c>
      <c r="E683" s="2" t="s">
        <v>1856</v>
      </c>
      <c r="F683" s="2" t="s">
        <v>4205</v>
      </c>
      <c r="G683" s="2" t="s">
        <v>4206</v>
      </c>
      <c r="H683" s="2" t="s">
        <v>4207</v>
      </c>
      <c r="I683" s="2" t="s">
        <v>4208</v>
      </c>
      <c r="J683" s="2" t="s">
        <v>27</v>
      </c>
      <c r="K683" s="2" t="s">
        <v>4209</v>
      </c>
      <c r="L683" s="2" t="s">
        <v>4210</v>
      </c>
      <c r="M683" s="2" t="s">
        <v>4211</v>
      </c>
      <c r="N683" s="2" t="s">
        <v>41</v>
      </c>
      <c r="O683" s="2" t="str">
        <f t="shared" si="10"/>
        <v>OK</v>
      </c>
      <c r="P683" s="2" t="str">
        <f>VLOOKUP(B683,ACROV!$A$2:$D$739,4,)</f>
        <v>M FARHAN HILMAWAN</v>
      </c>
    </row>
    <row r="684" spans="1:16" x14ac:dyDescent="0.25">
      <c r="A684" s="2" t="s">
        <v>26</v>
      </c>
      <c r="B684" s="2" t="s">
        <v>961</v>
      </c>
      <c r="C684" s="2" t="s">
        <v>962</v>
      </c>
      <c r="D684" s="2" t="s">
        <v>30</v>
      </c>
      <c r="E684" s="2" t="s">
        <v>2539</v>
      </c>
      <c r="F684" s="2" t="s">
        <v>4205</v>
      </c>
      <c r="G684" s="2" t="s">
        <v>4206</v>
      </c>
      <c r="H684" s="2" t="s">
        <v>4207</v>
      </c>
      <c r="I684" s="2" t="s">
        <v>4208</v>
      </c>
      <c r="J684" s="2" t="s">
        <v>27</v>
      </c>
      <c r="K684" s="2" t="s">
        <v>4209</v>
      </c>
      <c r="L684" s="2" t="s">
        <v>4210</v>
      </c>
      <c r="M684" s="2" t="s">
        <v>4211</v>
      </c>
      <c r="N684" s="2" t="s">
        <v>41</v>
      </c>
      <c r="O684" s="2" t="str">
        <f t="shared" si="10"/>
        <v>OK</v>
      </c>
      <c r="P684" s="2" t="str">
        <f>VLOOKUP(B684,ACROV!$A$2:$D$739,4,)</f>
        <v>M FARHAN HILMAWAN</v>
      </c>
    </row>
    <row r="685" spans="1:16" x14ac:dyDescent="0.25">
      <c r="A685" s="2" t="s">
        <v>26</v>
      </c>
      <c r="B685" s="2" t="s">
        <v>961</v>
      </c>
      <c r="C685" s="2" t="s">
        <v>962</v>
      </c>
      <c r="D685" s="2" t="s">
        <v>118</v>
      </c>
      <c r="E685" s="2" t="s">
        <v>963</v>
      </c>
      <c r="F685" s="2" t="s">
        <v>4205</v>
      </c>
      <c r="G685" s="2" t="s">
        <v>4206</v>
      </c>
      <c r="H685" s="2" t="s">
        <v>4207</v>
      </c>
      <c r="I685" s="2" t="s">
        <v>4208</v>
      </c>
      <c r="J685" s="2" t="s">
        <v>27</v>
      </c>
      <c r="K685" s="2" t="s">
        <v>4209</v>
      </c>
      <c r="L685" s="2" t="s">
        <v>4210</v>
      </c>
      <c r="M685" s="2" t="s">
        <v>4211</v>
      </c>
      <c r="N685" s="2" t="s">
        <v>41</v>
      </c>
      <c r="O685" s="2" t="str">
        <f t="shared" si="10"/>
        <v>OK</v>
      </c>
      <c r="P685" s="2" t="str">
        <f>VLOOKUP(B685,ACROV!$A$2:$D$739,4,)</f>
        <v>M FARHAN HILMAWAN</v>
      </c>
    </row>
    <row r="686" spans="1:16" x14ac:dyDescent="0.25">
      <c r="A686" s="2" t="s">
        <v>26</v>
      </c>
      <c r="B686" s="2" t="s">
        <v>3744</v>
      </c>
      <c r="C686" s="2" t="s">
        <v>3745</v>
      </c>
      <c r="D686" s="2" t="s">
        <v>118</v>
      </c>
      <c r="E686" s="2" t="s">
        <v>3746</v>
      </c>
      <c r="F686" s="2" t="s">
        <v>4205</v>
      </c>
      <c r="G686" s="2" t="s">
        <v>4206</v>
      </c>
      <c r="H686" s="2" t="s">
        <v>4207</v>
      </c>
      <c r="I686" s="2" t="s">
        <v>4208</v>
      </c>
      <c r="J686" s="2" t="s">
        <v>27</v>
      </c>
      <c r="K686" s="2" t="s">
        <v>4209</v>
      </c>
      <c r="L686" s="2" t="s">
        <v>4210</v>
      </c>
      <c r="M686" s="2" t="s">
        <v>4211</v>
      </c>
      <c r="N686" s="2" t="s">
        <v>41</v>
      </c>
      <c r="O686" s="2" t="str">
        <f t="shared" si="10"/>
        <v>OK</v>
      </c>
      <c r="P686" s="2" t="str">
        <f>VLOOKUP(B686,ACROV!$A$2:$D$739,4,)</f>
        <v>M FARHAN HILMAWAN</v>
      </c>
    </row>
    <row r="687" spans="1:16" x14ac:dyDescent="0.25">
      <c r="A687" s="2" t="s">
        <v>26</v>
      </c>
      <c r="B687" s="2" t="s">
        <v>3611</v>
      </c>
      <c r="C687" s="2" t="s">
        <v>3612</v>
      </c>
      <c r="D687" s="2" t="s">
        <v>118</v>
      </c>
      <c r="E687" s="2" t="s">
        <v>3613</v>
      </c>
      <c r="F687" s="2" t="s">
        <v>4205</v>
      </c>
      <c r="G687" s="2" t="s">
        <v>4206</v>
      </c>
      <c r="H687" s="2" t="s">
        <v>4207</v>
      </c>
      <c r="I687" s="2" t="s">
        <v>4208</v>
      </c>
      <c r="J687" s="2" t="s">
        <v>27</v>
      </c>
      <c r="K687" s="2" t="s">
        <v>4209</v>
      </c>
      <c r="L687" s="2" t="s">
        <v>4210</v>
      </c>
      <c r="M687" s="2" t="s">
        <v>4211</v>
      </c>
      <c r="N687" s="2" t="s">
        <v>41</v>
      </c>
      <c r="O687" s="2" t="str">
        <f t="shared" si="10"/>
        <v>OK</v>
      </c>
      <c r="P687" s="2" t="str">
        <f>VLOOKUP(B687,ACROV!$A$2:$D$739,4,)</f>
        <v>M FARHAN HILMAWAN</v>
      </c>
    </row>
    <row r="688" spans="1:16" x14ac:dyDescent="0.25">
      <c r="A688" s="2" t="s">
        <v>26</v>
      </c>
      <c r="B688" s="2" t="s">
        <v>2824</v>
      </c>
      <c r="C688" s="2" t="s">
        <v>2825</v>
      </c>
      <c r="D688" s="2" t="s">
        <v>118</v>
      </c>
      <c r="E688" s="2" t="s">
        <v>3737</v>
      </c>
      <c r="F688" s="2" t="s">
        <v>4205</v>
      </c>
      <c r="G688" s="2" t="s">
        <v>4206</v>
      </c>
      <c r="H688" s="2" t="s">
        <v>4207</v>
      </c>
      <c r="I688" s="2" t="s">
        <v>4208</v>
      </c>
      <c r="J688" s="2" t="s">
        <v>27</v>
      </c>
      <c r="K688" s="2" t="s">
        <v>4209</v>
      </c>
      <c r="L688" s="2" t="s">
        <v>4210</v>
      </c>
      <c r="M688" s="2" t="s">
        <v>4211</v>
      </c>
      <c r="N688" s="2" t="s">
        <v>41</v>
      </c>
      <c r="O688" s="2" t="str">
        <f t="shared" si="10"/>
        <v>OK</v>
      </c>
      <c r="P688" s="2" t="str">
        <f>VLOOKUP(B688,ACROV!$A$2:$D$739,4,)</f>
        <v>M FARHAN HILMAWAN</v>
      </c>
    </row>
    <row r="689" spans="1:16" x14ac:dyDescent="0.25">
      <c r="A689" s="2" t="s">
        <v>26</v>
      </c>
      <c r="B689" s="2" t="s">
        <v>2523</v>
      </c>
      <c r="C689" s="2" t="s">
        <v>2524</v>
      </c>
      <c r="D689" s="2" t="s">
        <v>118</v>
      </c>
      <c r="E689" s="2" t="s">
        <v>2525</v>
      </c>
      <c r="F689" s="2" t="s">
        <v>4205</v>
      </c>
      <c r="G689" s="2" t="s">
        <v>4206</v>
      </c>
      <c r="H689" s="2" t="s">
        <v>4207</v>
      </c>
      <c r="I689" s="2" t="s">
        <v>4208</v>
      </c>
      <c r="J689" s="2" t="s">
        <v>27</v>
      </c>
      <c r="K689" s="2" t="s">
        <v>4209</v>
      </c>
      <c r="L689" s="2" t="s">
        <v>4210</v>
      </c>
      <c r="M689" s="2" t="s">
        <v>4211</v>
      </c>
      <c r="N689" s="2" t="s">
        <v>41</v>
      </c>
      <c r="O689" s="2" t="str">
        <f t="shared" si="10"/>
        <v>OK</v>
      </c>
      <c r="P689" s="2" t="str">
        <f>VLOOKUP(B689,ACROV!$A$2:$D$739,4,)</f>
        <v>M FARHAN HILMAWAN</v>
      </c>
    </row>
    <row r="690" spans="1:16" x14ac:dyDescent="0.25">
      <c r="A690" s="2" t="s">
        <v>26</v>
      </c>
      <c r="B690" s="2" t="s">
        <v>3744</v>
      </c>
      <c r="C690" s="2" t="s">
        <v>3745</v>
      </c>
      <c r="D690" s="2" t="s">
        <v>30</v>
      </c>
      <c r="E690" s="2" t="s">
        <v>3781</v>
      </c>
      <c r="F690" s="2" t="s">
        <v>4205</v>
      </c>
      <c r="G690" s="2" t="s">
        <v>4206</v>
      </c>
      <c r="H690" s="2" t="s">
        <v>4207</v>
      </c>
      <c r="I690" s="2" t="s">
        <v>4208</v>
      </c>
      <c r="J690" s="2" t="s">
        <v>27</v>
      </c>
      <c r="K690" s="2" t="s">
        <v>4209</v>
      </c>
      <c r="L690" s="2" t="s">
        <v>4210</v>
      </c>
      <c r="M690" s="2" t="s">
        <v>4211</v>
      </c>
      <c r="N690" s="2" t="s">
        <v>41</v>
      </c>
      <c r="O690" s="2" t="str">
        <f t="shared" si="10"/>
        <v>OK</v>
      </c>
      <c r="P690" s="2" t="str">
        <f>VLOOKUP(B690,ACROV!$A$2:$D$739,4,)</f>
        <v>M FARHAN HILMAWAN</v>
      </c>
    </row>
    <row r="691" spans="1:16" x14ac:dyDescent="0.25">
      <c r="A691" s="2" t="s">
        <v>26</v>
      </c>
      <c r="B691" s="2" t="s">
        <v>2712</v>
      </c>
      <c r="C691" s="2" t="s">
        <v>2713</v>
      </c>
      <c r="D691" s="2" t="s">
        <v>118</v>
      </c>
      <c r="E691" s="2" t="s">
        <v>2821</v>
      </c>
      <c r="F691" s="2" t="s">
        <v>4205</v>
      </c>
      <c r="G691" s="2" t="s">
        <v>4206</v>
      </c>
      <c r="H691" s="2" t="s">
        <v>4207</v>
      </c>
      <c r="I691" s="2" t="s">
        <v>4208</v>
      </c>
      <c r="J691" s="2" t="s">
        <v>27</v>
      </c>
      <c r="K691" s="2" t="s">
        <v>4209</v>
      </c>
      <c r="L691" s="2" t="s">
        <v>4210</v>
      </c>
      <c r="M691" s="2" t="s">
        <v>4211</v>
      </c>
      <c r="N691" s="2" t="s">
        <v>41</v>
      </c>
      <c r="O691" s="2" t="str">
        <f t="shared" si="10"/>
        <v>OK</v>
      </c>
      <c r="P691" s="2" t="str">
        <f>VLOOKUP(B691,ACROV!$A$2:$D$739,4,)</f>
        <v>M FARHAN HILMAWAN</v>
      </c>
    </row>
    <row r="692" spans="1:16" x14ac:dyDescent="0.25">
      <c r="A692" s="2" t="s">
        <v>26</v>
      </c>
      <c r="B692" s="2" t="s">
        <v>3611</v>
      </c>
      <c r="C692" s="2" t="s">
        <v>3612</v>
      </c>
      <c r="D692" s="2" t="s">
        <v>30</v>
      </c>
      <c r="E692" s="2" t="s">
        <v>3760</v>
      </c>
      <c r="F692" s="2" t="s">
        <v>4205</v>
      </c>
      <c r="G692" s="2" t="s">
        <v>4206</v>
      </c>
      <c r="H692" s="2" t="s">
        <v>4207</v>
      </c>
      <c r="I692" s="2" t="s">
        <v>4208</v>
      </c>
      <c r="J692" s="2" t="s">
        <v>27</v>
      </c>
      <c r="K692" s="2" t="s">
        <v>4209</v>
      </c>
      <c r="L692" s="2" t="s">
        <v>4210</v>
      </c>
      <c r="M692" s="2" t="s">
        <v>4211</v>
      </c>
      <c r="N692" s="2" t="s">
        <v>41</v>
      </c>
      <c r="O692" s="2" t="str">
        <f t="shared" si="10"/>
        <v>OK</v>
      </c>
      <c r="P692" s="2" t="str">
        <f>VLOOKUP(B692,ACROV!$A$2:$D$739,4,)</f>
        <v>M FARHAN HILMAWAN</v>
      </c>
    </row>
    <row r="693" spans="1:16" x14ac:dyDescent="0.25">
      <c r="A693" s="2" t="s">
        <v>26</v>
      </c>
      <c r="B693" s="2" t="s">
        <v>2523</v>
      </c>
      <c r="C693" s="2" t="s">
        <v>2524</v>
      </c>
      <c r="D693" s="2" t="s">
        <v>30</v>
      </c>
      <c r="E693" s="2" t="s">
        <v>2663</v>
      </c>
      <c r="F693" s="2" t="s">
        <v>4205</v>
      </c>
      <c r="G693" s="2" t="s">
        <v>4206</v>
      </c>
      <c r="H693" s="2" t="s">
        <v>4207</v>
      </c>
      <c r="I693" s="2" t="s">
        <v>4208</v>
      </c>
      <c r="J693" s="2" t="s">
        <v>27</v>
      </c>
      <c r="K693" s="2" t="s">
        <v>4209</v>
      </c>
      <c r="L693" s="2" t="s">
        <v>4210</v>
      </c>
      <c r="M693" s="2" t="s">
        <v>4211</v>
      </c>
      <c r="N693" s="2" t="s">
        <v>41</v>
      </c>
      <c r="O693" s="2" t="str">
        <f t="shared" si="10"/>
        <v>OK</v>
      </c>
      <c r="P693" s="2" t="str">
        <f>VLOOKUP(B693,ACROV!$A$2:$D$739,4,)</f>
        <v>M FARHAN HILMAWAN</v>
      </c>
    </row>
    <row r="694" spans="1:16" x14ac:dyDescent="0.25">
      <c r="A694" s="2" t="s">
        <v>26</v>
      </c>
      <c r="B694" s="2" t="s">
        <v>2499</v>
      </c>
      <c r="C694" s="2" t="s">
        <v>2500</v>
      </c>
      <c r="D694" s="2" t="s">
        <v>30</v>
      </c>
      <c r="E694" s="2" t="s">
        <v>2501</v>
      </c>
      <c r="F694" s="2" t="s">
        <v>4205</v>
      </c>
      <c r="G694" s="2" t="s">
        <v>4206</v>
      </c>
      <c r="H694" s="2" t="s">
        <v>4207</v>
      </c>
      <c r="I694" s="2" t="s">
        <v>4208</v>
      </c>
      <c r="J694" s="2" t="s">
        <v>27</v>
      </c>
      <c r="K694" s="2" t="s">
        <v>4209</v>
      </c>
      <c r="L694" s="2" t="s">
        <v>4210</v>
      </c>
      <c r="M694" s="2" t="s">
        <v>4211</v>
      </c>
      <c r="N694" s="2" t="s">
        <v>41</v>
      </c>
      <c r="O694" s="2" t="str">
        <f t="shared" si="10"/>
        <v>OK</v>
      </c>
      <c r="P694" s="2" t="str">
        <f>VLOOKUP(B694,ACROV!$A$2:$D$739,4,)</f>
        <v>M FARHAN HILMAWAN</v>
      </c>
    </row>
    <row r="695" spans="1:16" x14ac:dyDescent="0.25">
      <c r="A695" s="2" t="s">
        <v>26</v>
      </c>
      <c r="B695" s="2" t="s">
        <v>2712</v>
      </c>
      <c r="C695" s="2" t="s">
        <v>2713</v>
      </c>
      <c r="D695" s="2" t="s">
        <v>30</v>
      </c>
      <c r="E695" s="2" t="s">
        <v>2714</v>
      </c>
      <c r="F695" s="2" t="s">
        <v>4205</v>
      </c>
      <c r="G695" s="2" t="s">
        <v>4206</v>
      </c>
      <c r="H695" s="2" t="s">
        <v>4207</v>
      </c>
      <c r="I695" s="2" t="s">
        <v>4208</v>
      </c>
      <c r="J695" s="2" t="s">
        <v>27</v>
      </c>
      <c r="K695" s="2" t="s">
        <v>4209</v>
      </c>
      <c r="L695" s="2" t="s">
        <v>4210</v>
      </c>
      <c r="M695" s="2" t="s">
        <v>4211</v>
      </c>
      <c r="N695" s="2" t="s">
        <v>41</v>
      </c>
      <c r="O695" s="2" t="str">
        <f t="shared" si="10"/>
        <v>OK</v>
      </c>
      <c r="P695" s="2" t="str">
        <f>VLOOKUP(B695,ACROV!$A$2:$D$739,4,)</f>
        <v>M FARHAN HILMAWAN</v>
      </c>
    </row>
    <row r="696" spans="1:16" x14ac:dyDescent="0.25">
      <c r="A696" s="2" t="s">
        <v>26</v>
      </c>
      <c r="B696" s="2" t="s">
        <v>2499</v>
      </c>
      <c r="C696" s="2" t="s">
        <v>2500</v>
      </c>
      <c r="D696" s="2" t="s">
        <v>118</v>
      </c>
      <c r="E696" s="2" t="s">
        <v>3713</v>
      </c>
      <c r="F696" s="2" t="s">
        <v>4205</v>
      </c>
      <c r="G696" s="2" t="s">
        <v>4206</v>
      </c>
      <c r="H696" s="2" t="s">
        <v>4207</v>
      </c>
      <c r="I696" s="2" t="s">
        <v>4208</v>
      </c>
      <c r="J696" s="2" t="s">
        <v>27</v>
      </c>
      <c r="K696" s="2" t="s">
        <v>4209</v>
      </c>
      <c r="L696" s="2" t="s">
        <v>4210</v>
      </c>
      <c r="M696" s="2" t="s">
        <v>4211</v>
      </c>
      <c r="N696" s="2" t="s">
        <v>41</v>
      </c>
      <c r="O696" s="2" t="str">
        <f t="shared" si="10"/>
        <v>OK</v>
      </c>
      <c r="P696" s="2" t="str">
        <f>VLOOKUP(B696,ACROV!$A$2:$D$739,4,)</f>
        <v>M FARHAN HILMAWAN</v>
      </c>
    </row>
    <row r="697" spans="1:16" x14ac:dyDescent="0.25">
      <c r="A697" s="2" t="s">
        <v>26</v>
      </c>
      <c r="B697" s="2" t="s">
        <v>2470</v>
      </c>
      <c r="C697" s="2" t="s">
        <v>2471</v>
      </c>
      <c r="D697" s="2" t="s">
        <v>30</v>
      </c>
      <c r="E697" s="2" t="s">
        <v>2472</v>
      </c>
      <c r="F697" s="2" t="s">
        <v>4205</v>
      </c>
      <c r="G697" s="2" t="s">
        <v>4206</v>
      </c>
      <c r="H697" s="2" t="s">
        <v>4207</v>
      </c>
      <c r="I697" s="2" t="s">
        <v>4208</v>
      </c>
      <c r="J697" s="2" t="s">
        <v>27</v>
      </c>
      <c r="K697" s="2" t="s">
        <v>4209</v>
      </c>
      <c r="L697" s="2" t="s">
        <v>4210</v>
      </c>
      <c r="M697" s="2" t="s">
        <v>4211</v>
      </c>
      <c r="N697" s="2" t="s">
        <v>41</v>
      </c>
      <c r="O697" s="2" t="str">
        <f t="shared" si="10"/>
        <v>OK</v>
      </c>
      <c r="P697" s="2" t="str">
        <f>VLOOKUP(B697,ACROV!$A$2:$D$739,4,)</f>
        <v>M FARHAN HILMAWAN</v>
      </c>
    </row>
    <row r="698" spans="1:16" x14ac:dyDescent="0.25">
      <c r="A698" s="2" t="s">
        <v>26</v>
      </c>
      <c r="B698" s="2" t="s">
        <v>2470</v>
      </c>
      <c r="C698" s="2" t="s">
        <v>2471</v>
      </c>
      <c r="D698" s="2" t="s">
        <v>118</v>
      </c>
      <c r="E698" s="2" t="s">
        <v>3810</v>
      </c>
      <c r="F698" s="2" t="s">
        <v>4205</v>
      </c>
      <c r="G698" s="2" t="s">
        <v>4206</v>
      </c>
      <c r="H698" s="2" t="s">
        <v>4207</v>
      </c>
      <c r="I698" s="2" t="s">
        <v>4208</v>
      </c>
      <c r="J698" s="2" t="s">
        <v>27</v>
      </c>
      <c r="K698" s="2" t="s">
        <v>4209</v>
      </c>
      <c r="L698" s="2" t="s">
        <v>4210</v>
      </c>
      <c r="M698" s="2" t="s">
        <v>4211</v>
      </c>
      <c r="N698" s="2" t="s">
        <v>41</v>
      </c>
      <c r="O698" s="2" t="str">
        <f t="shared" si="10"/>
        <v>OK</v>
      </c>
      <c r="P698" s="2" t="str">
        <f>VLOOKUP(B698,ACROV!$A$2:$D$739,4,)</f>
        <v>M FARHAN HILMAWAN</v>
      </c>
    </row>
    <row r="699" spans="1:16" x14ac:dyDescent="0.25">
      <c r="A699" s="2" t="s">
        <v>26</v>
      </c>
      <c r="B699" s="2" t="s">
        <v>2824</v>
      </c>
      <c r="C699" s="2" t="s">
        <v>2825</v>
      </c>
      <c r="D699" s="2" t="s">
        <v>30</v>
      </c>
      <c r="E699" s="2" t="s">
        <v>2826</v>
      </c>
      <c r="F699" s="2" t="s">
        <v>4205</v>
      </c>
      <c r="G699" s="2" t="s">
        <v>4206</v>
      </c>
      <c r="H699" s="2" t="s">
        <v>4207</v>
      </c>
      <c r="I699" s="2" t="s">
        <v>4208</v>
      </c>
      <c r="J699" s="2" t="s">
        <v>27</v>
      </c>
      <c r="K699" s="2" t="s">
        <v>4209</v>
      </c>
      <c r="L699" s="2" t="s">
        <v>4210</v>
      </c>
      <c r="M699" s="2" t="s">
        <v>4211</v>
      </c>
      <c r="N699" s="2" t="s">
        <v>41</v>
      </c>
      <c r="O699" s="2" t="str">
        <f t="shared" si="10"/>
        <v>OK</v>
      </c>
      <c r="P699" s="2" t="str">
        <f>VLOOKUP(B699,ACROV!$A$2:$D$739,4,)</f>
        <v>M FARHAN HILMAWAN</v>
      </c>
    </row>
    <row r="700" spans="1:16" x14ac:dyDescent="0.25">
      <c r="A700" s="2" t="s">
        <v>26</v>
      </c>
      <c r="B700" s="2" t="s">
        <v>2642</v>
      </c>
      <c r="C700" s="2" t="s">
        <v>2643</v>
      </c>
      <c r="D700" s="2" t="s">
        <v>30</v>
      </c>
      <c r="E700" s="2" t="s">
        <v>2644</v>
      </c>
      <c r="F700" s="2" t="s">
        <v>4205</v>
      </c>
      <c r="G700" s="2" t="s">
        <v>4206</v>
      </c>
      <c r="H700" s="2" t="s">
        <v>4207</v>
      </c>
      <c r="I700" s="2" t="s">
        <v>4208</v>
      </c>
      <c r="J700" s="2" t="s">
        <v>27</v>
      </c>
      <c r="K700" s="2" t="s">
        <v>4209</v>
      </c>
      <c r="L700" s="2" t="s">
        <v>4210</v>
      </c>
      <c r="M700" s="2" t="s">
        <v>4211</v>
      </c>
      <c r="N700" s="2" t="s">
        <v>41</v>
      </c>
      <c r="O700" s="2" t="str">
        <f t="shared" si="10"/>
        <v>OK</v>
      </c>
      <c r="P700" s="2" t="str">
        <f>VLOOKUP(B700,ACROV!$A$2:$D$739,4,)</f>
        <v>M FARHAN HILMAWAN</v>
      </c>
    </row>
    <row r="701" spans="1:16" x14ac:dyDescent="0.25">
      <c r="A701" s="2" t="s">
        <v>26</v>
      </c>
      <c r="B701" s="2" t="s">
        <v>2642</v>
      </c>
      <c r="C701" s="2" t="s">
        <v>2643</v>
      </c>
      <c r="D701" s="2" t="s">
        <v>118</v>
      </c>
      <c r="E701" s="2" t="s">
        <v>3879</v>
      </c>
      <c r="F701" s="2" t="s">
        <v>4205</v>
      </c>
      <c r="G701" s="2" t="s">
        <v>4206</v>
      </c>
      <c r="H701" s="2" t="s">
        <v>4207</v>
      </c>
      <c r="I701" s="2" t="s">
        <v>4208</v>
      </c>
      <c r="J701" s="2" t="s">
        <v>27</v>
      </c>
      <c r="K701" s="2" t="s">
        <v>4209</v>
      </c>
      <c r="L701" s="2" t="s">
        <v>4210</v>
      </c>
      <c r="M701" s="2" t="s">
        <v>4211</v>
      </c>
      <c r="N701" s="2" t="s">
        <v>41</v>
      </c>
      <c r="O701" s="2" t="str">
        <f t="shared" si="10"/>
        <v>OK</v>
      </c>
      <c r="P701" s="2" t="str">
        <f>VLOOKUP(B701,ACROV!$A$2:$D$739,4,)</f>
        <v>M FARHAN HILMAWAN</v>
      </c>
    </row>
    <row r="702" spans="1:16" x14ac:dyDescent="0.25">
      <c r="A702" s="2" t="s">
        <v>26</v>
      </c>
      <c r="B702" s="2" t="s">
        <v>3351</v>
      </c>
      <c r="C702" s="2" t="s">
        <v>3352</v>
      </c>
      <c r="D702" s="2" t="s">
        <v>30</v>
      </c>
      <c r="E702" s="2" t="s">
        <v>3353</v>
      </c>
      <c r="F702" s="2" t="s">
        <v>4205</v>
      </c>
      <c r="G702" s="2" t="s">
        <v>4206</v>
      </c>
      <c r="H702" s="2" t="s">
        <v>4207</v>
      </c>
      <c r="I702" s="2" t="s">
        <v>4208</v>
      </c>
      <c r="J702" s="2" t="s">
        <v>27</v>
      </c>
      <c r="K702" s="2" t="s">
        <v>4209</v>
      </c>
      <c r="L702" s="2" t="s">
        <v>4210</v>
      </c>
      <c r="M702" s="2" t="s">
        <v>4211</v>
      </c>
      <c r="N702" s="2" t="s">
        <v>41</v>
      </c>
      <c r="O702" s="2" t="str">
        <f t="shared" si="10"/>
        <v>OK</v>
      </c>
      <c r="P702" s="2" t="str">
        <f>VLOOKUP(B702,ACROV!$A$2:$D$739,4,)</f>
        <v>M FARHAN HILMAWAN</v>
      </c>
    </row>
    <row r="703" spans="1:16" x14ac:dyDescent="0.25">
      <c r="A703" s="2" t="s">
        <v>26</v>
      </c>
      <c r="B703" s="2" t="s">
        <v>3351</v>
      </c>
      <c r="C703" s="2" t="s">
        <v>3352</v>
      </c>
      <c r="D703" s="2" t="s">
        <v>118</v>
      </c>
      <c r="E703" s="2" t="s">
        <v>3362</v>
      </c>
      <c r="F703" s="2" t="s">
        <v>4205</v>
      </c>
      <c r="G703" s="2" t="s">
        <v>4206</v>
      </c>
      <c r="H703" s="2" t="s">
        <v>4207</v>
      </c>
      <c r="I703" s="2" t="s">
        <v>4208</v>
      </c>
      <c r="J703" s="2" t="s">
        <v>27</v>
      </c>
      <c r="K703" s="2" t="s">
        <v>4209</v>
      </c>
      <c r="L703" s="2" t="s">
        <v>4210</v>
      </c>
      <c r="M703" s="2" t="s">
        <v>4211</v>
      </c>
      <c r="N703" s="2" t="s">
        <v>41</v>
      </c>
      <c r="O703" s="2" t="str">
        <f t="shared" si="10"/>
        <v>OK</v>
      </c>
      <c r="P703" s="2" t="str">
        <f>VLOOKUP(B703,ACROV!$A$2:$D$739,4,)</f>
        <v>M FARHAN HILMAWAN</v>
      </c>
    </row>
    <row r="704" spans="1:16" x14ac:dyDescent="0.25">
      <c r="A704" s="2" t="s">
        <v>26</v>
      </c>
      <c r="B704" s="2" t="s">
        <v>1688</v>
      </c>
      <c r="C704" s="2" t="s">
        <v>1689</v>
      </c>
      <c r="D704" s="2" t="s">
        <v>118</v>
      </c>
      <c r="E704" s="2" t="s">
        <v>1690</v>
      </c>
      <c r="F704" s="2" t="s">
        <v>4205</v>
      </c>
      <c r="G704" s="2" t="s">
        <v>4206</v>
      </c>
      <c r="H704" s="2" t="s">
        <v>4207</v>
      </c>
      <c r="I704" s="2" t="s">
        <v>4208</v>
      </c>
      <c r="J704" s="2" t="s">
        <v>27</v>
      </c>
      <c r="K704" s="2" t="s">
        <v>4209</v>
      </c>
      <c r="L704" s="2" t="s">
        <v>4210</v>
      </c>
      <c r="M704" s="2" t="s">
        <v>4211</v>
      </c>
      <c r="N704" s="2" t="s">
        <v>41</v>
      </c>
      <c r="O704" s="2" t="str">
        <f t="shared" si="10"/>
        <v>OK</v>
      </c>
      <c r="P704" s="2" t="str">
        <f>VLOOKUP(B704,ACROV!$A$2:$D$739,4,)</f>
        <v>M FARHAN HILMAWAN</v>
      </c>
    </row>
    <row r="705" spans="1:16" x14ac:dyDescent="0.25">
      <c r="A705" s="2" t="s">
        <v>26</v>
      </c>
      <c r="B705" s="2" t="s">
        <v>917</v>
      </c>
      <c r="C705" s="2" t="s">
        <v>918</v>
      </c>
      <c r="D705" s="2" t="s">
        <v>30</v>
      </c>
      <c r="E705" s="2" t="s">
        <v>919</v>
      </c>
      <c r="F705" s="2" t="s">
        <v>4205</v>
      </c>
      <c r="G705" s="2" t="s">
        <v>4206</v>
      </c>
      <c r="H705" s="2" t="s">
        <v>4207</v>
      </c>
      <c r="I705" s="2" t="s">
        <v>4208</v>
      </c>
      <c r="J705" s="2" t="s">
        <v>27</v>
      </c>
      <c r="K705" s="2" t="s">
        <v>4209</v>
      </c>
      <c r="L705" s="2" t="s">
        <v>4210</v>
      </c>
      <c r="M705" s="2" t="s">
        <v>4211</v>
      </c>
      <c r="N705" s="2" t="s">
        <v>41</v>
      </c>
      <c r="O705" s="2" t="str">
        <f t="shared" si="10"/>
        <v>OK</v>
      </c>
      <c r="P705" s="2" t="str">
        <f>VLOOKUP(B705,ACROV!$A$2:$D$739,4,)</f>
        <v>M RIKI ANDIKA</v>
      </c>
    </row>
    <row r="706" spans="1:16" x14ac:dyDescent="0.25">
      <c r="A706" s="2" t="s">
        <v>26</v>
      </c>
      <c r="B706" s="2" t="s">
        <v>783</v>
      </c>
      <c r="C706" s="2" t="s">
        <v>784</v>
      </c>
      <c r="D706" s="2" t="s">
        <v>30</v>
      </c>
      <c r="E706" s="2" t="s">
        <v>785</v>
      </c>
      <c r="F706" s="2" t="s">
        <v>4205</v>
      </c>
      <c r="G706" s="2" t="s">
        <v>4206</v>
      </c>
      <c r="H706" s="2" t="s">
        <v>4207</v>
      </c>
      <c r="I706" s="2" t="s">
        <v>4208</v>
      </c>
      <c r="J706" s="2" t="s">
        <v>27</v>
      </c>
      <c r="K706" s="2" t="s">
        <v>4209</v>
      </c>
      <c r="L706" s="2" t="s">
        <v>4210</v>
      </c>
      <c r="M706" s="2" t="s">
        <v>4211</v>
      </c>
      <c r="N706" s="2" t="s">
        <v>41</v>
      </c>
      <c r="O706" s="2" t="str">
        <f t="shared" ref="O706:O769" si="11">IF(N706="OK","OK","NOK")</f>
        <v>OK</v>
      </c>
      <c r="P706" s="2" t="str">
        <f>VLOOKUP(B706,ACROV!$A$2:$D$739,4,)</f>
        <v>M RIKI ANDIKA</v>
      </c>
    </row>
    <row r="707" spans="1:16" x14ac:dyDescent="0.25">
      <c r="A707" s="2" t="s">
        <v>26</v>
      </c>
      <c r="B707" s="2" t="s">
        <v>1116</v>
      </c>
      <c r="C707" s="2" t="s">
        <v>1117</v>
      </c>
      <c r="D707" s="2" t="s">
        <v>30</v>
      </c>
      <c r="E707" s="2" t="s">
        <v>1518</v>
      </c>
      <c r="F707" s="2" t="s">
        <v>4205</v>
      </c>
      <c r="G707" s="2" t="s">
        <v>4206</v>
      </c>
      <c r="H707" s="2" t="s">
        <v>4207</v>
      </c>
      <c r="I707" s="2" t="s">
        <v>4208</v>
      </c>
      <c r="J707" s="2" t="s">
        <v>27</v>
      </c>
      <c r="K707" s="2" t="s">
        <v>4209</v>
      </c>
      <c r="L707" s="2" t="s">
        <v>4210</v>
      </c>
      <c r="M707" s="2" t="s">
        <v>4211</v>
      </c>
      <c r="N707" s="2" t="s">
        <v>41</v>
      </c>
      <c r="O707" s="2" t="str">
        <f t="shared" si="11"/>
        <v>OK</v>
      </c>
      <c r="P707" s="2" t="str">
        <f>VLOOKUP(B707,ACROV!$A$2:$D$739,4,)</f>
        <v>M RIKI ANDIKA</v>
      </c>
    </row>
    <row r="708" spans="1:16" x14ac:dyDescent="0.25">
      <c r="A708" s="2" t="s">
        <v>26</v>
      </c>
      <c r="B708" s="2" t="s">
        <v>201</v>
      </c>
      <c r="C708" s="2" t="s">
        <v>202</v>
      </c>
      <c r="D708" s="2" t="s">
        <v>30</v>
      </c>
      <c r="E708" s="2" t="s">
        <v>203</v>
      </c>
      <c r="F708" s="2" t="s">
        <v>4205</v>
      </c>
      <c r="G708" s="2" t="s">
        <v>4206</v>
      </c>
      <c r="H708" s="2" t="s">
        <v>4207</v>
      </c>
      <c r="I708" s="2" t="s">
        <v>4208</v>
      </c>
      <c r="J708" s="2" t="s">
        <v>27</v>
      </c>
      <c r="K708" s="2" t="s">
        <v>4209</v>
      </c>
      <c r="L708" s="2" t="s">
        <v>4210</v>
      </c>
      <c r="M708" s="2" t="s">
        <v>4211</v>
      </c>
      <c r="N708" s="2" t="s">
        <v>41</v>
      </c>
      <c r="O708" s="2" t="str">
        <f t="shared" si="11"/>
        <v>OK</v>
      </c>
      <c r="P708" s="2" t="str">
        <f>VLOOKUP(B708,ACROV!$A$2:$D$739,4,)</f>
        <v>M RIKI ANDIKA</v>
      </c>
    </row>
    <row r="709" spans="1:16" x14ac:dyDescent="0.25">
      <c r="A709" s="2" t="s">
        <v>26</v>
      </c>
      <c r="B709" s="2" t="s">
        <v>1162</v>
      </c>
      <c r="C709" s="2" t="s">
        <v>1163</v>
      </c>
      <c r="D709" s="2" t="s">
        <v>30</v>
      </c>
      <c r="E709" s="2" t="s">
        <v>1164</v>
      </c>
      <c r="F709" s="2" t="s">
        <v>4205</v>
      </c>
      <c r="G709" s="2" t="s">
        <v>4206</v>
      </c>
      <c r="H709" s="2" t="s">
        <v>4207</v>
      </c>
      <c r="I709" s="2" t="s">
        <v>4208</v>
      </c>
      <c r="J709" s="2" t="s">
        <v>27</v>
      </c>
      <c r="K709" s="2" t="s">
        <v>4209</v>
      </c>
      <c r="L709" s="2" t="s">
        <v>4210</v>
      </c>
      <c r="M709" s="2" t="s">
        <v>4211</v>
      </c>
      <c r="N709" s="2" t="s">
        <v>41</v>
      </c>
      <c r="O709" s="2" t="str">
        <f t="shared" si="11"/>
        <v>OK</v>
      </c>
      <c r="P709" s="2" t="str">
        <f>VLOOKUP(B709,ACROV!$A$2:$D$739,4,)</f>
        <v>M RIKI ANDIKA</v>
      </c>
    </row>
    <row r="710" spans="1:16" x14ac:dyDescent="0.25">
      <c r="A710" s="2" t="s">
        <v>26</v>
      </c>
      <c r="B710" s="2" t="s">
        <v>435</v>
      </c>
      <c r="C710" s="2" t="s">
        <v>436</v>
      </c>
      <c r="D710" s="2" t="s">
        <v>118</v>
      </c>
      <c r="E710" s="2" t="s">
        <v>1245</v>
      </c>
      <c r="F710" s="2" t="s">
        <v>4205</v>
      </c>
      <c r="G710" s="2" t="s">
        <v>4206</v>
      </c>
      <c r="H710" s="2" t="s">
        <v>4207</v>
      </c>
      <c r="I710" s="2" t="s">
        <v>4208</v>
      </c>
      <c r="J710" s="2" t="s">
        <v>27</v>
      </c>
      <c r="K710" s="2" t="s">
        <v>4209</v>
      </c>
      <c r="L710" s="2" t="s">
        <v>4210</v>
      </c>
      <c r="M710" s="2" t="s">
        <v>4211</v>
      </c>
      <c r="N710" s="2" t="s">
        <v>41</v>
      </c>
      <c r="O710" s="2" t="str">
        <f t="shared" si="11"/>
        <v>OK</v>
      </c>
      <c r="P710" s="2" t="str">
        <f>VLOOKUP(B710,ACROV!$A$2:$D$739,4,)</f>
        <v>M RIKI ANDIKA</v>
      </c>
    </row>
    <row r="711" spans="1:16" x14ac:dyDescent="0.25">
      <c r="A711" s="2" t="s">
        <v>26</v>
      </c>
      <c r="B711" s="2" t="s">
        <v>1116</v>
      </c>
      <c r="C711" s="2" t="s">
        <v>1117</v>
      </c>
      <c r="D711" s="2" t="s">
        <v>118</v>
      </c>
      <c r="E711" s="2" t="s">
        <v>1118</v>
      </c>
      <c r="F711" s="2" t="s">
        <v>4205</v>
      </c>
      <c r="G711" s="2" t="s">
        <v>4206</v>
      </c>
      <c r="H711" s="2" t="s">
        <v>4207</v>
      </c>
      <c r="I711" s="2" t="s">
        <v>4208</v>
      </c>
      <c r="J711" s="2" t="s">
        <v>27</v>
      </c>
      <c r="K711" s="2" t="s">
        <v>4209</v>
      </c>
      <c r="L711" s="2" t="s">
        <v>4210</v>
      </c>
      <c r="M711" s="2" t="s">
        <v>4211</v>
      </c>
      <c r="N711" s="2" t="s">
        <v>41</v>
      </c>
      <c r="O711" s="2" t="str">
        <f t="shared" si="11"/>
        <v>OK</v>
      </c>
      <c r="P711" s="2" t="str">
        <f>VLOOKUP(B711,ACROV!$A$2:$D$739,4,)</f>
        <v>M RIKI ANDIKA</v>
      </c>
    </row>
    <row r="712" spans="1:16" x14ac:dyDescent="0.25">
      <c r="A712" s="2" t="s">
        <v>26</v>
      </c>
      <c r="B712" s="2" t="s">
        <v>515</v>
      </c>
      <c r="C712" s="2" t="s">
        <v>516</v>
      </c>
      <c r="D712" s="2" t="s">
        <v>118</v>
      </c>
      <c r="E712" s="2" t="s">
        <v>517</v>
      </c>
      <c r="F712" s="2" t="s">
        <v>4205</v>
      </c>
      <c r="G712" s="2" t="s">
        <v>4206</v>
      </c>
      <c r="H712" s="2" t="s">
        <v>4207</v>
      </c>
      <c r="I712" s="2" t="s">
        <v>4208</v>
      </c>
      <c r="J712" s="2" t="s">
        <v>27</v>
      </c>
      <c r="K712" s="2" t="s">
        <v>4209</v>
      </c>
      <c r="L712" s="2" t="s">
        <v>4210</v>
      </c>
      <c r="M712" s="2" t="s">
        <v>4211</v>
      </c>
      <c r="N712" s="2" t="s">
        <v>41</v>
      </c>
      <c r="O712" s="2" t="str">
        <f t="shared" si="11"/>
        <v>OK</v>
      </c>
      <c r="P712" s="2" t="str">
        <f>VLOOKUP(B712,ACROV!$A$2:$D$739,4,)</f>
        <v>M RIKI ANDIKA</v>
      </c>
    </row>
    <row r="713" spans="1:16" x14ac:dyDescent="0.25">
      <c r="A713" s="2" t="s">
        <v>26</v>
      </c>
      <c r="B713" s="2" t="s">
        <v>783</v>
      </c>
      <c r="C713" s="2" t="s">
        <v>784</v>
      </c>
      <c r="D713" s="2" t="s">
        <v>118</v>
      </c>
      <c r="E713" s="2" t="s">
        <v>2199</v>
      </c>
      <c r="F713" s="2" t="s">
        <v>4205</v>
      </c>
      <c r="G713" s="2" t="s">
        <v>4206</v>
      </c>
      <c r="H713" s="2" t="s">
        <v>4207</v>
      </c>
      <c r="I713" s="2" t="s">
        <v>4208</v>
      </c>
      <c r="J713" s="2" t="s">
        <v>27</v>
      </c>
      <c r="K713" s="2" t="s">
        <v>4209</v>
      </c>
      <c r="L713" s="2" t="s">
        <v>4210</v>
      </c>
      <c r="M713" s="2" t="s">
        <v>4211</v>
      </c>
      <c r="N713" s="2" t="s">
        <v>41</v>
      </c>
      <c r="O713" s="2" t="str">
        <f t="shared" si="11"/>
        <v>OK</v>
      </c>
      <c r="P713" s="2" t="str">
        <f>VLOOKUP(B713,ACROV!$A$2:$D$739,4,)</f>
        <v>M RIKI ANDIKA</v>
      </c>
    </row>
    <row r="714" spans="1:16" x14ac:dyDescent="0.25">
      <c r="A714" s="2" t="s">
        <v>26</v>
      </c>
      <c r="B714" s="2" t="s">
        <v>1336</v>
      </c>
      <c r="C714" s="2" t="s">
        <v>1337</v>
      </c>
      <c r="D714" s="2" t="s">
        <v>118</v>
      </c>
      <c r="E714" s="2" t="s">
        <v>1338</v>
      </c>
      <c r="F714" s="2" t="s">
        <v>4205</v>
      </c>
      <c r="G714" s="2" t="s">
        <v>4206</v>
      </c>
      <c r="H714" s="2" t="s">
        <v>4207</v>
      </c>
      <c r="I714" s="2" t="s">
        <v>4208</v>
      </c>
      <c r="J714" s="2" t="s">
        <v>27</v>
      </c>
      <c r="K714" s="2" t="s">
        <v>4209</v>
      </c>
      <c r="L714" s="2" t="s">
        <v>4210</v>
      </c>
      <c r="M714" s="2" t="s">
        <v>4211</v>
      </c>
      <c r="N714" s="2" t="s">
        <v>41</v>
      </c>
      <c r="O714" s="2" t="str">
        <f t="shared" si="11"/>
        <v>OK</v>
      </c>
      <c r="P714" s="2" t="str">
        <f>VLOOKUP(B714,ACROV!$A$2:$D$739,4,)</f>
        <v>M RIKI ANDIKA</v>
      </c>
    </row>
    <row r="715" spans="1:16" x14ac:dyDescent="0.25">
      <c r="A715" s="2" t="s">
        <v>26</v>
      </c>
      <c r="B715" s="2" t="s">
        <v>383</v>
      </c>
      <c r="C715" s="2" t="s">
        <v>384</v>
      </c>
      <c r="D715" s="2" t="s">
        <v>118</v>
      </c>
      <c r="E715" s="2" t="s">
        <v>1375</v>
      </c>
      <c r="F715" s="2" t="s">
        <v>4205</v>
      </c>
      <c r="G715" s="2" t="s">
        <v>4206</v>
      </c>
      <c r="H715" s="2" t="s">
        <v>4207</v>
      </c>
      <c r="I715" s="2" t="s">
        <v>4208</v>
      </c>
      <c r="J715" s="2" t="s">
        <v>27</v>
      </c>
      <c r="K715" s="2" t="s">
        <v>4209</v>
      </c>
      <c r="L715" s="2" t="s">
        <v>4210</v>
      </c>
      <c r="M715" s="2" t="s">
        <v>4211</v>
      </c>
      <c r="N715" s="2" t="s">
        <v>41</v>
      </c>
      <c r="O715" s="2" t="str">
        <f t="shared" si="11"/>
        <v>OK</v>
      </c>
      <c r="P715" s="2" t="str">
        <f>VLOOKUP(B715,ACROV!$A$2:$D$739,4,)</f>
        <v>M RIKI ANDIKA</v>
      </c>
    </row>
    <row r="716" spans="1:16" x14ac:dyDescent="0.25">
      <c r="A716" s="2" t="s">
        <v>26</v>
      </c>
      <c r="B716" s="2" t="s">
        <v>917</v>
      </c>
      <c r="C716" s="2" t="s">
        <v>918</v>
      </c>
      <c r="D716" s="2" t="s">
        <v>118</v>
      </c>
      <c r="E716" s="2" t="s">
        <v>1511</v>
      </c>
      <c r="F716" s="2" t="s">
        <v>4205</v>
      </c>
      <c r="G716" s="2" t="s">
        <v>4206</v>
      </c>
      <c r="H716" s="2" t="s">
        <v>4207</v>
      </c>
      <c r="I716" s="2" t="s">
        <v>4208</v>
      </c>
      <c r="J716" s="2" t="s">
        <v>27</v>
      </c>
      <c r="K716" s="2" t="s">
        <v>4212</v>
      </c>
      <c r="L716" s="2" t="s">
        <v>4210</v>
      </c>
      <c r="M716" s="2" t="s">
        <v>4211</v>
      </c>
      <c r="N716" s="2" t="s">
        <v>4213</v>
      </c>
      <c r="O716" s="2" t="str">
        <f t="shared" si="11"/>
        <v>NOK</v>
      </c>
      <c r="P716" s="2" t="str">
        <f>VLOOKUP(B716,ACROV!$A$2:$D$739,4,)</f>
        <v>M RIKI ANDIKA</v>
      </c>
    </row>
    <row r="717" spans="1:16" x14ac:dyDescent="0.25">
      <c r="A717" s="2" t="s">
        <v>26</v>
      </c>
      <c r="B717" s="2" t="s">
        <v>1068</v>
      </c>
      <c r="C717" s="2" t="s">
        <v>1069</v>
      </c>
      <c r="D717" s="2" t="s">
        <v>30</v>
      </c>
      <c r="E717" s="2" t="s">
        <v>1073</v>
      </c>
      <c r="F717" s="2" t="s">
        <v>4205</v>
      </c>
      <c r="G717" s="2" t="s">
        <v>4206</v>
      </c>
      <c r="H717" s="2" t="s">
        <v>4207</v>
      </c>
      <c r="I717" s="2" t="s">
        <v>4208</v>
      </c>
      <c r="J717" s="2" t="s">
        <v>27</v>
      </c>
      <c r="K717" s="2" t="s">
        <v>4209</v>
      </c>
      <c r="L717" s="2" t="s">
        <v>4210</v>
      </c>
      <c r="M717" s="2" t="s">
        <v>4211</v>
      </c>
      <c r="N717" s="2" t="s">
        <v>41</v>
      </c>
      <c r="O717" s="2" t="str">
        <f t="shared" si="11"/>
        <v>OK</v>
      </c>
      <c r="P717" s="2" t="str">
        <f>VLOOKUP(B717,ACROV!$A$2:$D$739,4,)</f>
        <v>M RIKI ANDIKA</v>
      </c>
    </row>
    <row r="718" spans="1:16" x14ac:dyDescent="0.25">
      <c r="A718" s="2" t="s">
        <v>26</v>
      </c>
      <c r="B718" s="2" t="s">
        <v>1930</v>
      </c>
      <c r="C718" s="2" t="s">
        <v>1931</v>
      </c>
      <c r="D718" s="2" t="s">
        <v>118</v>
      </c>
      <c r="E718" s="2" t="s">
        <v>3772</v>
      </c>
      <c r="F718" s="2" t="s">
        <v>4205</v>
      </c>
      <c r="G718" s="2" t="s">
        <v>4206</v>
      </c>
      <c r="H718" s="2" t="s">
        <v>4207</v>
      </c>
      <c r="I718" s="2" t="s">
        <v>4208</v>
      </c>
      <c r="J718" s="2" t="s">
        <v>27</v>
      </c>
      <c r="K718" s="2" t="s">
        <v>4209</v>
      </c>
      <c r="L718" s="2" t="s">
        <v>4210</v>
      </c>
      <c r="M718" s="2" t="s">
        <v>4211</v>
      </c>
      <c r="N718" s="2" t="s">
        <v>41</v>
      </c>
      <c r="O718" s="2" t="str">
        <f t="shared" si="11"/>
        <v>OK</v>
      </c>
      <c r="P718" s="2" t="str">
        <f>VLOOKUP(B718,ACROV!$A$2:$D$739,4,)</f>
        <v>M RIKI ANDIKA</v>
      </c>
    </row>
    <row r="719" spans="1:16" x14ac:dyDescent="0.25">
      <c r="A719" s="2" t="s">
        <v>26</v>
      </c>
      <c r="B719" s="2" t="s">
        <v>228</v>
      </c>
      <c r="C719" s="2" t="s">
        <v>229</v>
      </c>
      <c r="D719" s="2" t="s">
        <v>30</v>
      </c>
      <c r="E719" s="2" t="s">
        <v>230</v>
      </c>
      <c r="F719" s="2" t="s">
        <v>4205</v>
      </c>
      <c r="G719" s="2" t="s">
        <v>4206</v>
      </c>
      <c r="H719" s="2" t="s">
        <v>4207</v>
      </c>
      <c r="I719" s="2" t="s">
        <v>4208</v>
      </c>
      <c r="J719" s="2" t="s">
        <v>27</v>
      </c>
      <c r="K719" s="2" t="s">
        <v>4209</v>
      </c>
      <c r="L719" s="2" t="s">
        <v>4210</v>
      </c>
      <c r="M719" s="2" t="s">
        <v>4211</v>
      </c>
      <c r="N719" s="2" t="s">
        <v>41</v>
      </c>
      <c r="O719" s="2" t="str">
        <f t="shared" si="11"/>
        <v>OK</v>
      </c>
      <c r="P719" s="2" t="str">
        <f>VLOOKUP(B719,ACROV!$A$2:$D$739,4,)</f>
        <v>M RIKI ANDIKA</v>
      </c>
    </row>
    <row r="720" spans="1:16" x14ac:dyDescent="0.25">
      <c r="A720" s="2" t="s">
        <v>26</v>
      </c>
      <c r="B720" s="2" t="s">
        <v>383</v>
      </c>
      <c r="C720" s="2" t="s">
        <v>384</v>
      </c>
      <c r="D720" s="2" t="s">
        <v>30</v>
      </c>
      <c r="E720" s="2" t="s">
        <v>385</v>
      </c>
      <c r="F720" s="2" t="s">
        <v>4205</v>
      </c>
      <c r="G720" s="2" t="s">
        <v>4206</v>
      </c>
      <c r="H720" s="2" t="s">
        <v>4207</v>
      </c>
      <c r="I720" s="2" t="s">
        <v>4208</v>
      </c>
      <c r="J720" s="2" t="s">
        <v>27</v>
      </c>
      <c r="K720" s="2" t="s">
        <v>4209</v>
      </c>
      <c r="L720" s="2" t="s">
        <v>4210</v>
      </c>
      <c r="M720" s="2" t="s">
        <v>4211</v>
      </c>
      <c r="N720" s="2" t="s">
        <v>41</v>
      </c>
      <c r="O720" s="2" t="str">
        <f t="shared" si="11"/>
        <v>OK</v>
      </c>
      <c r="P720" s="2" t="str">
        <f>VLOOKUP(B720,ACROV!$A$2:$D$739,4,)</f>
        <v>M RIKI ANDIKA</v>
      </c>
    </row>
    <row r="721" spans="1:16" x14ac:dyDescent="0.25">
      <c r="A721" s="2" t="s">
        <v>26</v>
      </c>
      <c r="B721" s="2" t="s">
        <v>1669</v>
      </c>
      <c r="C721" s="2" t="s">
        <v>1670</v>
      </c>
      <c r="D721" s="2" t="s">
        <v>30</v>
      </c>
      <c r="E721" s="2" t="s">
        <v>3936</v>
      </c>
      <c r="F721" s="2" t="s">
        <v>4205</v>
      </c>
      <c r="G721" s="2" t="s">
        <v>4206</v>
      </c>
      <c r="H721" s="2" t="s">
        <v>4207</v>
      </c>
      <c r="I721" s="2" t="s">
        <v>4208</v>
      </c>
      <c r="J721" s="2" t="s">
        <v>27</v>
      </c>
      <c r="K721" s="2" t="s">
        <v>4212</v>
      </c>
      <c r="L721" s="2" t="s">
        <v>4210</v>
      </c>
      <c r="M721" s="2" t="s">
        <v>4211</v>
      </c>
      <c r="N721" s="2" t="s">
        <v>4213</v>
      </c>
      <c r="O721" s="2" t="str">
        <f t="shared" si="11"/>
        <v>NOK</v>
      </c>
      <c r="P721" s="2" t="str">
        <f>VLOOKUP(B721,ACROV!$A$2:$D$739,4,)</f>
        <v>M RIKI ANDIKA</v>
      </c>
    </row>
    <row r="722" spans="1:16" x14ac:dyDescent="0.25">
      <c r="A722" s="2" t="s">
        <v>26</v>
      </c>
      <c r="B722" s="2" t="s">
        <v>1669</v>
      </c>
      <c r="C722" s="2" t="s">
        <v>1670</v>
      </c>
      <c r="D722" s="2" t="s">
        <v>118</v>
      </c>
      <c r="E722" s="2" t="s">
        <v>1671</v>
      </c>
      <c r="F722" s="2" t="s">
        <v>4205</v>
      </c>
      <c r="G722" s="2" t="s">
        <v>4206</v>
      </c>
      <c r="H722" s="2" t="s">
        <v>4207</v>
      </c>
      <c r="I722" s="2" t="s">
        <v>4208</v>
      </c>
      <c r="J722" s="2" t="s">
        <v>27</v>
      </c>
      <c r="K722" s="2" t="s">
        <v>4212</v>
      </c>
      <c r="L722" s="2" t="s">
        <v>4210</v>
      </c>
      <c r="M722" s="2" t="s">
        <v>4211</v>
      </c>
      <c r="N722" s="2" t="s">
        <v>4213</v>
      </c>
      <c r="O722" s="2" t="str">
        <f t="shared" si="11"/>
        <v>NOK</v>
      </c>
      <c r="P722" s="2" t="str">
        <f>VLOOKUP(B722,ACROV!$A$2:$D$739,4,)</f>
        <v>M RIKI ANDIKA</v>
      </c>
    </row>
    <row r="723" spans="1:16" x14ac:dyDescent="0.25">
      <c r="A723" s="2" t="s">
        <v>26</v>
      </c>
      <c r="B723" s="2" t="s">
        <v>1062</v>
      </c>
      <c r="C723" s="2" t="s">
        <v>1063</v>
      </c>
      <c r="D723" s="2" t="s">
        <v>118</v>
      </c>
      <c r="E723" s="2" t="s">
        <v>1064</v>
      </c>
      <c r="F723" s="2" t="s">
        <v>4205</v>
      </c>
      <c r="G723" s="2" t="s">
        <v>4206</v>
      </c>
      <c r="H723" s="2" t="s">
        <v>4207</v>
      </c>
      <c r="I723" s="2" t="s">
        <v>4208</v>
      </c>
      <c r="J723" s="2" t="s">
        <v>27</v>
      </c>
      <c r="K723" s="2" t="s">
        <v>4209</v>
      </c>
      <c r="L723" s="2" t="s">
        <v>4214</v>
      </c>
      <c r="M723" s="2" t="s">
        <v>4211</v>
      </c>
      <c r="N723" s="2" t="s">
        <v>4216</v>
      </c>
      <c r="O723" s="2" t="str">
        <f t="shared" si="11"/>
        <v>NOK</v>
      </c>
      <c r="P723" s="2" t="str">
        <f>VLOOKUP(B723,ACROV!$A$2:$D$739,4,)</f>
        <v>M RIKI ANDIKA</v>
      </c>
    </row>
    <row r="724" spans="1:16" x14ac:dyDescent="0.25">
      <c r="A724" s="2" t="s">
        <v>26</v>
      </c>
      <c r="B724" s="2" t="s">
        <v>822</v>
      </c>
      <c r="C724" s="2" t="s">
        <v>823</v>
      </c>
      <c r="D724" s="2" t="s">
        <v>118</v>
      </c>
      <c r="E724" s="2" t="s">
        <v>1735</v>
      </c>
      <c r="F724" s="2" t="s">
        <v>4205</v>
      </c>
      <c r="G724" s="2" t="s">
        <v>4206</v>
      </c>
      <c r="H724" s="2" t="s">
        <v>4207</v>
      </c>
      <c r="I724" s="2" t="s">
        <v>4208</v>
      </c>
      <c r="J724" s="2" t="s">
        <v>27</v>
      </c>
      <c r="K724" s="2" t="s">
        <v>4209</v>
      </c>
      <c r="L724" s="2" t="s">
        <v>4210</v>
      </c>
      <c r="M724" s="2" t="s">
        <v>4211</v>
      </c>
      <c r="N724" s="2" t="s">
        <v>41</v>
      </c>
      <c r="O724" s="2" t="str">
        <f t="shared" si="11"/>
        <v>OK</v>
      </c>
      <c r="P724" s="2" t="str">
        <f>VLOOKUP(B724,ACROV!$A$2:$D$739,4,)</f>
        <v>M RIKI ANDIKA</v>
      </c>
    </row>
    <row r="725" spans="1:16" x14ac:dyDescent="0.25">
      <c r="A725" s="2" t="s">
        <v>26</v>
      </c>
      <c r="B725" s="2" t="s">
        <v>1162</v>
      </c>
      <c r="C725" s="2" t="s">
        <v>1163</v>
      </c>
      <c r="D725" s="2" t="s">
        <v>118</v>
      </c>
      <c r="E725" s="2" t="s">
        <v>1394</v>
      </c>
      <c r="F725" s="2" t="s">
        <v>4205</v>
      </c>
      <c r="G725" s="2" t="s">
        <v>4206</v>
      </c>
      <c r="H725" s="2" t="s">
        <v>4207</v>
      </c>
      <c r="I725" s="2" t="s">
        <v>4208</v>
      </c>
      <c r="J725" s="2" t="s">
        <v>27</v>
      </c>
      <c r="K725" s="2" t="s">
        <v>4209</v>
      </c>
      <c r="L725" s="2" t="s">
        <v>4210</v>
      </c>
      <c r="M725" s="2" t="s">
        <v>4211</v>
      </c>
      <c r="N725" s="2" t="s">
        <v>41</v>
      </c>
      <c r="O725" s="2" t="str">
        <f t="shared" si="11"/>
        <v>OK</v>
      </c>
      <c r="P725" s="2" t="str">
        <f>VLOOKUP(B725,ACROV!$A$2:$D$739,4,)</f>
        <v>M RIKI ANDIKA</v>
      </c>
    </row>
    <row r="726" spans="1:16" x14ac:dyDescent="0.25">
      <c r="A726" s="2" t="s">
        <v>26</v>
      </c>
      <c r="B726" s="2" t="s">
        <v>224</v>
      </c>
      <c r="C726" s="2" t="s">
        <v>225</v>
      </c>
      <c r="D726" s="2" t="s">
        <v>30</v>
      </c>
      <c r="E726" s="2" t="s">
        <v>226</v>
      </c>
      <c r="F726" s="2" t="s">
        <v>4205</v>
      </c>
      <c r="G726" s="2" t="s">
        <v>4206</v>
      </c>
      <c r="H726" s="2" t="s">
        <v>4207</v>
      </c>
      <c r="I726" s="2" t="s">
        <v>4208</v>
      </c>
      <c r="J726" s="2" t="s">
        <v>27</v>
      </c>
      <c r="K726" s="2" t="s">
        <v>4209</v>
      </c>
      <c r="L726" s="2" t="s">
        <v>4210</v>
      </c>
      <c r="M726" s="2" t="s">
        <v>4211</v>
      </c>
      <c r="N726" s="2" t="s">
        <v>41</v>
      </c>
      <c r="O726" s="2" t="str">
        <f t="shared" si="11"/>
        <v>OK</v>
      </c>
      <c r="P726" s="2" t="str">
        <f>VLOOKUP(B726,ACROV!$A$2:$D$739,4,)</f>
        <v>M RIKI ANDIKA</v>
      </c>
    </row>
    <row r="727" spans="1:16" x14ac:dyDescent="0.25">
      <c r="A727" s="2" t="s">
        <v>26</v>
      </c>
      <c r="B727" s="2" t="s">
        <v>1062</v>
      </c>
      <c r="C727" s="2" t="s">
        <v>1063</v>
      </c>
      <c r="D727" s="2" t="s">
        <v>30</v>
      </c>
      <c r="E727" s="2" t="s">
        <v>1761</v>
      </c>
      <c r="F727" s="2" t="s">
        <v>4205</v>
      </c>
      <c r="G727" s="2" t="s">
        <v>4206</v>
      </c>
      <c r="H727" s="2" t="s">
        <v>4207</v>
      </c>
      <c r="I727" s="2" t="s">
        <v>4208</v>
      </c>
      <c r="J727" s="2" t="s">
        <v>27</v>
      </c>
      <c r="K727" s="2" t="s">
        <v>4209</v>
      </c>
      <c r="L727" s="2" t="s">
        <v>4210</v>
      </c>
      <c r="M727" s="2" t="s">
        <v>4211</v>
      </c>
      <c r="N727" s="2" t="s">
        <v>41</v>
      </c>
      <c r="O727" s="2" t="str">
        <f t="shared" si="11"/>
        <v>OK</v>
      </c>
      <c r="P727" s="2" t="str">
        <f>VLOOKUP(B727,ACROV!$A$2:$D$739,4,)</f>
        <v>M RIKI ANDIKA</v>
      </c>
    </row>
    <row r="728" spans="1:16" x14ac:dyDescent="0.25">
      <c r="A728" s="2" t="s">
        <v>26</v>
      </c>
      <c r="B728" s="2" t="s">
        <v>95</v>
      </c>
      <c r="C728" s="2" t="s">
        <v>96</v>
      </c>
      <c r="D728" s="2" t="s">
        <v>30</v>
      </c>
      <c r="E728" s="2" t="s">
        <v>97</v>
      </c>
      <c r="F728" s="2" t="s">
        <v>4205</v>
      </c>
      <c r="G728" s="2" t="s">
        <v>4206</v>
      </c>
      <c r="H728" s="2" t="s">
        <v>4207</v>
      </c>
      <c r="I728" s="2" t="s">
        <v>4208</v>
      </c>
      <c r="J728" s="2" t="s">
        <v>27</v>
      </c>
      <c r="K728" s="2" t="s">
        <v>4209</v>
      </c>
      <c r="L728" s="2" t="s">
        <v>4210</v>
      </c>
      <c r="M728" s="2" t="s">
        <v>4211</v>
      </c>
      <c r="N728" s="2" t="s">
        <v>41</v>
      </c>
      <c r="O728" s="2" t="str">
        <f t="shared" si="11"/>
        <v>OK</v>
      </c>
      <c r="P728" s="2" t="str">
        <f>VLOOKUP(B728,ACROV!$A$2:$D$739,4,)</f>
        <v>M RIKI ANDIKA</v>
      </c>
    </row>
    <row r="729" spans="1:16" x14ac:dyDescent="0.25">
      <c r="A729" s="2" t="s">
        <v>26</v>
      </c>
      <c r="B729" s="2" t="s">
        <v>438</v>
      </c>
      <c r="C729" s="2" t="s">
        <v>439</v>
      </c>
      <c r="D729" s="2" t="s">
        <v>118</v>
      </c>
      <c r="E729" s="2" t="s">
        <v>440</v>
      </c>
      <c r="F729" s="2" t="s">
        <v>4205</v>
      </c>
      <c r="G729" s="2" t="s">
        <v>4206</v>
      </c>
      <c r="H729" s="2" t="s">
        <v>4207</v>
      </c>
      <c r="I729" s="2" t="s">
        <v>4208</v>
      </c>
      <c r="J729" s="2" t="s">
        <v>27</v>
      </c>
      <c r="K729" s="2" t="s">
        <v>4209</v>
      </c>
      <c r="L729" s="2" t="s">
        <v>4210</v>
      </c>
      <c r="M729" s="2" t="s">
        <v>4211</v>
      </c>
      <c r="N729" s="2" t="s">
        <v>41</v>
      </c>
      <c r="O729" s="2" t="str">
        <f t="shared" si="11"/>
        <v>OK</v>
      </c>
      <c r="P729" s="2" t="str">
        <f>VLOOKUP(B729,ACROV!$A$2:$D$739,4,)</f>
        <v>M RIKI ANDIKA</v>
      </c>
    </row>
    <row r="730" spans="1:16" x14ac:dyDescent="0.25">
      <c r="A730" s="2" t="s">
        <v>26</v>
      </c>
      <c r="B730" s="2" t="s">
        <v>201</v>
      </c>
      <c r="C730" s="2" t="s">
        <v>202</v>
      </c>
      <c r="D730" s="2" t="s">
        <v>118</v>
      </c>
      <c r="E730" s="2" t="s">
        <v>1797</v>
      </c>
      <c r="F730" s="2" t="s">
        <v>4205</v>
      </c>
      <c r="G730" s="2" t="s">
        <v>4206</v>
      </c>
      <c r="H730" s="2" t="s">
        <v>4207</v>
      </c>
      <c r="I730" s="2" t="s">
        <v>4208</v>
      </c>
      <c r="J730" s="2" t="s">
        <v>27</v>
      </c>
      <c r="K730" s="2" t="s">
        <v>4209</v>
      </c>
      <c r="L730" s="2" t="s">
        <v>4210</v>
      </c>
      <c r="M730" s="2" t="s">
        <v>4211</v>
      </c>
      <c r="N730" s="2" t="s">
        <v>41</v>
      </c>
      <c r="O730" s="2" t="str">
        <f t="shared" si="11"/>
        <v>OK</v>
      </c>
      <c r="P730" s="2" t="str">
        <f>VLOOKUP(B730,ACROV!$A$2:$D$739,4,)</f>
        <v>M RIKI ANDIKA</v>
      </c>
    </row>
    <row r="731" spans="1:16" x14ac:dyDescent="0.25">
      <c r="A731" s="2" t="s">
        <v>26</v>
      </c>
      <c r="B731" s="2" t="s">
        <v>228</v>
      </c>
      <c r="C731" s="2" t="s">
        <v>229</v>
      </c>
      <c r="D731" s="2" t="s">
        <v>118</v>
      </c>
      <c r="E731" s="2" t="s">
        <v>667</v>
      </c>
      <c r="F731" s="2" t="s">
        <v>4205</v>
      </c>
      <c r="G731" s="2" t="s">
        <v>4206</v>
      </c>
      <c r="H731" s="2" t="s">
        <v>4207</v>
      </c>
      <c r="I731" s="2" t="s">
        <v>4208</v>
      </c>
      <c r="J731" s="2" t="s">
        <v>27</v>
      </c>
      <c r="K731" s="2" t="s">
        <v>4209</v>
      </c>
      <c r="L731" s="2" t="s">
        <v>4210</v>
      </c>
      <c r="M731" s="2" t="s">
        <v>4211</v>
      </c>
      <c r="N731" s="2" t="s">
        <v>41</v>
      </c>
      <c r="O731" s="2" t="str">
        <f t="shared" si="11"/>
        <v>OK</v>
      </c>
      <c r="P731" s="2" t="str">
        <f>VLOOKUP(B731,ACROV!$A$2:$D$739,4,)</f>
        <v>M RIKI ANDIKA</v>
      </c>
    </row>
    <row r="732" spans="1:16" x14ac:dyDescent="0.25">
      <c r="A732" s="2" t="s">
        <v>26</v>
      </c>
      <c r="B732" s="2" t="s">
        <v>1355</v>
      </c>
      <c r="C732" s="2" t="s">
        <v>1356</v>
      </c>
      <c r="D732" s="2" t="s">
        <v>118</v>
      </c>
      <c r="E732" s="2" t="s">
        <v>1409</v>
      </c>
      <c r="F732" s="2" t="s">
        <v>4205</v>
      </c>
      <c r="G732" s="2" t="s">
        <v>4206</v>
      </c>
      <c r="H732" s="2" t="s">
        <v>4207</v>
      </c>
      <c r="I732" s="2" t="s">
        <v>4208</v>
      </c>
      <c r="J732" s="2" t="s">
        <v>27</v>
      </c>
      <c r="K732" s="2" t="s">
        <v>4209</v>
      </c>
      <c r="L732" s="2" t="s">
        <v>4210</v>
      </c>
      <c r="M732" s="2" t="s">
        <v>4211</v>
      </c>
      <c r="N732" s="2" t="s">
        <v>41</v>
      </c>
      <c r="O732" s="2" t="str">
        <f t="shared" si="11"/>
        <v>OK</v>
      </c>
      <c r="P732" s="2" t="str">
        <f>VLOOKUP(B732,ACROV!$A$2:$D$739,4,)</f>
        <v>M RIKI ANDIKA</v>
      </c>
    </row>
    <row r="733" spans="1:16" x14ac:dyDescent="0.25">
      <c r="A733" s="2" t="s">
        <v>26</v>
      </c>
      <c r="B733" s="2" t="s">
        <v>1183</v>
      </c>
      <c r="C733" s="2" t="s">
        <v>1184</v>
      </c>
      <c r="D733" s="2" t="s">
        <v>30</v>
      </c>
      <c r="E733" s="2" t="s">
        <v>2229</v>
      </c>
      <c r="F733" s="2" t="s">
        <v>4205</v>
      </c>
      <c r="G733" s="2" t="s">
        <v>4206</v>
      </c>
      <c r="H733" s="2" t="s">
        <v>4207</v>
      </c>
      <c r="I733" s="2" t="s">
        <v>4208</v>
      </c>
      <c r="J733" s="2" t="s">
        <v>27</v>
      </c>
      <c r="K733" s="2" t="s">
        <v>4209</v>
      </c>
      <c r="L733" s="2" t="s">
        <v>4210</v>
      </c>
      <c r="M733" s="2" t="s">
        <v>4211</v>
      </c>
      <c r="N733" s="2" t="s">
        <v>41</v>
      </c>
      <c r="O733" s="2" t="str">
        <f t="shared" si="11"/>
        <v>OK</v>
      </c>
      <c r="P733" s="2" t="str">
        <f>VLOOKUP(B733,ACROV!$A$2:$D$739,4,)</f>
        <v>M RIKI ANDIKA</v>
      </c>
    </row>
    <row r="734" spans="1:16" x14ac:dyDescent="0.25">
      <c r="A734" s="2" t="s">
        <v>26</v>
      </c>
      <c r="B734" s="2" t="s">
        <v>624</v>
      </c>
      <c r="C734" s="2" t="s">
        <v>625</v>
      </c>
      <c r="D734" s="2" t="s">
        <v>118</v>
      </c>
      <c r="E734" s="2" t="s">
        <v>889</v>
      </c>
      <c r="F734" s="2" t="s">
        <v>4205</v>
      </c>
      <c r="G734" s="2" t="s">
        <v>4206</v>
      </c>
      <c r="H734" s="2" t="s">
        <v>4207</v>
      </c>
      <c r="I734" s="2" t="s">
        <v>4208</v>
      </c>
      <c r="J734" s="2" t="s">
        <v>27</v>
      </c>
      <c r="K734" s="2" t="s">
        <v>4209</v>
      </c>
      <c r="L734" s="2" t="s">
        <v>4210</v>
      </c>
      <c r="M734" s="2" t="s">
        <v>4211</v>
      </c>
      <c r="N734" s="2" t="s">
        <v>41</v>
      </c>
      <c r="O734" s="2" t="str">
        <f t="shared" si="11"/>
        <v>OK</v>
      </c>
      <c r="P734" s="2" t="str">
        <f>VLOOKUP(B734,ACROV!$A$2:$D$739,4,)</f>
        <v>M RIKI ANDIKA</v>
      </c>
    </row>
    <row r="735" spans="1:16" x14ac:dyDescent="0.25">
      <c r="A735" s="2" t="s">
        <v>26</v>
      </c>
      <c r="B735" s="2" t="s">
        <v>1482</v>
      </c>
      <c r="C735" s="2" t="s">
        <v>1483</v>
      </c>
      <c r="D735" s="2" t="s">
        <v>118</v>
      </c>
      <c r="E735" s="2" t="s">
        <v>1484</v>
      </c>
      <c r="F735" s="2" t="s">
        <v>4205</v>
      </c>
      <c r="G735" s="2" t="s">
        <v>4206</v>
      </c>
      <c r="H735" s="2" t="s">
        <v>4207</v>
      </c>
      <c r="I735" s="2" t="s">
        <v>4208</v>
      </c>
      <c r="J735" s="2" t="s">
        <v>27</v>
      </c>
      <c r="K735" s="2" t="s">
        <v>4209</v>
      </c>
      <c r="L735" s="2" t="s">
        <v>4210</v>
      </c>
      <c r="M735" s="2" t="s">
        <v>4211</v>
      </c>
      <c r="N735" s="2" t="s">
        <v>41</v>
      </c>
      <c r="O735" s="2" t="str">
        <f t="shared" si="11"/>
        <v>OK</v>
      </c>
      <c r="P735" s="2" t="str">
        <f>VLOOKUP(B735,ACROV!$A$2:$D$739,4,)</f>
        <v>M RIKI ANDIKA</v>
      </c>
    </row>
    <row r="736" spans="1:16" x14ac:dyDescent="0.25">
      <c r="A736" s="2" t="s">
        <v>26</v>
      </c>
      <c r="B736" s="2" t="s">
        <v>515</v>
      </c>
      <c r="C736" s="2" t="s">
        <v>516</v>
      </c>
      <c r="D736" s="2" t="s">
        <v>30</v>
      </c>
      <c r="E736" s="2" t="s">
        <v>2338</v>
      </c>
      <c r="F736" s="2" t="s">
        <v>4205</v>
      </c>
      <c r="G736" s="2" t="s">
        <v>4206</v>
      </c>
      <c r="H736" s="2" t="s">
        <v>4207</v>
      </c>
      <c r="I736" s="2" t="s">
        <v>4208</v>
      </c>
      <c r="J736" s="2" t="s">
        <v>27</v>
      </c>
      <c r="K736" s="2" t="s">
        <v>4209</v>
      </c>
      <c r="L736" s="2" t="s">
        <v>4214</v>
      </c>
      <c r="M736" s="2" t="s">
        <v>4215</v>
      </c>
      <c r="N736" s="2" t="s">
        <v>4216</v>
      </c>
      <c r="O736" s="2" t="str">
        <f t="shared" si="11"/>
        <v>NOK</v>
      </c>
      <c r="P736" s="2" t="str">
        <f>VLOOKUP(B736,ACROV!$A$2:$D$739,4,)</f>
        <v>M RIKI ANDIKA</v>
      </c>
    </row>
    <row r="737" spans="1:16" x14ac:dyDescent="0.25">
      <c r="A737" s="2" t="s">
        <v>26</v>
      </c>
      <c r="B737" s="2" t="s">
        <v>1930</v>
      </c>
      <c r="C737" s="2" t="s">
        <v>1931</v>
      </c>
      <c r="D737" s="2" t="s">
        <v>30</v>
      </c>
      <c r="E737" s="2" t="s">
        <v>1932</v>
      </c>
      <c r="F737" s="2" t="s">
        <v>4205</v>
      </c>
      <c r="G737" s="2" t="s">
        <v>4206</v>
      </c>
      <c r="H737" s="2" t="s">
        <v>4207</v>
      </c>
      <c r="I737" s="2" t="s">
        <v>4208</v>
      </c>
      <c r="J737" s="2" t="s">
        <v>27</v>
      </c>
      <c r="K737" s="2" t="s">
        <v>4209</v>
      </c>
      <c r="L737" s="2" t="s">
        <v>4210</v>
      </c>
      <c r="M737" s="2" t="s">
        <v>4211</v>
      </c>
      <c r="N737" s="2" t="s">
        <v>41</v>
      </c>
      <c r="O737" s="2" t="str">
        <f t="shared" si="11"/>
        <v>OK</v>
      </c>
      <c r="P737" s="2" t="str">
        <f>VLOOKUP(B737,ACROV!$A$2:$D$739,4,)</f>
        <v>M RIKI ANDIKA</v>
      </c>
    </row>
    <row r="738" spans="1:16" x14ac:dyDescent="0.25">
      <c r="A738" s="2" t="s">
        <v>26</v>
      </c>
      <c r="B738" s="2" t="s">
        <v>1183</v>
      </c>
      <c r="C738" s="2" t="s">
        <v>1184</v>
      </c>
      <c r="D738" s="2" t="s">
        <v>118</v>
      </c>
      <c r="E738" s="2" t="s">
        <v>1185</v>
      </c>
      <c r="F738" s="2" t="s">
        <v>4205</v>
      </c>
      <c r="G738" s="2" t="s">
        <v>4206</v>
      </c>
      <c r="H738" s="2" t="s">
        <v>4207</v>
      </c>
      <c r="I738" s="2" t="s">
        <v>4208</v>
      </c>
      <c r="J738" s="2" t="s">
        <v>27</v>
      </c>
      <c r="K738" s="2" t="s">
        <v>4209</v>
      </c>
      <c r="L738" s="2" t="s">
        <v>4210</v>
      </c>
      <c r="M738" s="2" t="s">
        <v>4211</v>
      </c>
      <c r="N738" s="2" t="s">
        <v>41</v>
      </c>
      <c r="O738" s="2" t="str">
        <f t="shared" si="11"/>
        <v>OK</v>
      </c>
      <c r="P738" s="2" t="str">
        <f>VLOOKUP(B738,ACROV!$A$2:$D$739,4,)</f>
        <v>M RIKI ANDIKA</v>
      </c>
    </row>
    <row r="739" spans="1:16" x14ac:dyDescent="0.25">
      <c r="A739" s="2" t="s">
        <v>26</v>
      </c>
      <c r="B739" s="2" t="s">
        <v>1156</v>
      </c>
      <c r="C739" s="2" t="s">
        <v>1157</v>
      </c>
      <c r="D739" s="2" t="s">
        <v>30</v>
      </c>
      <c r="E739" s="2" t="s">
        <v>1158</v>
      </c>
      <c r="F739" s="2" t="s">
        <v>4205</v>
      </c>
      <c r="G739" s="2" t="s">
        <v>4206</v>
      </c>
      <c r="H739" s="2" t="s">
        <v>4207</v>
      </c>
      <c r="I739" s="2" t="s">
        <v>4208</v>
      </c>
      <c r="J739" s="2" t="s">
        <v>27</v>
      </c>
      <c r="K739" s="2" t="s">
        <v>4209</v>
      </c>
      <c r="L739" s="2" t="s">
        <v>4210</v>
      </c>
      <c r="M739" s="2" t="s">
        <v>4211</v>
      </c>
      <c r="N739" s="2" t="s">
        <v>41</v>
      </c>
      <c r="O739" s="2" t="str">
        <f t="shared" si="11"/>
        <v>OK</v>
      </c>
      <c r="P739" s="2" t="str">
        <f>VLOOKUP(B739,ACROV!$A$2:$D$739,4,)</f>
        <v>M RIKI ANDIKA</v>
      </c>
    </row>
    <row r="740" spans="1:16" x14ac:dyDescent="0.25">
      <c r="A740" s="2" t="s">
        <v>26</v>
      </c>
      <c r="B740" s="2" t="s">
        <v>2675</v>
      </c>
      <c r="C740" s="2" t="s">
        <v>2676</v>
      </c>
      <c r="D740" s="2" t="s">
        <v>118</v>
      </c>
      <c r="E740" s="2" t="s">
        <v>2677</v>
      </c>
      <c r="F740" s="2" t="s">
        <v>4205</v>
      </c>
      <c r="G740" s="2" t="s">
        <v>4206</v>
      </c>
      <c r="H740" s="2" t="s">
        <v>4207</v>
      </c>
      <c r="I740" s="2" t="s">
        <v>4208</v>
      </c>
      <c r="J740" s="2" t="s">
        <v>27</v>
      </c>
      <c r="K740" s="2" t="s">
        <v>4209</v>
      </c>
      <c r="L740" s="2" t="s">
        <v>4210</v>
      </c>
      <c r="M740" s="2" t="s">
        <v>4211</v>
      </c>
      <c r="N740" s="2" t="s">
        <v>41</v>
      </c>
      <c r="O740" s="2" t="str">
        <f t="shared" si="11"/>
        <v>OK</v>
      </c>
      <c r="P740" s="2" t="str">
        <f>VLOOKUP(B740,ACROV!$A$2:$D$739,4,)</f>
        <v>M RIKI ANDIKA</v>
      </c>
    </row>
    <row r="741" spans="1:16" x14ac:dyDescent="0.25">
      <c r="A741" s="2" t="s">
        <v>26</v>
      </c>
      <c r="B741" s="2" t="s">
        <v>1237</v>
      </c>
      <c r="C741" s="2" t="s">
        <v>1238</v>
      </c>
      <c r="D741" s="2" t="s">
        <v>118</v>
      </c>
      <c r="E741" s="2" t="s">
        <v>1239</v>
      </c>
      <c r="F741" s="2" t="s">
        <v>4205</v>
      </c>
      <c r="G741" s="2" t="s">
        <v>4206</v>
      </c>
      <c r="H741" s="2" t="s">
        <v>4207</v>
      </c>
      <c r="I741" s="2" t="s">
        <v>4208</v>
      </c>
      <c r="J741" s="2" t="s">
        <v>27</v>
      </c>
      <c r="K741" s="2" t="s">
        <v>4209</v>
      </c>
      <c r="L741" s="2" t="s">
        <v>4210</v>
      </c>
      <c r="M741" s="2" t="s">
        <v>4211</v>
      </c>
      <c r="N741" s="2" t="s">
        <v>41</v>
      </c>
      <c r="O741" s="2" t="str">
        <f t="shared" si="11"/>
        <v>OK</v>
      </c>
      <c r="P741" s="2" t="str">
        <f>VLOOKUP(B741,ACROV!$A$2:$D$739,4,)</f>
        <v>M RIKI ANDIKA</v>
      </c>
    </row>
    <row r="742" spans="1:16" x14ac:dyDescent="0.25">
      <c r="A742" s="2" t="s">
        <v>26</v>
      </c>
      <c r="B742" s="2" t="s">
        <v>1452</v>
      </c>
      <c r="C742" s="2" t="s">
        <v>1453</v>
      </c>
      <c r="D742" s="2" t="s">
        <v>118</v>
      </c>
      <c r="E742" s="2" t="s">
        <v>1599</v>
      </c>
      <c r="F742" s="2" t="s">
        <v>4205</v>
      </c>
      <c r="G742" s="2" t="s">
        <v>4206</v>
      </c>
      <c r="H742" s="2" t="s">
        <v>4207</v>
      </c>
      <c r="I742" s="2" t="s">
        <v>4208</v>
      </c>
      <c r="J742" s="2" t="s">
        <v>27</v>
      </c>
      <c r="K742" s="2" t="s">
        <v>4209</v>
      </c>
      <c r="L742" s="2" t="s">
        <v>4210</v>
      </c>
      <c r="M742" s="2" t="s">
        <v>4211</v>
      </c>
      <c r="N742" s="2" t="s">
        <v>41</v>
      </c>
      <c r="O742" s="2" t="str">
        <f t="shared" si="11"/>
        <v>OK</v>
      </c>
      <c r="P742" s="2" t="str">
        <f>VLOOKUP(B742,ACROV!$A$2:$D$739,4,)</f>
        <v>M RIKI ANDIKA</v>
      </c>
    </row>
    <row r="743" spans="1:16" x14ac:dyDescent="0.25">
      <c r="A743" s="2" t="s">
        <v>26</v>
      </c>
      <c r="B743" s="2" t="s">
        <v>1068</v>
      </c>
      <c r="C743" s="2" t="s">
        <v>1069</v>
      </c>
      <c r="D743" s="2" t="s">
        <v>118</v>
      </c>
      <c r="E743" s="2" t="s">
        <v>1070</v>
      </c>
      <c r="F743" s="2" t="s">
        <v>4205</v>
      </c>
      <c r="G743" s="2" t="s">
        <v>4206</v>
      </c>
      <c r="H743" s="2" t="s">
        <v>4207</v>
      </c>
      <c r="I743" s="2" t="s">
        <v>4208</v>
      </c>
      <c r="J743" s="2" t="s">
        <v>27</v>
      </c>
      <c r="K743" s="2" t="s">
        <v>4209</v>
      </c>
      <c r="L743" s="2" t="s">
        <v>4210</v>
      </c>
      <c r="M743" s="2" t="s">
        <v>4211</v>
      </c>
      <c r="N743" s="2" t="s">
        <v>41</v>
      </c>
      <c r="O743" s="2" t="str">
        <f t="shared" si="11"/>
        <v>OK</v>
      </c>
      <c r="P743" s="2" t="str">
        <f>VLOOKUP(B743,ACROV!$A$2:$D$739,4,)</f>
        <v>M RIKI ANDIKA</v>
      </c>
    </row>
    <row r="744" spans="1:16" x14ac:dyDescent="0.25">
      <c r="A744" s="2" t="s">
        <v>26</v>
      </c>
      <c r="B744" s="2" t="s">
        <v>224</v>
      </c>
      <c r="C744" s="2" t="s">
        <v>225</v>
      </c>
      <c r="D744" s="2" t="s">
        <v>118</v>
      </c>
      <c r="E744" s="2" t="s">
        <v>499</v>
      </c>
      <c r="F744" s="2" t="s">
        <v>4205</v>
      </c>
      <c r="G744" s="2" t="s">
        <v>4206</v>
      </c>
      <c r="H744" s="2" t="s">
        <v>4207</v>
      </c>
      <c r="I744" s="2" t="s">
        <v>4208</v>
      </c>
      <c r="J744" s="2" t="s">
        <v>27</v>
      </c>
      <c r="K744" s="2" t="s">
        <v>4209</v>
      </c>
      <c r="L744" s="2" t="s">
        <v>4210</v>
      </c>
      <c r="M744" s="2" t="s">
        <v>4211</v>
      </c>
      <c r="N744" s="2" t="s">
        <v>41</v>
      </c>
      <c r="O744" s="2" t="str">
        <f t="shared" si="11"/>
        <v>OK</v>
      </c>
      <c r="P744" s="2" t="str">
        <f>VLOOKUP(B744,ACROV!$A$2:$D$739,4,)</f>
        <v>M RIKI ANDIKA</v>
      </c>
    </row>
    <row r="745" spans="1:16" x14ac:dyDescent="0.25">
      <c r="A745" s="2" t="s">
        <v>26</v>
      </c>
      <c r="B745" s="2" t="s">
        <v>1681</v>
      </c>
      <c r="C745" s="2" t="s">
        <v>1682</v>
      </c>
      <c r="D745" s="2" t="s">
        <v>30</v>
      </c>
      <c r="E745" s="2" t="s">
        <v>1683</v>
      </c>
      <c r="F745" s="2" t="s">
        <v>4205</v>
      </c>
      <c r="G745" s="2" t="s">
        <v>4206</v>
      </c>
      <c r="H745" s="2" t="s">
        <v>4207</v>
      </c>
      <c r="I745" s="2" t="s">
        <v>4208</v>
      </c>
      <c r="J745" s="2" t="s">
        <v>27</v>
      </c>
      <c r="K745" s="2" t="s">
        <v>4209</v>
      </c>
      <c r="L745" s="2" t="s">
        <v>4210</v>
      </c>
      <c r="M745" s="2" t="s">
        <v>4211</v>
      </c>
      <c r="N745" s="2" t="s">
        <v>41</v>
      </c>
      <c r="O745" s="2" t="str">
        <f t="shared" si="11"/>
        <v>OK</v>
      </c>
      <c r="P745" s="2" t="str">
        <f>VLOOKUP(B745,ACROV!$A$2:$D$739,4,)</f>
        <v>M RIKI ANDIKA</v>
      </c>
    </row>
    <row r="746" spans="1:16" x14ac:dyDescent="0.25">
      <c r="A746" s="2" t="s">
        <v>26</v>
      </c>
      <c r="B746" s="2" t="s">
        <v>908</v>
      </c>
      <c r="C746" s="2" t="s">
        <v>909</v>
      </c>
      <c r="D746" s="2" t="s">
        <v>30</v>
      </c>
      <c r="E746" s="2" t="s">
        <v>910</v>
      </c>
      <c r="F746" s="2" t="s">
        <v>4205</v>
      </c>
      <c r="G746" s="2" t="s">
        <v>4206</v>
      </c>
      <c r="H746" s="2" t="s">
        <v>4207</v>
      </c>
      <c r="I746" s="2" t="s">
        <v>4208</v>
      </c>
      <c r="J746" s="2" t="s">
        <v>27</v>
      </c>
      <c r="K746" s="2" t="s">
        <v>4209</v>
      </c>
      <c r="L746" s="2" t="s">
        <v>4210</v>
      </c>
      <c r="M746" s="2" t="s">
        <v>4211</v>
      </c>
      <c r="N746" s="2" t="s">
        <v>41</v>
      </c>
      <c r="O746" s="2" t="str">
        <f t="shared" si="11"/>
        <v>OK</v>
      </c>
      <c r="P746" s="2" t="str">
        <f>VLOOKUP(B746,ACROV!$A$2:$D$739,4,)</f>
        <v>M RIKI ANDIKA</v>
      </c>
    </row>
    <row r="747" spans="1:16" x14ac:dyDescent="0.25">
      <c r="A747" s="2" t="s">
        <v>26</v>
      </c>
      <c r="B747" s="2" t="s">
        <v>1156</v>
      </c>
      <c r="C747" s="2" t="s">
        <v>1157</v>
      </c>
      <c r="D747" s="2" t="s">
        <v>118</v>
      </c>
      <c r="E747" s="2" t="s">
        <v>3583</v>
      </c>
      <c r="F747" s="2" t="s">
        <v>4205</v>
      </c>
      <c r="G747" s="2" t="s">
        <v>4206</v>
      </c>
      <c r="H747" s="2" t="s">
        <v>4207</v>
      </c>
      <c r="I747" s="2" t="s">
        <v>4208</v>
      </c>
      <c r="J747" s="2" t="s">
        <v>27</v>
      </c>
      <c r="K747" s="2" t="s">
        <v>4209</v>
      </c>
      <c r="L747" s="2" t="s">
        <v>4210</v>
      </c>
      <c r="M747" s="2" t="s">
        <v>4211</v>
      </c>
      <c r="N747" s="2" t="s">
        <v>41</v>
      </c>
      <c r="O747" s="2" t="str">
        <f t="shared" si="11"/>
        <v>OK</v>
      </c>
      <c r="P747" s="2" t="str">
        <f>VLOOKUP(B747,ACROV!$A$2:$D$739,4,)</f>
        <v>M RIKI ANDIKA</v>
      </c>
    </row>
    <row r="748" spans="1:16" x14ac:dyDescent="0.25">
      <c r="A748" s="2" t="s">
        <v>26</v>
      </c>
      <c r="B748" s="2" t="s">
        <v>435</v>
      </c>
      <c r="C748" s="2" t="s">
        <v>436</v>
      </c>
      <c r="D748" s="2" t="s">
        <v>30</v>
      </c>
      <c r="E748" s="2" t="s">
        <v>437</v>
      </c>
      <c r="F748" s="2" t="s">
        <v>4205</v>
      </c>
      <c r="G748" s="2" t="s">
        <v>4206</v>
      </c>
      <c r="H748" s="2" t="s">
        <v>4207</v>
      </c>
      <c r="I748" s="2" t="s">
        <v>4208</v>
      </c>
      <c r="J748" s="2" t="s">
        <v>27</v>
      </c>
      <c r="K748" s="2" t="s">
        <v>4209</v>
      </c>
      <c r="L748" s="2" t="s">
        <v>4210</v>
      </c>
      <c r="M748" s="2" t="s">
        <v>4211</v>
      </c>
      <c r="N748" s="2" t="s">
        <v>41</v>
      </c>
      <c r="O748" s="2" t="str">
        <f t="shared" si="11"/>
        <v>OK</v>
      </c>
      <c r="P748" s="2" t="str">
        <f>VLOOKUP(B748,ACROV!$A$2:$D$739,4,)</f>
        <v>M RIKI ANDIKA</v>
      </c>
    </row>
    <row r="749" spans="1:16" x14ac:dyDescent="0.25">
      <c r="A749" s="2" t="s">
        <v>26</v>
      </c>
      <c r="B749" s="2" t="s">
        <v>1294</v>
      </c>
      <c r="C749" s="2" t="s">
        <v>1295</v>
      </c>
      <c r="D749" s="2" t="s">
        <v>30</v>
      </c>
      <c r="E749" s="2" t="s">
        <v>1320</v>
      </c>
      <c r="F749" s="2" t="s">
        <v>4205</v>
      </c>
      <c r="G749" s="2" t="s">
        <v>4206</v>
      </c>
      <c r="H749" s="2" t="s">
        <v>4207</v>
      </c>
      <c r="I749" s="2" t="s">
        <v>4208</v>
      </c>
      <c r="J749" s="2" t="s">
        <v>27</v>
      </c>
      <c r="K749" s="2" t="s">
        <v>4209</v>
      </c>
      <c r="L749" s="2" t="s">
        <v>4210</v>
      </c>
      <c r="M749" s="2" t="s">
        <v>4211</v>
      </c>
      <c r="N749" s="2" t="s">
        <v>41</v>
      </c>
      <c r="O749" s="2" t="str">
        <f t="shared" si="11"/>
        <v>OK</v>
      </c>
      <c r="P749" s="2" t="str">
        <f>VLOOKUP(B749,ACROV!$A$2:$D$739,4,)</f>
        <v>M RIKI ANDIKA</v>
      </c>
    </row>
    <row r="750" spans="1:16" x14ac:dyDescent="0.25">
      <c r="A750" s="2" t="s">
        <v>26</v>
      </c>
      <c r="B750" s="2" t="s">
        <v>822</v>
      </c>
      <c r="C750" s="2" t="s">
        <v>823</v>
      </c>
      <c r="D750" s="2" t="s">
        <v>30</v>
      </c>
      <c r="E750" s="2" t="s">
        <v>2204</v>
      </c>
      <c r="F750" s="2" t="s">
        <v>4205</v>
      </c>
      <c r="G750" s="2" t="s">
        <v>4206</v>
      </c>
      <c r="H750" s="2" t="s">
        <v>4207</v>
      </c>
      <c r="I750" s="2" t="s">
        <v>4208</v>
      </c>
      <c r="J750" s="2" t="s">
        <v>27</v>
      </c>
      <c r="K750" s="2" t="s">
        <v>4209</v>
      </c>
      <c r="L750" s="2" t="s">
        <v>4210</v>
      </c>
      <c r="M750" s="2" t="s">
        <v>4211</v>
      </c>
      <c r="N750" s="2" t="s">
        <v>41</v>
      </c>
      <c r="O750" s="2" t="str">
        <f t="shared" si="11"/>
        <v>OK</v>
      </c>
      <c r="P750" s="2" t="str">
        <f>VLOOKUP(B750,ACROV!$A$2:$D$739,4,)</f>
        <v>M RIKI ANDIKA</v>
      </c>
    </row>
    <row r="751" spans="1:16" x14ac:dyDescent="0.25">
      <c r="A751" s="2" t="s">
        <v>26</v>
      </c>
      <c r="B751" s="2" t="s">
        <v>908</v>
      </c>
      <c r="C751" s="2" t="s">
        <v>909</v>
      </c>
      <c r="D751" s="2" t="s">
        <v>118</v>
      </c>
      <c r="E751" s="2" t="s">
        <v>1323</v>
      </c>
      <c r="F751" s="2" t="s">
        <v>4205</v>
      </c>
      <c r="G751" s="2" t="s">
        <v>4206</v>
      </c>
      <c r="H751" s="2" t="s">
        <v>4207</v>
      </c>
      <c r="I751" s="2" t="s">
        <v>4208</v>
      </c>
      <c r="J751" s="2" t="s">
        <v>27</v>
      </c>
      <c r="K751" s="2" t="s">
        <v>4209</v>
      </c>
      <c r="L751" s="2" t="s">
        <v>4210</v>
      </c>
      <c r="M751" s="2" t="s">
        <v>4211</v>
      </c>
      <c r="N751" s="2" t="s">
        <v>41</v>
      </c>
      <c r="O751" s="2" t="str">
        <f t="shared" si="11"/>
        <v>OK</v>
      </c>
      <c r="P751" s="2" t="str">
        <f>VLOOKUP(B751,ACROV!$A$2:$D$739,4,)</f>
        <v>M RIKI ANDIKA</v>
      </c>
    </row>
    <row r="752" spans="1:16" x14ac:dyDescent="0.25">
      <c r="A752" s="2" t="s">
        <v>26</v>
      </c>
      <c r="B752" s="2" t="s">
        <v>1449</v>
      </c>
      <c r="C752" s="2" t="s">
        <v>1450</v>
      </c>
      <c r="D752" s="2" t="s">
        <v>118</v>
      </c>
      <c r="E752" s="2" t="s">
        <v>1451</v>
      </c>
      <c r="F752" s="2" t="s">
        <v>4205</v>
      </c>
      <c r="G752" s="2" t="s">
        <v>4206</v>
      </c>
      <c r="H752" s="2" t="s">
        <v>4207</v>
      </c>
      <c r="I752" s="2" t="s">
        <v>4208</v>
      </c>
      <c r="J752" s="2" t="s">
        <v>27</v>
      </c>
      <c r="K752" s="2" t="s">
        <v>4209</v>
      </c>
      <c r="L752" s="2" t="s">
        <v>4210</v>
      </c>
      <c r="M752" s="2" t="s">
        <v>4211</v>
      </c>
      <c r="N752" s="2" t="s">
        <v>41</v>
      </c>
      <c r="O752" s="2" t="str">
        <f t="shared" si="11"/>
        <v>OK</v>
      </c>
      <c r="P752" s="2" t="str">
        <f>VLOOKUP(B752,ACROV!$A$2:$D$739,4,)</f>
        <v>M RIKI ANDIKA</v>
      </c>
    </row>
    <row r="753" spans="1:16" x14ac:dyDescent="0.25">
      <c r="A753" s="2" t="s">
        <v>26</v>
      </c>
      <c r="B753" s="2" t="s">
        <v>438</v>
      </c>
      <c r="C753" s="2" t="s">
        <v>439</v>
      </c>
      <c r="D753" s="2" t="s">
        <v>30</v>
      </c>
      <c r="E753" s="2" t="s">
        <v>1178</v>
      </c>
      <c r="F753" s="2" t="s">
        <v>4205</v>
      </c>
      <c r="G753" s="2" t="s">
        <v>4206</v>
      </c>
      <c r="H753" s="2" t="s">
        <v>4207</v>
      </c>
      <c r="I753" s="2" t="s">
        <v>4208</v>
      </c>
      <c r="J753" s="2" t="s">
        <v>27</v>
      </c>
      <c r="K753" s="2" t="s">
        <v>4209</v>
      </c>
      <c r="L753" s="2" t="s">
        <v>4210</v>
      </c>
      <c r="M753" s="2" t="s">
        <v>4211</v>
      </c>
      <c r="N753" s="2" t="s">
        <v>41</v>
      </c>
      <c r="O753" s="2" t="str">
        <f t="shared" si="11"/>
        <v>OK</v>
      </c>
      <c r="P753" s="2" t="str">
        <f>VLOOKUP(B753,ACROV!$A$2:$D$739,4,)</f>
        <v>M RIKI ANDIKA</v>
      </c>
    </row>
    <row r="754" spans="1:16" x14ac:dyDescent="0.25">
      <c r="A754" s="2" t="s">
        <v>26</v>
      </c>
      <c r="B754" s="2" t="s">
        <v>1482</v>
      </c>
      <c r="C754" s="2" t="s">
        <v>1483</v>
      </c>
      <c r="D754" s="2" t="s">
        <v>30</v>
      </c>
      <c r="E754" s="2" t="s">
        <v>1506</v>
      </c>
      <c r="F754" s="2" t="s">
        <v>4205</v>
      </c>
      <c r="G754" s="2" t="s">
        <v>4206</v>
      </c>
      <c r="H754" s="2" t="s">
        <v>4207</v>
      </c>
      <c r="I754" s="2" t="s">
        <v>4208</v>
      </c>
      <c r="J754" s="2" t="s">
        <v>27</v>
      </c>
      <c r="K754" s="2" t="s">
        <v>4209</v>
      </c>
      <c r="L754" s="2" t="s">
        <v>4210</v>
      </c>
      <c r="M754" s="2" t="s">
        <v>4211</v>
      </c>
      <c r="N754" s="2" t="s">
        <v>41</v>
      </c>
      <c r="O754" s="2" t="str">
        <f t="shared" si="11"/>
        <v>OK</v>
      </c>
      <c r="P754" s="2" t="str">
        <f>VLOOKUP(B754,ACROV!$A$2:$D$739,4,)</f>
        <v>M RIKI ANDIKA</v>
      </c>
    </row>
    <row r="755" spans="1:16" x14ac:dyDescent="0.25">
      <c r="A755" s="2" t="s">
        <v>26</v>
      </c>
      <c r="B755" s="2" t="s">
        <v>95</v>
      </c>
      <c r="C755" s="2" t="s">
        <v>96</v>
      </c>
      <c r="D755" s="2" t="s">
        <v>118</v>
      </c>
      <c r="E755" s="2" t="s">
        <v>433</v>
      </c>
      <c r="F755" s="2" t="s">
        <v>4205</v>
      </c>
      <c r="G755" s="2" t="s">
        <v>4206</v>
      </c>
      <c r="H755" s="2" t="s">
        <v>4207</v>
      </c>
      <c r="I755" s="2" t="s">
        <v>4208</v>
      </c>
      <c r="J755" s="2" t="s">
        <v>27</v>
      </c>
      <c r="K755" s="2" t="s">
        <v>4209</v>
      </c>
      <c r="L755" s="2" t="s">
        <v>4210</v>
      </c>
      <c r="M755" s="2" t="s">
        <v>4211</v>
      </c>
      <c r="N755" s="2" t="s">
        <v>41</v>
      </c>
      <c r="O755" s="2" t="str">
        <f t="shared" si="11"/>
        <v>OK</v>
      </c>
      <c r="P755" s="2" t="str">
        <f>VLOOKUP(B755,ACROV!$A$2:$D$739,4,)</f>
        <v>M RIKI ANDIKA</v>
      </c>
    </row>
    <row r="756" spans="1:16" x14ac:dyDescent="0.25">
      <c r="A756" s="2" t="s">
        <v>26</v>
      </c>
      <c r="B756" s="2" t="s">
        <v>1349</v>
      </c>
      <c r="C756" s="2" t="s">
        <v>1350</v>
      </c>
      <c r="D756" s="2" t="s">
        <v>118</v>
      </c>
      <c r="E756" s="2" t="s">
        <v>1351</v>
      </c>
      <c r="F756" s="2" t="s">
        <v>4205</v>
      </c>
      <c r="G756" s="2" t="s">
        <v>4206</v>
      </c>
      <c r="H756" s="2" t="s">
        <v>4207</v>
      </c>
      <c r="I756" s="2" t="s">
        <v>4208</v>
      </c>
      <c r="J756" s="2" t="s">
        <v>27</v>
      </c>
      <c r="K756" s="2" t="s">
        <v>4209</v>
      </c>
      <c r="L756" s="2" t="s">
        <v>4210</v>
      </c>
      <c r="M756" s="2" t="s">
        <v>4211</v>
      </c>
      <c r="N756" s="2" t="s">
        <v>41</v>
      </c>
      <c r="O756" s="2" t="str">
        <f t="shared" si="11"/>
        <v>OK</v>
      </c>
      <c r="P756" s="2" t="str">
        <f>VLOOKUP(B756,ACROV!$A$2:$D$739,4,)</f>
        <v>M RIKI ANDIKA</v>
      </c>
    </row>
    <row r="757" spans="1:16" x14ac:dyDescent="0.25">
      <c r="A757" s="2" t="s">
        <v>26</v>
      </c>
      <c r="B757" s="2" t="s">
        <v>305</v>
      </c>
      <c r="C757" s="2" t="s">
        <v>306</v>
      </c>
      <c r="D757" s="2" t="s">
        <v>118</v>
      </c>
      <c r="E757" s="2" t="s">
        <v>307</v>
      </c>
      <c r="F757" s="2" t="s">
        <v>4205</v>
      </c>
      <c r="G757" s="2" t="s">
        <v>4206</v>
      </c>
      <c r="H757" s="2" t="s">
        <v>4207</v>
      </c>
      <c r="I757" s="2" t="s">
        <v>4208</v>
      </c>
      <c r="J757" s="2" t="s">
        <v>27</v>
      </c>
      <c r="K757" s="2" t="s">
        <v>4209</v>
      </c>
      <c r="L757" s="2" t="s">
        <v>4210</v>
      </c>
      <c r="M757" s="2" t="s">
        <v>4211</v>
      </c>
      <c r="N757" s="2" t="s">
        <v>41</v>
      </c>
      <c r="O757" s="2" t="str">
        <f t="shared" si="11"/>
        <v>OK</v>
      </c>
      <c r="P757" s="2" t="str">
        <f>VLOOKUP(B757,ACROV!$A$2:$D$739,4,)</f>
        <v>M RIKI ANDIKA</v>
      </c>
    </row>
    <row r="758" spans="1:16" x14ac:dyDescent="0.25">
      <c r="A758" s="2" t="s">
        <v>26</v>
      </c>
      <c r="B758" s="2" t="s">
        <v>1681</v>
      </c>
      <c r="C758" s="2" t="s">
        <v>1682</v>
      </c>
      <c r="D758" s="2" t="s">
        <v>118</v>
      </c>
      <c r="E758" s="2" t="s">
        <v>2636</v>
      </c>
      <c r="F758" s="2" t="s">
        <v>4205</v>
      </c>
      <c r="G758" s="2" t="s">
        <v>4206</v>
      </c>
      <c r="H758" s="2" t="s">
        <v>4207</v>
      </c>
      <c r="I758" s="2" t="s">
        <v>4208</v>
      </c>
      <c r="J758" s="2" t="s">
        <v>27</v>
      </c>
      <c r="K758" s="2" t="s">
        <v>4209</v>
      </c>
      <c r="L758" s="2" t="s">
        <v>4210</v>
      </c>
      <c r="M758" s="2" t="s">
        <v>4211</v>
      </c>
      <c r="N758" s="2" t="s">
        <v>41</v>
      </c>
      <c r="O758" s="2" t="str">
        <f t="shared" si="11"/>
        <v>OK</v>
      </c>
      <c r="P758" s="2" t="str">
        <f>VLOOKUP(B758,ACROV!$A$2:$D$739,4,)</f>
        <v>M RIKI ANDIKA</v>
      </c>
    </row>
    <row r="759" spans="1:16" x14ac:dyDescent="0.25">
      <c r="A759" s="2" t="s">
        <v>26</v>
      </c>
      <c r="B759" s="2" t="s">
        <v>240</v>
      </c>
      <c r="C759" s="2" t="s">
        <v>241</v>
      </c>
      <c r="D759" s="2" t="s">
        <v>30</v>
      </c>
      <c r="E759" s="2" t="s">
        <v>242</v>
      </c>
      <c r="F759" s="2" t="s">
        <v>4205</v>
      </c>
      <c r="G759" s="2" t="s">
        <v>4206</v>
      </c>
      <c r="H759" s="2" t="s">
        <v>4207</v>
      </c>
      <c r="I759" s="2" t="s">
        <v>4208</v>
      </c>
      <c r="J759" s="2" t="s">
        <v>27</v>
      </c>
      <c r="K759" s="2" t="s">
        <v>4209</v>
      </c>
      <c r="L759" s="2" t="s">
        <v>4210</v>
      </c>
      <c r="M759" s="2" t="s">
        <v>4211</v>
      </c>
      <c r="N759" s="2" t="s">
        <v>41</v>
      </c>
      <c r="O759" s="2" t="str">
        <f t="shared" si="11"/>
        <v>OK</v>
      </c>
      <c r="P759" s="2" t="str">
        <f>VLOOKUP(B759,ACROV!$A$2:$D$739,4,)</f>
        <v>M RIKI ANDIKA</v>
      </c>
    </row>
    <row r="760" spans="1:16" x14ac:dyDescent="0.25">
      <c r="A760" s="2" t="s">
        <v>26</v>
      </c>
      <c r="B760" s="2" t="s">
        <v>1685</v>
      </c>
      <c r="C760" s="2" t="s">
        <v>1686</v>
      </c>
      <c r="D760" s="2" t="s">
        <v>30</v>
      </c>
      <c r="E760" s="2" t="s">
        <v>1687</v>
      </c>
      <c r="F760" s="2" t="s">
        <v>4205</v>
      </c>
      <c r="G760" s="2" t="s">
        <v>4206</v>
      </c>
      <c r="H760" s="2" t="s">
        <v>4207</v>
      </c>
      <c r="I760" s="2" t="s">
        <v>4208</v>
      </c>
      <c r="J760" s="2" t="s">
        <v>27</v>
      </c>
      <c r="K760" s="2" t="s">
        <v>4209</v>
      </c>
      <c r="L760" s="2" t="s">
        <v>4210</v>
      </c>
      <c r="M760" s="2" t="s">
        <v>4211</v>
      </c>
      <c r="N760" s="2" t="s">
        <v>41</v>
      </c>
      <c r="O760" s="2" t="str">
        <f t="shared" si="11"/>
        <v>OK</v>
      </c>
      <c r="P760" s="2" t="str">
        <f>VLOOKUP(B760,ACROV!$A$2:$D$739,4,)</f>
        <v>M RIKI ANDIKA</v>
      </c>
    </row>
    <row r="761" spans="1:16" x14ac:dyDescent="0.25">
      <c r="A761" s="2" t="s">
        <v>26</v>
      </c>
      <c r="B761" s="2" t="s">
        <v>240</v>
      </c>
      <c r="C761" s="2" t="s">
        <v>241</v>
      </c>
      <c r="D761" s="2" t="s">
        <v>118</v>
      </c>
      <c r="E761" s="2" t="s">
        <v>363</v>
      </c>
      <c r="F761" s="2" t="s">
        <v>4205</v>
      </c>
      <c r="G761" s="2" t="s">
        <v>4206</v>
      </c>
      <c r="H761" s="2" t="s">
        <v>4207</v>
      </c>
      <c r="I761" s="2" t="s">
        <v>4208</v>
      </c>
      <c r="J761" s="2" t="s">
        <v>27</v>
      </c>
      <c r="K761" s="2" t="s">
        <v>4209</v>
      </c>
      <c r="L761" s="2" t="s">
        <v>4210</v>
      </c>
      <c r="M761" s="2" t="s">
        <v>4211</v>
      </c>
      <c r="N761" s="2" t="s">
        <v>41</v>
      </c>
      <c r="O761" s="2" t="str">
        <f t="shared" si="11"/>
        <v>OK</v>
      </c>
      <c r="P761" s="2" t="str">
        <f>VLOOKUP(B761,ACROV!$A$2:$D$739,4,)</f>
        <v>M RIKI ANDIKA</v>
      </c>
    </row>
    <row r="762" spans="1:16" x14ac:dyDescent="0.25">
      <c r="A762" s="2" t="s">
        <v>26</v>
      </c>
      <c r="B762" s="2" t="s">
        <v>822</v>
      </c>
      <c r="C762" s="2" t="s">
        <v>823</v>
      </c>
      <c r="D762" s="2" t="s">
        <v>160</v>
      </c>
      <c r="E762" s="2" t="s">
        <v>824</v>
      </c>
      <c r="F762" s="2" t="s">
        <v>4205</v>
      </c>
      <c r="G762" s="2" t="s">
        <v>4206</v>
      </c>
      <c r="H762" s="2" t="s">
        <v>4207</v>
      </c>
      <c r="I762" s="2" t="s">
        <v>4208</v>
      </c>
      <c r="J762" s="2" t="s">
        <v>27</v>
      </c>
      <c r="K762" s="2" t="s">
        <v>4209</v>
      </c>
      <c r="L762" s="2" t="s">
        <v>4210</v>
      </c>
      <c r="M762" s="2" t="s">
        <v>4211</v>
      </c>
      <c r="N762" s="2" t="s">
        <v>41</v>
      </c>
      <c r="O762" s="2" t="str">
        <f t="shared" si="11"/>
        <v>OK</v>
      </c>
      <c r="P762" s="2" t="str">
        <f>VLOOKUP(B762,ACROV!$A$2:$D$739,4,)</f>
        <v>M RIKI ANDIKA</v>
      </c>
    </row>
    <row r="763" spans="1:16" x14ac:dyDescent="0.25">
      <c r="A763" s="2" t="s">
        <v>26</v>
      </c>
      <c r="B763" s="2" t="s">
        <v>2675</v>
      </c>
      <c r="C763" s="2" t="s">
        <v>2676</v>
      </c>
      <c r="D763" s="2" t="s">
        <v>30</v>
      </c>
      <c r="E763" s="2" t="s">
        <v>2829</v>
      </c>
      <c r="F763" s="2" t="s">
        <v>4205</v>
      </c>
      <c r="G763" s="2" t="s">
        <v>4206</v>
      </c>
      <c r="H763" s="2" t="s">
        <v>4207</v>
      </c>
      <c r="I763" s="2" t="s">
        <v>4208</v>
      </c>
      <c r="J763" s="2" t="s">
        <v>27</v>
      </c>
      <c r="K763" s="2" t="s">
        <v>4209</v>
      </c>
      <c r="L763" s="2" t="s">
        <v>4210</v>
      </c>
      <c r="M763" s="2" t="s">
        <v>4211</v>
      </c>
      <c r="N763" s="2" t="s">
        <v>41</v>
      </c>
      <c r="O763" s="2" t="str">
        <f t="shared" si="11"/>
        <v>OK</v>
      </c>
      <c r="P763" s="2" t="str">
        <f>VLOOKUP(B763,ACROV!$A$2:$D$739,4,)</f>
        <v>M RIKI ANDIKA</v>
      </c>
    </row>
    <row r="764" spans="1:16" x14ac:dyDescent="0.25">
      <c r="A764" s="2" t="s">
        <v>26</v>
      </c>
      <c r="B764" s="2" t="s">
        <v>1626</v>
      </c>
      <c r="C764" s="2" t="s">
        <v>1627</v>
      </c>
      <c r="D764" s="2" t="s">
        <v>118</v>
      </c>
      <c r="E764" s="2" t="s">
        <v>1628</v>
      </c>
      <c r="F764" s="2" t="s">
        <v>4205</v>
      </c>
      <c r="G764" s="2" t="s">
        <v>4206</v>
      </c>
      <c r="H764" s="2" t="s">
        <v>4207</v>
      </c>
      <c r="I764" s="2" t="s">
        <v>4208</v>
      </c>
      <c r="J764" s="2" t="s">
        <v>27</v>
      </c>
      <c r="K764" s="2" t="s">
        <v>4209</v>
      </c>
      <c r="L764" s="2" t="s">
        <v>4210</v>
      </c>
      <c r="M764" s="2" t="s">
        <v>4211</v>
      </c>
      <c r="N764" s="2" t="s">
        <v>41</v>
      </c>
      <c r="O764" s="2" t="str">
        <f t="shared" si="11"/>
        <v>OK</v>
      </c>
      <c r="P764" s="2" t="str">
        <f>VLOOKUP(B764,ACROV!$A$2:$D$739,4,)</f>
        <v>M RIKI ANDIKA</v>
      </c>
    </row>
    <row r="765" spans="1:16" x14ac:dyDescent="0.25">
      <c r="A765" s="2" t="s">
        <v>26</v>
      </c>
      <c r="B765" s="2" t="s">
        <v>1294</v>
      </c>
      <c r="C765" s="2" t="s">
        <v>1295</v>
      </c>
      <c r="D765" s="2" t="s">
        <v>118</v>
      </c>
      <c r="E765" s="2" t="s">
        <v>1296</v>
      </c>
      <c r="F765" s="2" t="s">
        <v>4205</v>
      </c>
      <c r="G765" s="2" t="s">
        <v>4206</v>
      </c>
      <c r="H765" s="2" t="s">
        <v>4207</v>
      </c>
      <c r="I765" s="2" t="s">
        <v>4208</v>
      </c>
      <c r="J765" s="2" t="s">
        <v>27</v>
      </c>
      <c r="K765" s="2" t="s">
        <v>4209</v>
      </c>
      <c r="L765" s="2" t="s">
        <v>4210</v>
      </c>
      <c r="M765" s="2" t="s">
        <v>4211</v>
      </c>
      <c r="N765" s="2" t="s">
        <v>41</v>
      </c>
      <c r="O765" s="2" t="str">
        <f t="shared" si="11"/>
        <v>OK</v>
      </c>
      <c r="P765" s="2" t="str">
        <f>VLOOKUP(B765,ACROV!$A$2:$D$739,4,)</f>
        <v>M RIKI ANDIKA</v>
      </c>
    </row>
    <row r="766" spans="1:16" x14ac:dyDescent="0.25">
      <c r="A766" s="2" t="s">
        <v>26</v>
      </c>
      <c r="B766" s="2" t="s">
        <v>1449</v>
      </c>
      <c r="C766" s="2" t="s">
        <v>1450</v>
      </c>
      <c r="D766" s="2" t="s">
        <v>30</v>
      </c>
      <c r="E766" s="2" t="s">
        <v>1795</v>
      </c>
      <c r="F766" s="2" t="s">
        <v>4205</v>
      </c>
      <c r="G766" s="2" t="s">
        <v>4206</v>
      </c>
      <c r="H766" s="2" t="s">
        <v>4207</v>
      </c>
      <c r="I766" s="2" t="s">
        <v>4208</v>
      </c>
      <c r="J766" s="2" t="s">
        <v>27</v>
      </c>
      <c r="K766" s="2" t="s">
        <v>4209</v>
      </c>
      <c r="L766" s="2" t="s">
        <v>4210</v>
      </c>
      <c r="M766" s="2" t="s">
        <v>4211</v>
      </c>
      <c r="N766" s="2" t="s">
        <v>41</v>
      </c>
      <c r="O766" s="2" t="str">
        <f t="shared" si="11"/>
        <v>OK</v>
      </c>
      <c r="P766" s="2" t="str">
        <f>VLOOKUP(B766,ACROV!$A$2:$D$739,4,)</f>
        <v>M RIKI ANDIKA</v>
      </c>
    </row>
    <row r="767" spans="1:16" x14ac:dyDescent="0.25">
      <c r="A767" s="2" t="s">
        <v>26</v>
      </c>
      <c r="B767" s="2" t="s">
        <v>1820</v>
      </c>
      <c r="C767" s="2" t="s">
        <v>1821</v>
      </c>
      <c r="D767" s="2" t="s">
        <v>118</v>
      </c>
      <c r="E767" s="2" t="s">
        <v>1822</v>
      </c>
      <c r="F767" s="2" t="s">
        <v>4205</v>
      </c>
      <c r="G767" s="2" t="s">
        <v>4206</v>
      </c>
      <c r="H767" s="2" t="s">
        <v>4207</v>
      </c>
      <c r="I767" s="2" t="s">
        <v>4208</v>
      </c>
      <c r="J767" s="2" t="s">
        <v>27</v>
      </c>
      <c r="K767" s="2" t="s">
        <v>4209</v>
      </c>
      <c r="L767" s="2" t="s">
        <v>4210</v>
      </c>
      <c r="M767" s="2" t="s">
        <v>4211</v>
      </c>
      <c r="N767" s="2" t="s">
        <v>41</v>
      </c>
      <c r="O767" s="2" t="str">
        <f t="shared" si="11"/>
        <v>OK</v>
      </c>
      <c r="P767" s="2" t="str">
        <f>VLOOKUP(B767,ACROV!$A$2:$D$739,4,)</f>
        <v>M RIKI ANDIKA</v>
      </c>
    </row>
    <row r="768" spans="1:16" x14ac:dyDescent="0.25">
      <c r="A768" s="2" t="s">
        <v>26</v>
      </c>
      <c r="B768" s="2" t="s">
        <v>1349</v>
      </c>
      <c r="C768" s="2" t="s">
        <v>1350</v>
      </c>
      <c r="D768" s="2" t="s">
        <v>30</v>
      </c>
      <c r="E768" s="2" t="s">
        <v>1605</v>
      </c>
      <c r="F768" s="2" t="s">
        <v>4205</v>
      </c>
      <c r="G768" s="2" t="s">
        <v>4206</v>
      </c>
      <c r="H768" s="2" t="s">
        <v>4207</v>
      </c>
      <c r="I768" s="2" t="s">
        <v>4208</v>
      </c>
      <c r="J768" s="2" t="s">
        <v>27</v>
      </c>
      <c r="K768" s="2" t="s">
        <v>4209</v>
      </c>
      <c r="L768" s="2" t="s">
        <v>4210</v>
      </c>
      <c r="M768" s="2" t="s">
        <v>4211</v>
      </c>
      <c r="N768" s="2" t="s">
        <v>41</v>
      </c>
      <c r="O768" s="2" t="str">
        <f t="shared" si="11"/>
        <v>OK</v>
      </c>
      <c r="P768" s="2" t="str">
        <f>VLOOKUP(B768,ACROV!$A$2:$D$739,4,)</f>
        <v>M RIKI ANDIKA</v>
      </c>
    </row>
    <row r="769" spans="1:16" x14ac:dyDescent="0.25">
      <c r="A769" s="2" t="s">
        <v>26</v>
      </c>
      <c r="B769" s="2" t="s">
        <v>831</v>
      </c>
      <c r="C769" s="2" t="s">
        <v>832</v>
      </c>
      <c r="D769" s="2" t="s">
        <v>118</v>
      </c>
      <c r="E769" s="2" t="s">
        <v>3636</v>
      </c>
      <c r="F769" s="2" t="s">
        <v>4205</v>
      </c>
      <c r="G769" s="2" t="s">
        <v>4206</v>
      </c>
      <c r="H769" s="2" t="s">
        <v>4207</v>
      </c>
      <c r="I769" s="2" t="s">
        <v>4208</v>
      </c>
      <c r="J769" s="2" t="s">
        <v>27</v>
      </c>
      <c r="K769" s="2" t="s">
        <v>4209</v>
      </c>
      <c r="L769" s="2" t="s">
        <v>4210</v>
      </c>
      <c r="M769" s="2" t="s">
        <v>4211</v>
      </c>
      <c r="N769" s="2" t="s">
        <v>41</v>
      </c>
      <c r="O769" s="2" t="str">
        <f t="shared" si="11"/>
        <v>OK</v>
      </c>
      <c r="P769" s="2" t="str">
        <f>VLOOKUP(B769,ACROV!$A$2:$D$739,4,)</f>
        <v>M RIKI ANDIKA</v>
      </c>
    </row>
    <row r="770" spans="1:16" x14ac:dyDescent="0.25">
      <c r="A770" s="2" t="s">
        <v>26</v>
      </c>
      <c r="B770" s="2" t="s">
        <v>1452</v>
      </c>
      <c r="C770" s="2" t="s">
        <v>1453</v>
      </c>
      <c r="D770" s="2" t="s">
        <v>30</v>
      </c>
      <c r="E770" s="2" t="s">
        <v>1454</v>
      </c>
      <c r="F770" s="2" t="s">
        <v>4205</v>
      </c>
      <c r="G770" s="2" t="s">
        <v>4206</v>
      </c>
      <c r="H770" s="2" t="s">
        <v>4207</v>
      </c>
      <c r="I770" s="2" t="s">
        <v>4208</v>
      </c>
      <c r="J770" s="2" t="s">
        <v>27</v>
      </c>
      <c r="K770" s="2" t="s">
        <v>4209</v>
      </c>
      <c r="L770" s="2" t="s">
        <v>4210</v>
      </c>
      <c r="M770" s="2" t="s">
        <v>4211</v>
      </c>
      <c r="N770" s="2" t="s">
        <v>41</v>
      </c>
      <c r="O770" s="2" t="str">
        <f t="shared" ref="O770:O833" si="12">IF(N770="OK","OK","NOK")</f>
        <v>OK</v>
      </c>
      <c r="P770" s="2" t="str">
        <f>VLOOKUP(B770,ACROV!$A$2:$D$739,4,)</f>
        <v>M RIKI ANDIKA</v>
      </c>
    </row>
    <row r="771" spans="1:16" x14ac:dyDescent="0.25">
      <c r="A771" s="2" t="s">
        <v>26</v>
      </c>
      <c r="B771" s="2" t="s">
        <v>845</v>
      </c>
      <c r="C771" s="2" t="s">
        <v>846</v>
      </c>
      <c r="D771" s="2" t="s">
        <v>30</v>
      </c>
      <c r="E771" s="2" t="s">
        <v>847</v>
      </c>
      <c r="F771" s="2" t="s">
        <v>4205</v>
      </c>
      <c r="G771" s="2" t="s">
        <v>4206</v>
      </c>
      <c r="H771" s="2" t="s">
        <v>4207</v>
      </c>
      <c r="I771" s="2" t="s">
        <v>4208</v>
      </c>
      <c r="J771" s="2" t="s">
        <v>27</v>
      </c>
      <c r="K771" s="2" t="s">
        <v>4209</v>
      </c>
      <c r="L771" s="2" t="s">
        <v>4210</v>
      </c>
      <c r="M771" s="2" t="s">
        <v>4211</v>
      </c>
      <c r="N771" s="2" t="s">
        <v>41</v>
      </c>
      <c r="O771" s="2" t="str">
        <f t="shared" si="12"/>
        <v>OK</v>
      </c>
      <c r="P771" s="2" t="str">
        <f>VLOOKUP(B771,ACROV!$A$2:$D$739,4,)</f>
        <v>M RIKI ANDIKA</v>
      </c>
    </row>
    <row r="772" spans="1:16" x14ac:dyDescent="0.25">
      <c r="A772" s="2" t="s">
        <v>26</v>
      </c>
      <c r="B772" s="2" t="s">
        <v>2890</v>
      </c>
      <c r="C772" s="2" t="s">
        <v>2891</v>
      </c>
      <c r="D772" s="2" t="s">
        <v>118</v>
      </c>
      <c r="E772" s="2" t="s">
        <v>2892</v>
      </c>
      <c r="F772" s="2" t="s">
        <v>4205</v>
      </c>
      <c r="G772" s="2" t="s">
        <v>4206</v>
      </c>
      <c r="H772" s="2" t="s">
        <v>4207</v>
      </c>
      <c r="I772" s="2" t="s">
        <v>4208</v>
      </c>
      <c r="J772" s="2" t="s">
        <v>27</v>
      </c>
      <c r="K772" s="2" t="s">
        <v>4209</v>
      </c>
      <c r="L772" s="2" t="s">
        <v>4214</v>
      </c>
      <c r="M772" s="2" t="s">
        <v>4215</v>
      </c>
      <c r="N772" s="2" t="s">
        <v>4216</v>
      </c>
      <c r="O772" s="2" t="str">
        <f t="shared" si="12"/>
        <v>NOK</v>
      </c>
      <c r="P772" s="2" t="str">
        <f>VLOOKUP(B772,ACROV!$A$2:$D$739,4,)</f>
        <v>M RIKI ANDIKA</v>
      </c>
    </row>
    <row r="773" spans="1:16" x14ac:dyDescent="0.25">
      <c r="A773" s="2" t="s">
        <v>26</v>
      </c>
      <c r="B773" s="2" t="s">
        <v>305</v>
      </c>
      <c r="C773" s="2" t="s">
        <v>306</v>
      </c>
      <c r="D773" s="2" t="s">
        <v>30</v>
      </c>
      <c r="E773" s="2" t="s">
        <v>570</v>
      </c>
      <c r="F773" s="2" t="s">
        <v>4205</v>
      </c>
      <c r="G773" s="2" t="s">
        <v>4206</v>
      </c>
      <c r="H773" s="2" t="s">
        <v>4207</v>
      </c>
      <c r="I773" s="2" t="s">
        <v>4208</v>
      </c>
      <c r="J773" s="2" t="s">
        <v>27</v>
      </c>
      <c r="K773" s="2" t="s">
        <v>4209</v>
      </c>
      <c r="L773" s="2" t="s">
        <v>4210</v>
      </c>
      <c r="M773" s="2" t="s">
        <v>4211</v>
      </c>
      <c r="N773" s="2" t="s">
        <v>41</v>
      </c>
      <c r="O773" s="2" t="str">
        <f t="shared" si="12"/>
        <v>OK</v>
      </c>
      <c r="P773" s="2" t="str">
        <f>VLOOKUP(B773,ACROV!$A$2:$D$739,4,)</f>
        <v>M RIKI ANDIKA</v>
      </c>
    </row>
    <row r="774" spans="1:16" x14ac:dyDescent="0.25">
      <c r="A774" s="2" t="s">
        <v>26</v>
      </c>
      <c r="B774" s="2" t="s">
        <v>831</v>
      </c>
      <c r="C774" s="2" t="s">
        <v>832</v>
      </c>
      <c r="D774" s="2" t="s">
        <v>30</v>
      </c>
      <c r="E774" s="2" t="s">
        <v>833</v>
      </c>
      <c r="F774" s="2" t="s">
        <v>4205</v>
      </c>
      <c r="G774" s="2" t="s">
        <v>4206</v>
      </c>
      <c r="H774" s="2" t="s">
        <v>4207</v>
      </c>
      <c r="I774" s="2" t="s">
        <v>4208</v>
      </c>
      <c r="J774" s="2" t="s">
        <v>27</v>
      </c>
      <c r="K774" s="2" t="s">
        <v>4209</v>
      </c>
      <c r="L774" s="2" t="s">
        <v>4210</v>
      </c>
      <c r="M774" s="2" t="s">
        <v>4211</v>
      </c>
      <c r="N774" s="2" t="s">
        <v>41</v>
      </c>
      <c r="O774" s="2" t="str">
        <f t="shared" si="12"/>
        <v>OK</v>
      </c>
      <c r="P774" s="2" t="str">
        <f>VLOOKUP(B774,ACROV!$A$2:$D$739,4,)</f>
        <v>M RIKI ANDIKA</v>
      </c>
    </row>
    <row r="775" spans="1:16" x14ac:dyDescent="0.25">
      <c r="A775" s="2" t="s">
        <v>26</v>
      </c>
      <c r="B775" s="2" t="s">
        <v>2437</v>
      </c>
      <c r="C775" s="2" t="s">
        <v>2438</v>
      </c>
      <c r="D775" s="2" t="s">
        <v>30</v>
      </c>
      <c r="E775" s="2" t="s">
        <v>2439</v>
      </c>
      <c r="F775" s="2" t="s">
        <v>4205</v>
      </c>
      <c r="G775" s="2" t="s">
        <v>4206</v>
      </c>
      <c r="H775" s="2" t="s">
        <v>4207</v>
      </c>
      <c r="I775" s="2" t="s">
        <v>4208</v>
      </c>
      <c r="J775" s="2" t="s">
        <v>27</v>
      </c>
      <c r="K775" s="2" t="s">
        <v>4209</v>
      </c>
      <c r="L775" s="2" t="s">
        <v>4210</v>
      </c>
      <c r="M775" s="2" t="s">
        <v>4211</v>
      </c>
      <c r="N775" s="2" t="s">
        <v>41</v>
      </c>
      <c r="O775" s="2" t="str">
        <f t="shared" si="12"/>
        <v>OK</v>
      </c>
      <c r="P775" s="2" t="str">
        <f>VLOOKUP(B775,ACROV!$A$2:$D$739,4,)</f>
        <v>M RIKI ANDIKA</v>
      </c>
    </row>
    <row r="776" spans="1:16" x14ac:dyDescent="0.25">
      <c r="A776" s="2" t="s">
        <v>26</v>
      </c>
      <c r="B776" s="2" t="s">
        <v>2890</v>
      </c>
      <c r="C776" s="2" t="s">
        <v>2891</v>
      </c>
      <c r="D776" s="2" t="s">
        <v>30</v>
      </c>
      <c r="E776" s="2" t="s">
        <v>3003</v>
      </c>
      <c r="F776" s="2" t="s">
        <v>4205</v>
      </c>
      <c r="G776" s="2" t="s">
        <v>4206</v>
      </c>
      <c r="H776" s="2" t="s">
        <v>4207</v>
      </c>
      <c r="I776" s="2" t="s">
        <v>4208</v>
      </c>
      <c r="J776" s="2" t="s">
        <v>27</v>
      </c>
      <c r="K776" s="2" t="s">
        <v>4209</v>
      </c>
      <c r="L776" s="2" t="s">
        <v>4210</v>
      </c>
      <c r="M776" s="2" t="s">
        <v>4211</v>
      </c>
      <c r="N776" s="2" t="s">
        <v>41</v>
      </c>
      <c r="O776" s="2" t="str">
        <f t="shared" si="12"/>
        <v>OK</v>
      </c>
      <c r="P776" s="2" t="str">
        <f>VLOOKUP(B776,ACROV!$A$2:$D$739,4,)</f>
        <v>M RIKI ANDIKA</v>
      </c>
    </row>
    <row r="777" spans="1:16" x14ac:dyDescent="0.25">
      <c r="A777" s="2" t="s">
        <v>26</v>
      </c>
      <c r="B777" s="2" t="s">
        <v>2169</v>
      </c>
      <c r="C777" s="2" t="s">
        <v>2170</v>
      </c>
      <c r="D777" s="2" t="s">
        <v>118</v>
      </c>
      <c r="E777" s="2" t="s">
        <v>2171</v>
      </c>
      <c r="F777" s="2" t="s">
        <v>4205</v>
      </c>
      <c r="G777" s="2" t="s">
        <v>4206</v>
      </c>
      <c r="H777" s="2" t="s">
        <v>4207</v>
      </c>
      <c r="I777" s="2" t="s">
        <v>4208</v>
      </c>
      <c r="J777" s="2" t="s">
        <v>27</v>
      </c>
      <c r="K777" s="2" t="s">
        <v>4209</v>
      </c>
      <c r="L777" s="2" t="s">
        <v>4210</v>
      </c>
      <c r="M777" s="2" t="s">
        <v>4211</v>
      </c>
      <c r="N777" s="2" t="s">
        <v>41</v>
      </c>
      <c r="O777" s="2" t="str">
        <f t="shared" si="12"/>
        <v>OK</v>
      </c>
      <c r="P777" s="2" t="str">
        <f>VLOOKUP(B777,ACROV!$A$2:$D$739,4,)</f>
        <v>M RIKI ANDIKA</v>
      </c>
    </row>
    <row r="778" spans="1:16" x14ac:dyDescent="0.25">
      <c r="A778" s="2" t="s">
        <v>26</v>
      </c>
      <c r="B778" s="2" t="s">
        <v>1336</v>
      </c>
      <c r="C778" s="2" t="s">
        <v>1337</v>
      </c>
      <c r="D778" s="2" t="s">
        <v>30</v>
      </c>
      <c r="E778" s="2" t="s">
        <v>2985</v>
      </c>
      <c r="F778" s="2" t="s">
        <v>4205</v>
      </c>
      <c r="G778" s="2" t="s">
        <v>4206</v>
      </c>
      <c r="H778" s="2" t="s">
        <v>4207</v>
      </c>
      <c r="I778" s="2" t="s">
        <v>4208</v>
      </c>
      <c r="J778" s="2" t="s">
        <v>27</v>
      </c>
      <c r="K778" s="2" t="s">
        <v>4209</v>
      </c>
      <c r="L778" s="2" t="s">
        <v>4210</v>
      </c>
      <c r="M778" s="2" t="s">
        <v>4211</v>
      </c>
      <c r="N778" s="2" t="s">
        <v>41</v>
      </c>
      <c r="O778" s="2" t="str">
        <f t="shared" si="12"/>
        <v>OK</v>
      </c>
      <c r="P778" s="2" t="str">
        <f>VLOOKUP(B778,ACROV!$A$2:$D$739,4,)</f>
        <v>M RIKI ANDIKA</v>
      </c>
    </row>
    <row r="779" spans="1:16" x14ac:dyDescent="0.25">
      <c r="A779" s="2" t="s">
        <v>26</v>
      </c>
      <c r="B779" s="2" t="s">
        <v>1685</v>
      </c>
      <c r="C779" s="2" t="s">
        <v>1686</v>
      </c>
      <c r="D779" s="2" t="s">
        <v>118</v>
      </c>
      <c r="E779" s="2" t="s">
        <v>2010</v>
      </c>
      <c r="F779" s="2" t="s">
        <v>4205</v>
      </c>
      <c r="G779" s="2" t="s">
        <v>4206</v>
      </c>
      <c r="H779" s="2" t="s">
        <v>4207</v>
      </c>
      <c r="I779" s="2" t="s">
        <v>4208</v>
      </c>
      <c r="J779" s="2" t="s">
        <v>27</v>
      </c>
      <c r="K779" s="2" t="s">
        <v>4209</v>
      </c>
      <c r="L779" s="2" t="s">
        <v>4210</v>
      </c>
      <c r="M779" s="2" t="s">
        <v>4211</v>
      </c>
      <c r="N779" s="2" t="s">
        <v>41</v>
      </c>
      <c r="O779" s="2" t="str">
        <f t="shared" si="12"/>
        <v>OK</v>
      </c>
      <c r="P779" s="2" t="str">
        <f>VLOOKUP(B779,ACROV!$A$2:$D$739,4,)</f>
        <v>M RIKI ANDIKA</v>
      </c>
    </row>
    <row r="780" spans="1:16" x14ac:dyDescent="0.25">
      <c r="A780" s="2" t="s">
        <v>26</v>
      </c>
      <c r="B780" s="2" t="s">
        <v>1062</v>
      </c>
      <c r="C780" s="2" t="s">
        <v>1063</v>
      </c>
      <c r="D780" s="2" t="s">
        <v>160</v>
      </c>
      <c r="E780" s="2" t="s">
        <v>1746</v>
      </c>
      <c r="F780" s="2" t="s">
        <v>4205</v>
      </c>
      <c r="G780" s="2" t="s">
        <v>4206</v>
      </c>
      <c r="H780" s="2" t="s">
        <v>4207</v>
      </c>
      <c r="I780" s="2" t="s">
        <v>4208</v>
      </c>
      <c r="J780" s="2" t="s">
        <v>27</v>
      </c>
      <c r="K780" s="2" t="s">
        <v>4209</v>
      </c>
      <c r="L780" s="2" t="s">
        <v>4210</v>
      </c>
      <c r="M780" s="2" t="s">
        <v>4211</v>
      </c>
      <c r="N780" s="2" t="s">
        <v>41</v>
      </c>
      <c r="O780" s="2" t="str">
        <f t="shared" si="12"/>
        <v>OK</v>
      </c>
      <c r="P780" s="2" t="str">
        <f>VLOOKUP(B780,ACROV!$A$2:$D$739,4,)</f>
        <v>M RIKI ANDIKA</v>
      </c>
    </row>
    <row r="781" spans="1:16" x14ac:dyDescent="0.25">
      <c r="A781" s="2" t="s">
        <v>26</v>
      </c>
      <c r="B781" s="2" t="s">
        <v>1626</v>
      </c>
      <c r="C781" s="2" t="s">
        <v>1627</v>
      </c>
      <c r="D781" s="2" t="s">
        <v>30</v>
      </c>
      <c r="E781" s="2" t="s">
        <v>3060</v>
      </c>
      <c r="F781" s="2" t="s">
        <v>4205</v>
      </c>
      <c r="G781" s="2" t="s">
        <v>4206</v>
      </c>
      <c r="H781" s="2" t="s">
        <v>4207</v>
      </c>
      <c r="I781" s="2" t="s">
        <v>4208</v>
      </c>
      <c r="J781" s="2" t="s">
        <v>27</v>
      </c>
      <c r="K781" s="2" t="s">
        <v>4209</v>
      </c>
      <c r="L781" s="2" t="s">
        <v>4210</v>
      </c>
      <c r="M781" s="2" t="s">
        <v>4211</v>
      </c>
      <c r="N781" s="2" t="s">
        <v>41</v>
      </c>
      <c r="O781" s="2" t="str">
        <f t="shared" si="12"/>
        <v>OK</v>
      </c>
      <c r="P781" s="2" t="str">
        <f>VLOOKUP(B781,ACROV!$A$2:$D$739,4,)</f>
        <v>M RIKI ANDIKA</v>
      </c>
    </row>
    <row r="782" spans="1:16" x14ac:dyDescent="0.25">
      <c r="A782" s="2" t="s">
        <v>26</v>
      </c>
      <c r="B782" s="2" t="s">
        <v>2437</v>
      </c>
      <c r="C782" s="2" t="s">
        <v>2438</v>
      </c>
      <c r="D782" s="2" t="s">
        <v>118</v>
      </c>
      <c r="E782" s="2" t="s">
        <v>3502</v>
      </c>
      <c r="F782" s="2" t="s">
        <v>4205</v>
      </c>
      <c r="G782" s="2" t="s">
        <v>4206</v>
      </c>
      <c r="H782" s="2" t="s">
        <v>4207</v>
      </c>
      <c r="I782" s="2" t="s">
        <v>4208</v>
      </c>
      <c r="J782" s="2" t="s">
        <v>27</v>
      </c>
      <c r="K782" s="2" t="s">
        <v>4209</v>
      </c>
      <c r="L782" s="2" t="s">
        <v>4214</v>
      </c>
      <c r="M782" s="2" t="s">
        <v>4215</v>
      </c>
      <c r="N782" s="2" t="s">
        <v>4216</v>
      </c>
      <c r="O782" s="2" t="str">
        <f t="shared" si="12"/>
        <v>NOK</v>
      </c>
      <c r="P782" s="2" t="str">
        <f>VLOOKUP(B782,ACROV!$A$2:$D$739,4,)</f>
        <v>M RIKI ANDIKA</v>
      </c>
    </row>
    <row r="783" spans="1:16" x14ac:dyDescent="0.25">
      <c r="A783" s="2" t="s">
        <v>26</v>
      </c>
      <c r="B783" s="2" t="s">
        <v>845</v>
      </c>
      <c r="C783" s="2" t="s">
        <v>846</v>
      </c>
      <c r="D783" s="2" t="s">
        <v>118</v>
      </c>
      <c r="E783" s="2" t="s">
        <v>2868</v>
      </c>
      <c r="F783" s="2" t="s">
        <v>4205</v>
      </c>
      <c r="G783" s="2" t="s">
        <v>4206</v>
      </c>
      <c r="H783" s="2" t="s">
        <v>4207</v>
      </c>
      <c r="I783" s="2" t="s">
        <v>4208</v>
      </c>
      <c r="J783" s="2" t="s">
        <v>27</v>
      </c>
      <c r="K783" s="2" t="s">
        <v>4209</v>
      </c>
      <c r="L783" s="2" t="s">
        <v>4210</v>
      </c>
      <c r="M783" s="2" t="s">
        <v>4211</v>
      </c>
      <c r="N783" s="2" t="s">
        <v>41</v>
      </c>
      <c r="O783" s="2" t="str">
        <f t="shared" si="12"/>
        <v>OK</v>
      </c>
      <c r="P783" s="2" t="str">
        <f>VLOOKUP(B783,ACROV!$A$2:$D$739,4,)</f>
        <v>M RIKI ANDIKA</v>
      </c>
    </row>
    <row r="784" spans="1:16" x14ac:dyDescent="0.25">
      <c r="A784" s="2" t="s">
        <v>26</v>
      </c>
      <c r="B784" s="2" t="s">
        <v>2169</v>
      </c>
      <c r="C784" s="2" t="s">
        <v>2170</v>
      </c>
      <c r="D784" s="2" t="s">
        <v>30</v>
      </c>
      <c r="E784" s="2" t="s">
        <v>3020</v>
      </c>
      <c r="F784" s="2" t="s">
        <v>4205</v>
      </c>
      <c r="G784" s="2" t="s">
        <v>4206</v>
      </c>
      <c r="H784" s="2" t="s">
        <v>4207</v>
      </c>
      <c r="I784" s="2" t="s">
        <v>4208</v>
      </c>
      <c r="J784" s="2" t="s">
        <v>27</v>
      </c>
      <c r="K784" s="2" t="s">
        <v>4209</v>
      </c>
      <c r="L784" s="2" t="s">
        <v>4210</v>
      </c>
      <c r="M784" s="2" t="s">
        <v>4211</v>
      </c>
      <c r="N784" s="2" t="s">
        <v>41</v>
      </c>
      <c r="O784" s="2" t="str">
        <f t="shared" si="12"/>
        <v>OK</v>
      </c>
      <c r="P784" s="2" t="str">
        <f>VLOOKUP(B784,ACROV!$A$2:$D$739,4,)</f>
        <v>M RIKI ANDIKA</v>
      </c>
    </row>
    <row r="785" spans="1:16" x14ac:dyDescent="0.25">
      <c r="A785" s="2" t="s">
        <v>26</v>
      </c>
      <c r="B785" s="2" t="s">
        <v>624</v>
      </c>
      <c r="C785" s="2" t="s">
        <v>625</v>
      </c>
      <c r="D785" s="2" t="s">
        <v>30</v>
      </c>
      <c r="E785" s="2" t="s">
        <v>626</v>
      </c>
      <c r="F785" s="2" t="s">
        <v>4205</v>
      </c>
      <c r="G785" s="2" t="s">
        <v>4206</v>
      </c>
      <c r="H785" s="2" t="s">
        <v>4207</v>
      </c>
      <c r="I785" s="2" t="s">
        <v>4208</v>
      </c>
      <c r="J785" s="2" t="s">
        <v>27</v>
      </c>
      <c r="K785" s="2" t="s">
        <v>4209</v>
      </c>
      <c r="L785" s="2" t="s">
        <v>4210</v>
      </c>
      <c r="M785" s="2" t="s">
        <v>4211</v>
      </c>
      <c r="N785" s="2" t="s">
        <v>41</v>
      </c>
      <c r="O785" s="2" t="str">
        <f t="shared" si="12"/>
        <v>OK</v>
      </c>
      <c r="P785" s="2" t="str">
        <f>VLOOKUP(B785,ACROV!$A$2:$D$739,4,)</f>
        <v>M RIKI ANDIKA</v>
      </c>
    </row>
    <row r="786" spans="1:16" x14ac:dyDescent="0.25">
      <c r="A786" s="2" t="s">
        <v>26</v>
      </c>
      <c r="B786" s="2" t="s">
        <v>1355</v>
      </c>
      <c r="C786" s="2" t="s">
        <v>1356</v>
      </c>
      <c r="D786" s="2" t="s">
        <v>30</v>
      </c>
      <c r="E786" s="2" t="s">
        <v>1357</v>
      </c>
      <c r="F786" s="2" t="s">
        <v>4205</v>
      </c>
      <c r="G786" s="2" t="s">
        <v>4206</v>
      </c>
      <c r="H786" s="2" t="s">
        <v>4207</v>
      </c>
      <c r="I786" s="2" t="s">
        <v>4208</v>
      </c>
      <c r="J786" s="2" t="s">
        <v>27</v>
      </c>
      <c r="K786" s="2" t="s">
        <v>4209</v>
      </c>
      <c r="L786" s="2" t="s">
        <v>4210</v>
      </c>
      <c r="M786" s="2" t="s">
        <v>4211</v>
      </c>
      <c r="N786" s="2" t="s">
        <v>41</v>
      </c>
      <c r="O786" s="2" t="str">
        <f t="shared" si="12"/>
        <v>OK</v>
      </c>
      <c r="P786" s="2" t="str">
        <f>VLOOKUP(B786,ACROV!$A$2:$D$739,4,)</f>
        <v>M RIKI ANDIKA</v>
      </c>
    </row>
    <row r="787" spans="1:16" x14ac:dyDescent="0.25">
      <c r="A787" s="2" t="s">
        <v>3954</v>
      </c>
      <c r="B787" s="2" t="s">
        <v>1820</v>
      </c>
      <c r="C787" s="2" t="s">
        <v>3960</v>
      </c>
      <c r="D787" s="2" t="s">
        <v>30</v>
      </c>
      <c r="E787" s="2" t="s">
        <v>3961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32</v>
      </c>
      <c r="K787" s="2" t="s">
        <v>32</v>
      </c>
      <c r="L787" s="2" t="s">
        <v>32</v>
      </c>
      <c r="M787" s="2" t="s">
        <v>32</v>
      </c>
      <c r="N787" s="2" t="s">
        <v>4225</v>
      </c>
      <c r="O787" s="2" t="str">
        <f t="shared" si="12"/>
        <v>NOK</v>
      </c>
      <c r="P787" s="2" t="str">
        <f>VLOOKUP(B787,ACROV!$A$2:$D$739,4,)</f>
        <v>M RIKI ANDIKA</v>
      </c>
    </row>
    <row r="788" spans="1:16" x14ac:dyDescent="0.25">
      <c r="A788" s="2" t="s">
        <v>3954</v>
      </c>
      <c r="B788" s="2" t="s">
        <v>1237</v>
      </c>
      <c r="C788" s="2" t="s">
        <v>1238</v>
      </c>
      <c r="D788" s="2" t="s">
        <v>30</v>
      </c>
      <c r="E788" s="2" t="s">
        <v>3959</v>
      </c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32</v>
      </c>
      <c r="K788" s="2" t="s">
        <v>32</v>
      </c>
      <c r="L788" s="2" t="s">
        <v>32</v>
      </c>
      <c r="M788" s="2" t="s">
        <v>32</v>
      </c>
      <c r="N788" s="2" t="s">
        <v>4225</v>
      </c>
      <c r="O788" s="2" t="str">
        <f t="shared" si="12"/>
        <v>NOK</v>
      </c>
      <c r="P788" s="2" t="str">
        <f>VLOOKUP(B788,ACROV!$A$2:$D$739,4,)</f>
        <v>M RIKI ANDIKA</v>
      </c>
    </row>
    <row r="789" spans="1:16" x14ac:dyDescent="0.25">
      <c r="A789" s="2" t="s">
        <v>26</v>
      </c>
      <c r="B789" s="2" t="s">
        <v>2761</v>
      </c>
      <c r="C789" s="2" t="s">
        <v>1887</v>
      </c>
      <c r="D789" s="2" t="s">
        <v>118</v>
      </c>
      <c r="E789" s="2" t="s">
        <v>3752</v>
      </c>
      <c r="F789" s="2" t="s">
        <v>4205</v>
      </c>
      <c r="G789" s="2" t="s">
        <v>4206</v>
      </c>
      <c r="H789" s="2" t="s">
        <v>4207</v>
      </c>
      <c r="I789" s="2" t="s">
        <v>4208</v>
      </c>
      <c r="J789" s="2" t="s">
        <v>27</v>
      </c>
      <c r="K789" s="2" t="s">
        <v>4212</v>
      </c>
      <c r="L789" s="2" t="s">
        <v>4210</v>
      </c>
      <c r="M789" s="2" t="s">
        <v>4211</v>
      </c>
      <c r="N789" s="2" t="s">
        <v>4213</v>
      </c>
      <c r="O789" s="2" t="str">
        <f t="shared" si="12"/>
        <v>NOK</v>
      </c>
      <c r="P789" s="2" t="str">
        <f>VLOOKUP(B789,ACROV!$A$2:$D$739,4,)</f>
        <v>M. LAZUARDI NURHIDAYAH</v>
      </c>
    </row>
    <row r="790" spans="1:16" x14ac:dyDescent="0.25">
      <c r="A790" s="2" t="s">
        <v>26</v>
      </c>
      <c r="B790" s="2" t="s">
        <v>486</v>
      </c>
      <c r="C790" s="2" t="s">
        <v>487</v>
      </c>
      <c r="D790" s="2" t="s">
        <v>160</v>
      </c>
      <c r="E790" s="2" t="s">
        <v>3089</v>
      </c>
      <c r="F790" s="2" t="s">
        <v>4205</v>
      </c>
      <c r="G790" s="2" t="s">
        <v>4206</v>
      </c>
      <c r="H790" s="2" t="s">
        <v>4207</v>
      </c>
      <c r="I790" s="2" t="s">
        <v>4208</v>
      </c>
      <c r="J790" s="2" t="s">
        <v>27</v>
      </c>
      <c r="K790" s="2" t="s">
        <v>4212</v>
      </c>
      <c r="L790" s="2" t="s">
        <v>4210</v>
      </c>
      <c r="M790" s="2" t="s">
        <v>4211</v>
      </c>
      <c r="N790" s="2" t="s">
        <v>4213</v>
      </c>
      <c r="O790" s="2" t="str">
        <f t="shared" si="12"/>
        <v>NOK</v>
      </c>
      <c r="P790" s="2" t="str">
        <f>VLOOKUP(B790,ACROV!$A$2:$D$739,4,)</f>
        <v>M. LAZUARDI NURHIDAYAH</v>
      </c>
    </row>
    <row r="791" spans="1:16" x14ac:dyDescent="0.25">
      <c r="A791" s="2" t="s">
        <v>26</v>
      </c>
      <c r="B791" s="2" t="s">
        <v>108</v>
      </c>
      <c r="C791" s="2" t="s">
        <v>109</v>
      </c>
      <c r="D791" s="2" t="s">
        <v>118</v>
      </c>
      <c r="E791" s="2" t="s">
        <v>167</v>
      </c>
      <c r="F791" s="2" t="s">
        <v>4205</v>
      </c>
      <c r="G791" s="2" t="s">
        <v>4206</v>
      </c>
      <c r="H791" s="2" t="s">
        <v>4207</v>
      </c>
      <c r="I791" s="2" t="s">
        <v>4208</v>
      </c>
      <c r="J791" s="2" t="s">
        <v>27</v>
      </c>
      <c r="K791" s="2" t="s">
        <v>4209</v>
      </c>
      <c r="L791" s="2" t="s">
        <v>4210</v>
      </c>
      <c r="M791" s="2" t="s">
        <v>4211</v>
      </c>
      <c r="N791" s="2" t="s">
        <v>41</v>
      </c>
      <c r="O791" s="2" t="str">
        <f t="shared" si="12"/>
        <v>OK</v>
      </c>
      <c r="P791" s="2" t="str">
        <f>VLOOKUP(B791,ACROV!$A$2:$D$739,4,)</f>
        <v>M. LAZUARDI NURHIDAYAH</v>
      </c>
    </row>
    <row r="792" spans="1:16" x14ac:dyDescent="0.25">
      <c r="A792" s="2" t="s">
        <v>26</v>
      </c>
      <c r="B792" s="2" t="s">
        <v>589</v>
      </c>
      <c r="C792" s="2" t="s">
        <v>590</v>
      </c>
      <c r="D792" s="2" t="s">
        <v>49</v>
      </c>
      <c r="E792" s="2" t="s">
        <v>905</v>
      </c>
      <c r="F792" s="2" t="s">
        <v>4205</v>
      </c>
      <c r="G792" s="2" t="s">
        <v>4206</v>
      </c>
      <c r="H792" s="2" t="s">
        <v>4207</v>
      </c>
      <c r="I792" s="2" t="s">
        <v>4208</v>
      </c>
      <c r="J792" s="2" t="s">
        <v>27</v>
      </c>
      <c r="K792" s="2" t="s">
        <v>4209</v>
      </c>
      <c r="L792" s="2" t="s">
        <v>4210</v>
      </c>
      <c r="M792" s="2" t="s">
        <v>4211</v>
      </c>
      <c r="N792" s="2" t="s">
        <v>41</v>
      </c>
      <c r="O792" s="2" t="str">
        <f t="shared" si="12"/>
        <v>OK</v>
      </c>
      <c r="P792" s="2" t="str">
        <f>VLOOKUP(B792,ACROV!$A$2:$D$739,4,)</f>
        <v>M. LAZUARDI NURHIDAYAH</v>
      </c>
    </row>
    <row r="793" spans="1:16" x14ac:dyDescent="0.25">
      <c r="A793" s="2" t="s">
        <v>26</v>
      </c>
      <c r="B793" s="2" t="s">
        <v>589</v>
      </c>
      <c r="C793" s="2" t="s">
        <v>590</v>
      </c>
      <c r="D793" s="2" t="s">
        <v>118</v>
      </c>
      <c r="E793" s="2" t="s">
        <v>593</v>
      </c>
      <c r="F793" s="2" t="s">
        <v>4205</v>
      </c>
      <c r="G793" s="2" t="s">
        <v>4206</v>
      </c>
      <c r="H793" s="2" t="s">
        <v>4207</v>
      </c>
      <c r="I793" s="2" t="s">
        <v>4208</v>
      </c>
      <c r="J793" s="2" t="s">
        <v>27</v>
      </c>
      <c r="K793" s="2" t="s">
        <v>4209</v>
      </c>
      <c r="L793" s="2" t="s">
        <v>4210</v>
      </c>
      <c r="M793" s="2" t="s">
        <v>4211</v>
      </c>
      <c r="N793" s="2" t="s">
        <v>41</v>
      </c>
      <c r="O793" s="2" t="str">
        <f t="shared" si="12"/>
        <v>OK</v>
      </c>
      <c r="P793" s="2" t="str">
        <f>VLOOKUP(B793,ACROV!$A$2:$D$739,4,)</f>
        <v>M. LAZUARDI NURHIDAYAH</v>
      </c>
    </row>
    <row r="794" spans="1:16" x14ac:dyDescent="0.25">
      <c r="A794" s="2" t="s">
        <v>26</v>
      </c>
      <c r="B794" s="2" t="s">
        <v>292</v>
      </c>
      <c r="C794" s="2" t="s">
        <v>293</v>
      </c>
      <c r="D794" s="2" t="s">
        <v>30</v>
      </c>
      <c r="E794" s="2" t="s">
        <v>379</v>
      </c>
      <c r="F794" s="2" t="s">
        <v>4205</v>
      </c>
      <c r="G794" s="2" t="s">
        <v>4206</v>
      </c>
      <c r="H794" s="2" t="s">
        <v>4207</v>
      </c>
      <c r="I794" s="2" t="s">
        <v>4208</v>
      </c>
      <c r="J794" s="2" t="s">
        <v>27</v>
      </c>
      <c r="K794" s="2" t="s">
        <v>4209</v>
      </c>
      <c r="L794" s="2" t="s">
        <v>4210</v>
      </c>
      <c r="M794" s="2" t="s">
        <v>4211</v>
      </c>
      <c r="N794" s="2" t="s">
        <v>41</v>
      </c>
      <c r="O794" s="2" t="str">
        <f t="shared" si="12"/>
        <v>OK</v>
      </c>
      <c r="P794" s="2" t="str">
        <f>VLOOKUP(B794,ACROV!$A$2:$D$739,4,)</f>
        <v>M. LAZUARDI NURHIDAYAH</v>
      </c>
    </row>
    <row r="795" spans="1:16" x14ac:dyDescent="0.25">
      <c r="A795" s="2" t="s">
        <v>26</v>
      </c>
      <c r="B795" s="2" t="s">
        <v>589</v>
      </c>
      <c r="C795" s="2" t="s">
        <v>590</v>
      </c>
      <c r="D795" s="2" t="s">
        <v>30</v>
      </c>
      <c r="E795" s="2" t="s">
        <v>3180</v>
      </c>
      <c r="F795" s="2" t="s">
        <v>4205</v>
      </c>
      <c r="G795" s="2" t="s">
        <v>4206</v>
      </c>
      <c r="H795" s="2" t="s">
        <v>4207</v>
      </c>
      <c r="I795" s="2" t="s">
        <v>4208</v>
      </c>
      <c r="J795" s="2" t="s">
        <v>27</v>
      </c>
      <c r="K795" s="2" t="s">
        <v>4209</v>
      </c>
      <c r="L795" s="2" t="s">
        <v>4210</v>
      </c>
      <c r="M795" s="2" t="s">
        <v>4211</v>
      </c>
      <c r="N795" s="2" t="s">
        <v>41</v>
      </c>
      <c r="O795" s="2" t="str">
        <f t="shared" si="12"/>
        <v>OK</v>
      </c>
      <c r="P795" s="2" t="str">
        <f>VLOOKUP(B795,ACROV!$A$2:$D$739,4,)</f>
        <v>M. LAZUARDI NURHIDAYAH</v>
      </c>
    </row>
    <row r="796" spans="1:16" x14ac:dyDescent="0.25">
      <c r="A796" s="2" t="s">
        <v>26</v>
      </c>
      <c r="B796" s="2" t="s">
        <v>1606</v>
      </c>
      <c r="C796" s="2" t="s">
        <v>1607</v>
      </c>
      <c r="D796" s="2" t="s">
        <v>118</v>
      </c>
      <c r="E796" s="2" t="s">
        <v>1608</v>
      </c>
      <c r="F796" s="2" t="s">
        <v>4205</v>
      </c>
      <c r="G796" s="2" t="s">
        <v>4206</v>
      </c>
      <c r="H796" s="2" t="s">
        <v>4207</v>
      </c>
      <c r="I796" s="2" t="s">
        <v>4208</v>
      </c>
      <c r="J796" s="2" t="s">
        <v>27</v>
      </c>
      <c r="K796" s="2" t="s">
        <v>4209</v>
      </c>
      <c r="L796" s="2" t="s">
        <v>4210</v>
      </c>
      <c r="M796" s="2" t="s">
        <v>4211</v>
      </c>
      <c r="N796" s="2" t="s">
        <v>41</v>
      </c>
      <c r="O796" s="2" t="str">
        <f t="shared" si="12"/>
        <v>OK</v>
      </c>
      <c r="P796" s="2" t="str">
        <f>VLOOKUP(B796,ACROV!$A$2:$D$739,4,)</f>
        <v>M. LAZUARDI NURHIDAYAH</v>
      </c>
    </row>
    <row r="797" spans="1:16" x14ac:dyDescent="0.25">
      <c r="A797" s="2" t="s">
        <v>26</v>
      </c>
      <c r="B797" s="2" t="s">
        <v>506</v>
      </c>
      <c r="C797" s="2" t="s">
        <v>507</v>
      </c>
      <c r="D797" s="2" t="s">
        <v>30</v>
      </c>
      <c r="E797" s="2" t="s">
        <v>3738</v>
      </c>
      <c r="F797" s="2" t="s">
        <v>4205</v>
      </c>
      <c r="G797" s="2" t="s">
        <v>4206</v>
      </c>
      <c r="H797" s="2" t="s">
        <v>4207</v>
      </c>
      <c r="I797" s="2" t="s">
        <v>4208</v>
      </c>
      <c r="J797" s="2" t="s">
        <v>27</v>
      </c>
      <c r="K797" s="2" t="s">
        <v>4209</v>
      </c>
      <c r="L797" s="2" t="s">
        <v>4210</v>
      </c>
      <c r="M797" s="2" t="s">
        <v>4211</v>
      </c>
      <c r="N797" s="2" t="s">
        <v>41</v>
      </c>
      <c r="O797" s="2" t="str">
        <f t="shared" si="12"/>
        <v>OK</v>
      </c>
      <c r="P797" s="2" t="str">
        <f>VLOOKUP(B797,ACROV!$A$2:$D$739,4,)</f>
        <v>M. LAZUARDI NURHIDAYAH</v>
      </c>
    </row>
    <row r="798" spans="1:16" x14ac:dyDescent="0.25">
      <c r="A798" s="2" t="s">
        <v>26</v>
      </c>
      <c r="B798" s="2" t="s">
        <v>2624</v>
      </c>
      <c r="C798" s="2" t="s">
        <v>1725</v>
      </c>
      <c r="D798" s="2" t="s">
        <v>118</v>
      </c>
      <c r="E798" s="2" t="s">
        <v>3165</v>
      </c>
      <c r="F798" s="2" t="s">
        <v>4205</v>
      </c>
      <c r="G798" s="2" t="s">
        <v>4206</v>
      </c>
      <c r="H798" s="2" t="s">
        <v>4207</v>
      </c>
      <c r="I798" s="2" t="s">
        <v>4208</v>
      </c>
      <c r="J798" s="2" t="s">
        <v>27</v>
      </c>
      <c r="K798" s="2" t="s">
        <v>4209</v>
      </c>
      <c r="L798" s="2" t="s">
        <v>4210</v>
      </c>
      <c r="M798" s="2" t="s">
        <v>4211</v>
      </c>
      <c r="N798" s="2" t="s">
        <v>41</v>
      </c>
      <c r="O798" s="2" t="str">
        <f t="shared" si="12"/>
        <v>OK</v>
      </c>
      <c r="P798" s="2" t="str">
        <f>VLOOKUP(B798,ACROV!$A$2:$D$739,4,)</f>
        <v>M. LAZUARDI NURHIDAYAH</v>
      </c>
    </row>
    <row r="799" spans="1:16" x14ac:dyDescent="0.25">
      <c r="A799" s="2" t="s">
        <v>26</v>
      </c>
      <c r="B799" s="2" t="s">
        <v>292</v>
      </c>
      <c r="C799" s="2" t="s">
        <v>293</v>
      </c>
      <c r="D799" s="2" t="s">
        <v>118</v>
      </c>
      <c r="E799" s="2" t="s">
        <v>294</v>
      </c>
      <c r="F799" s="2" t="s">
        <v>4205</v>
      </c>
      <c r="G799" s="2" t="s">
        <v>4206</v>
      </c>
      <c r="H799" s="2" t="s">
        <v>4207</v>
      </c>
      <c r="I799" s="2" t="s">
        <v>4208</v>
      </c>
      <c r="J799" s="2" t="s">
        <v>27</v>
      </c>
      <c r="K799" s="2" t="s">
        <v>4209</v>
      </c>
      <c r="L799" s="2" t="s">
        <v>4210</v>
      </c>
      <c r="M799" s="2" t="s">
        <v>4211</v>
      </c>
      <c r="N799" s="2" t="s">
        <v>41</v>
      </c>
      <c r="O799" s="2" t="str">
        <f t="shared" si="12"/>
        <v>OK</v>
      </c>
      <c r="P799" s="2" t="str">
        <f>VLOOKUP(B799,ACROV!$A$2:$D$739,4,)</f>
        <v>M. LAZUARDI NURHIDAYAH</v>
      </c>
    </row>
    <row r="800" spans="1:16" x14ac:dyDescent="0.25">
      <c r="A800" s="2" t="s">
        <v>26</v>
      </c>
      <c r="B800" s="2" t="s">
        <v>1739</v>
      </c>
      <c r="C800" s="2" t="s">
        <v>1740</v>
      </c>
      <c r="D800" s="2" t="s">
        <v>118</v>
      </c>
      <c r="E800" s="2" t="s">
        <v>1943</v>
      </c>
      <c r="F800" s="2" t="s">
        <v>4205</v>
      </c>
      <c r="G800" s="2" t="s">
        <v>4206</v>
      </c>
      <c r="H800" s="2" t="s">
        <v>4207</v>
      </c>
      <c r="I800" s="2" t="s">
        <v>4208</v>
      </c>
      <c r="J800" s="2" t="s">
        <v>27</v>
      </c>
      <c r="K800" s="2" t="s">
        <v>4209</v>
      </c>
      <c r="L800" s="2" t="s">
        <v>4210</v>
      </c>
      <c r="M800" s="2" t="s">
        <v>4211</v>
      </c>
      <c r="N800" s="2" t="s">
        <v>41</v>
      </c>
      <c r="O800" s="2" t="str">
        <f t="shared" si="12"/>
        <v>OK</v>
      </c>
      <c r="P800" s="2" t="str">
        <f>VLOOKUP(B800,ACROV!$A$2:$D$739,4,)</f>
        <v>M. LAZUARDI NURHIDAYAH</v>
      </c>
    </row>
    <row r="801" spans="1:16" x14ac:dyDescent="0.25">
      <c r="A801" s="2" t="s">
        <v>26</v>
      </c>
      <c r="B801" s="2" t="s">
        <v>3268</v>
      </c>
      <c r="C801" s="2" t="s">
        <v>3269</v>
      </c>
      <c r="D801" s="2" t="s">
        <v>118</v>
      </c>
      <c r="E801" s="2" t="s">
        <v>3270</v>
      </c>
      <c r="F801" s="2" t="s">
        <v>4205</v>
      </c>
      <c r="G801" s="2" t="s">
        <v>4206</v>
      </c>
      <c r="H801" s="2" t="s">
        <v>4207</v>
      </c>
      <c r="I801" s="2" t="s">
        <v>4208</v>
      </c>
      <c r="J801" s="2" t="s">
        <v>27</v>
      </c>
      <c r="K801" s="2" t="s">
        <v>4209</v>
      </c>
      <c r="L801" s="2" t="s">
        <v>4210</v>
      </c>
      <c r="M801" s="2" t="s">
        <v>4211</v>
      </c>
      <c r="N801" s="2" t="s">
        <v>41</v>
      </c>
      <c r="O801" s="2" t="str">
        <f t="shared" si="12"/>
        <v>OK</v>
      </c>
      <c r="P801" s="2" t="str">
        <f>VLOOKUP(B801,ACROV!$A$2:$D$739,4,)</f>
        <v>M. LAZUARDI NURHIDAYAH</v>
      </c>
    </row>
    <row r="802" spans="1:16" x14ac:dyDescent="0.25">
      <c r="A802" s="2" t="s">
        <v>26</v>
      </c>
      <c r="B802" s="2" t="s">
        <v>1606</v>
      </c>
      <c r="C802" s="2" t="s">
        <v>1607</v>
      </c>
      <c r="D802" s="2" t="s">
        <v>30</v>
      </c>
      <c r="E802" s="2" t="s">
        <v>2551</v>
      </c>
      <c r="F802" s="2" t="s">
        <v>4205</v>
      </c>
      <c r="G802" s="2" t="s">
        <v>4206</v>
      </c>
      <c r="H802" s="2" t="s">
        <v>4207</v>
      </c>
      <c r="I802" s="2" t="s">
        <v>4208</v>
      </c>
      <c r="J802" s="2" t="s">
        <v>27</v>
      </c>
      <c r="K802" s="2" t="s">
        <v>4209</v>
      </c>
      <c r="L802" s="2" t="s">
        <v>4210</v>
      </c>
      <c r="M802" s="2" t="s">
        <v>4211</v>
      </c>
      <c r="N802" s="2" t="s">
        <v>41</v>
      </c>
      <c r="O802" s="2" t="str">
        <f t="shared" si="12"/>
        <v>OK</v>
      </c>
      <c r="P802" s="2" t="str">
        <f>VLOOKUP(B802,ACROV!$A$2:$D$739,4,)</f>
        <v>M. LAZUARDI NURHIDAYAH</v>
      </c>
    </row>
    <row r="803" spans="1:16" x14ac:dyDescent="0.25">
      <c r="A803" s="2" t="s">
        <v>26</v>
      </c>
      <c r="B803" s="2" t="s">
        <v>866</v>
      </c>
      <c r="C803" s="2" t="s">
        <v>867</v>
      </c>
      <c r="D803" s="2" t="s">
        <v>118</v>
      </c>
      <c r="E803" s="2" t="s">
        <v>3425</v>
      </c>
      <c r="F803" s="2" t="s">
        <v>4205</v>
      </c>
      <c r="G803" s="2" t="s">
        <v>4206</v>
      </c>
      <c r="H803" s="2" t="s">
        <v>4207</v>
      </c>
      <c r="I803" s="2" t="s">
        <v>4208</v>
      </c>
      <c r="J803" s="2" t="s">
        <v>27</v>
      </c>
      <c r="K803" s="2" t="s">
        <v>4209</v>
      </c>
      <c r="L803" s="2" t="s">
        <v>4210</v>
      </c>
      <c r="M803" s="2" t="s">
        <v>4211</v>
      </c>
      <c r="N803" s="2" t="s">
        <v>41</v>
      </c>
      <c r="O803" s="2" t="str">
        <f t="shared" si="12"/>
        <v>OK</v>
      </c>
      <c r="P803" s="2" t="str">
        <f>VLOOKUP(B803,ACROV!$A$2:$D$739,4,)</f>
        <v>M. LAZUARDI NURHIDAYAH</v>
      </c>
    </row>
    <row r="804" spans="1:16" x14ac:dyDescent="0.25">
      <c r="A804" s="2" t="s">
        <v>26</v>
      </c>
      <c r="B804" s="2" t="s">
        <v>774</v>
      </c>
      <c r="C804" s="2" t="s">
        <v>775</v>
      </c>
      <c r="D804" s="2" t="s">
        <v>30</v>
      </c>
      <c r="E804" s="2" t="s">
        <v>3336</v>
      </c>
      <c r="F804" s="2" t="s">
        <v>4205</v>
      </c>
      <c r="G804" s="2" t="s">
        <v>4206</v>
      </c>
      <c r="H804" s="2" t="s">
        <v>4207</v>
      </c>
      <c r="I804" s="2" t="s">
        <v>4208</v>
      </c>
      <c r="J804" s="2" t="s">
        <v>27</v>
      </c>
      <c r="K804" s="2" t="s">
        <v>4209</v>
      </c>
      <c r="L804" s="2" t="s">
        <v>4210</v>
      </c>
      <c r="M804" s="2" t="s">
        <v>4211</v>
      </c>
      <c r="N804" s="2" t="s">
        <v>41</v>
      </c>
      <c r="O804" s="2" t="str">
        <f t="shared" si="12"/>
        <v>OK</v>
      </c>
      <c r="P804" s="2" t="str">
        <f>VLOOKUP(B804,ACROV!$A$2:$D$739,4,)</f>
        <v>M. LAZUARDI NURHIDAYAH</v>
      </c>
    </row>
    <row r="805" spans="1:16" x14ac:dyDescent="0.25">
      <c r="A805" s="2" t="s">
        <v>26</v>
      </c>
      <c r="B805" s="2" t="s">
        <v>790</v>
      </c>
      <c r="C805" s="2" t="s">
        <v>791</v>
      </c>
      <c r="D805" s="2" t="s">
        <v>118</v>
      </c>
      <c r="E805" s="2" t="s">
        <v>3138</v>
      </c>
      <c r="F805" s="2" t="s">
        <v>4205</v>
      </c>
      <c r="G805" s="2" t="s">
        <v>4206</v>
      </c>
      <c r="H805" s="2" t="s">
        <v>4207</v>
      </c>
      <c r="I805" s="2" t="s">
        <v>4208</v>
      </c>
      <c r="J805" s="2" t="s">
        <v>27</v>
      </c>
      <c r="K805" s="2" t="s">
        <v>4209</v>
      </c>
      <c r="L805" s="2" t="s">
        <v>4210</v>
      </c>
      <c r="M805" s="2" t="s">
        <v>4211</v>
      </c>
      <c r="N805" s="2" t="s">
        <v>41</v>
      </c>
      <c r="O805" s="2" t="str">
        <f t="shared" si="12"/>
        <v>OK</v>
      </c>
      <c r="P805" s="2" t="str">
        <f>VLOOKUP(B805,ACROV!$A$2:$D$739,4,)</f>
        <v>M. LAZUARDI NURHIDAYAH</v>
      </c>
    </row>
    <row r="806" spans="1:16" x14ac:dyDescent="0.25">
      <c r="A806" s="2" t="s">
        <v>26</v>
      </c>
      <c r="B806" s="2" t="s">
        <v>790</v>
      </c>
      <c r="C806" s="2" t="s">
        <v>791</v>
      </c>
      <c r="D806" s="2" t="s">
        <v>30</v>
      </c>
      <c r="E806" s="2" t="s">
        <v>792</v>
      </c>
      <c r="F806" s="2" t="s">
        <v>4205</v>
      </c>
      <c r="G806" s="2" t="s">
        <v>4206</v>
      </c>
      <c r="H806" s="2" t="s">
        <v>4207</v>
      </c>
      <c r="I806" s="2" t="s">
        <v>4208</v>
      </c>
      <c r="J806" s="2" t="s">
        <v>27</v>
      </c>
      <c r="K806" s="2" t="s">
        <v>4209</v>
      </c>
      <c r="L806" s="2" t="s">
        <v>4210</v>
      </c>
      <c r="M806" s="2" t="s">
        <v>4211</v>
      </c>
      <c r="N806" s="2" t="s">
        <v>41</v>
      </c>
      <c r="O806" s="2" t="str">
        <f t="shared" si="12"/>
        <v>OK</v>
      </c>
      <c r="P806" s="2" t="str">
        <f>VLOOKUP(B806,ACROV!$A$2:$D$739,4,)</f>
        <v>M. LAZUARDI NURHIDAYAH</v>
      </c>
    </row>
    <row r="807" spans="1:16" x14ac:dyDescent="0.25">
      <c r="A807" s="2" t="s">
        <v>26</v>
      </c>
      <c r="B807" s="2" t="s">
        <v>154</v>
      </c>
      <c r="C807" s="2" t="s">
        <v>155</v>
      </c>
      <c r="D807" s="2" t="s">
        <v>118</v>
      </c>
      <c r="E807" s="2" t="s">
        <v>1535</v>
      </c>
      <c r="F807" s="2" t="s">
        <v>4205</v>
      </c>
      <c r="G807" s="2" t="s">
        <v>4206</v>
      </c>
      <c r="H807" s="2" t="s">
        <v>4207</v>
      </c>
      <c r="I807" s="2" t="s">
        <v>4208</v>
      </c>
      <c r="J807" s="2" t="s">
        <v>27</v>
      </c>
      <c r="K807" s="2" t="s">
        <v>4209</v>
      </c>
      <c r="L807" s="2" t="s">
        <v>4210</v>
      </c>
      <c r="M807" s="2" t="s">
        <v>4211</v>
      </c>
      <c r="N807" s="2" t="s">
        <v>41</v>
      </c>
      <c r="O807" s="2" t="str">
        <f t="shared" si="12"/>
        <v>OK</v>
      </c>
      <c r="P807" s="2" t="str">
        <f>VLOOKUP(B807,ACROV!$A$2:$D$739,4,)</f>
        <v>M. LAZUARDI NURHIDAYAH</v>
      </c>
    </row>
    <row r="808" spans="1:16" x14ac:dyDescent="0.25">
      <c r="A808" s="2" t="s">
        <v>26</v>
      </c>
      <c r="B808" s="2" t="s">
        <v>486</v>
      </c>
      <c r="C808" s="2" t="s">
        <v>487</v>
      </c>
      <c r="D808" s="2" t="s">
        <v>30</v>
      </c>
      <c r="E808" s="2" t="s">
        <v>488</v>
      </c>
      <c r="F808" s="2" t="s">
        <v>4205</v>
      </c>
      <c r="G808" s="2" t="s">
        <v>4206</v>
      </c>
      <c r="H808" s="2" t="s">
        <v>4207</v>
      </c>
      <c r="I808" s="2" t="s">
        <v>4208</v>
      </c>
      <c r="J808" s="2" t="s">
        <v>27</v>
      </c>
      <c r="K808" s="2" t="s">
        <v>4209</v>
      </c>
      <c r="L808" s="2" t="s">
        <v>4210</v>
      </c>
      <c r="M808" s="2" t="s">
        <v>4211</v>
      </c>
      <c r="N808" s="2" t="s">
        <v>41</v>
      </c>
      <c r="O808" s="2" t="str">
        <f t="shared" si="12"/>
        <v>OK</v>
      </c>
      <c r="P808" s="2" t="str">
        <f>VLOOKUP(B808,ACROV!$A$2:$D$739,4,)</f>
        <v>M. LAZUARDI NURHIDAYAH</v>
      </c>
    </row>
    <row r="809" spans="1:16" x14ac:dyDescent="0.25">
      <c r="A809" s="2" t="s">
        <v>26</v>
      </c>
      <c r="B809" s="2" t="s">
        <v>771</v>
      </c>
      <c r="C809" s="2" t="s">
        <v>772</v>
      </c>
      <c r="D809" s="2" t="s">
        <v>30</v>
      </c>
      <c r="E809" s="2" t="s">
        <v>773</v>
      </c>
      <c r="F809" s="2" t="s">
        <v>4205</v>
      </c>
      <c r="G809" s="2" t="s">
        <v>4206</v>
      </c>
      <c r="H809" s="2" t="s">
        <v>4207</v>
      </c>
      <c r="I809" s="2" t="s">
        <v>4208</v>
      </c>
      <c r="J809" s="2" t="s">
        <v>27</v>
      </c>
      <c r="K809" s="2" t="s">
        <v>4209</v>
      </c>
      <c r="L809" s="2" t="s">
        <v>4210</v>
      </c>
      <c r="M809" s="2" t="s">
        <v>4211</v>
      </c>
      <c r="N809" s="2" t="s">
        <v>41</v>
      </c>
      <c r="O809" s="2" t="str">
        <f t="shared" si="12"/>
        <v>OK</v>
      </c>
      <c r="P809" s="2" t="str">
        <f>VLOOKUP(B809,ACROV!$A$2:$D$739,4,)</f>
        <v>M. LAZUARDI NURHIDAYAH</v>
      </c>
    </row>
    <row r="810" spans="1:16" x14ac:dyDescent="0.25">
      <c r="A810" s="2" t="s">
        <v>26</v>
      </c>
      <c r="B810" s="2" t="s">
        <v>1342</v>
      </c>
      <c r="C810" s="2" t="s">
        <v>1343</v>
      </c>
      <c r="D810" s="2" t="s">
        <v>30</v>
      </c>
      <c r="E810" s="2" t="s">
        <v>1344</v>
      </c>
      <c r="F810" s="2" t="s">
        <v>4205</v>
      </c>
      <c r="G810" s="2" t="s">
        <v>4206</v>
      </c>
      <c r="H810" s="2" t="s">
        <v>4207</v>
      </c>
      <c r="I810" s="2" t="s">
        <v>4208</v>
      </c>
      <c r="J810" s="2" t="s">
        <v>27</v>
      </c>
      <c r="K810" s="2" t="s">
        <v>4209</v>
      </c>
      <c r="L810" s="2" t="s">
        <v>4210</v>
      </c>
      <c r="M810" s="2" t="s">
        <v>4211</v>
      </c>
      <c r="N810" s="2" t="s">
        <v>41</v>
      </c>
      <c r="O810" s="2" t="str">
        <f t="shared" si="12"/>
        <v>OK</v>
      </c>
      <c r="P810" s="2" t="str">
        <f>VLOOKUP(B810,ACROV!$A$2:$D$739,4,)</f>
        <v>M. LAZUARDI NURHIDAYAH</v>
      </c>
    </row>
    <row r="811" spans="1:16" x14ac:dyDescent="0.25">
      <c r="A811" s="2" t="s">
        <v>26</v>
      </c>
      <c r="B811" s="2" t="s">
        <v>506</v>
      </c>
      <c r="C811" s="2" t="s">
        <v>507</v>
      </c>
      <c r="D811" s="2" t="s">
        <v>118</v>
      </c>
      <c r="E811" s="2" t="s">
        <v>508</v>
      </c>
      <c r="F811" s="2" t="s">
        <v>4205</v>
      </c>
      <c r="G811" s="2" t="s">
        <v>4206</v>
      </c>
      <c r="H811" s="2" t="s">
        <v>4207</v>
      </c>
      <c r="I811" s="2" t="s">
        <v>4208</v>
      </c>
      <c r="J811" s="2" t="s">
        <v>27</v>
      </c>
      <c r="K811" s="2" t="s">
        <v>4209</v>
      </c>
      <c r="L811" s="2" t="s">
        <v>4210</v>
      </c>
      <c r="M811" s="2" t="s">
        <v>4211</v>
      </c>
      <c r="N811" s="2" t="s">
        <v>41</v>
      </c>
      <c r="O811" s="2" t="str">
        <f t="shared" si="12"/>
        <v>OK</v>
      </c>
      <c r="P811" s="2" t="str">
        <f>VLOOKUP(B811,ACROV!$A$2:$D$739,4,)</f>
        <v>M. LAZUARDI NURHIDAYAH</v>
      </c>
    </row>
    <row r="812" spans="1:16" x14ac:dyDescent="0.25">
      <c r="A812" s="2" t="s">
        <v>26</v>
      </c>
      <c r="B812" s="2" t="s">
        <v>866</v>
      </c>
      <c r="C812" s="2" t="s">
        <v>867</v>
      </c>
      <c r="D812" s="2" t="s">
        <v>30</v>
      </c>
      <c r="E812" s="2" t="s">
        <v>868</v>
      </c>
      <c r="F812" s="2" t="s">
        <v>4205</v>
      </c>
      <c r="G812" s="2" t="s">
        <v>4206</v>
      </c>
      <c r="H812" s="2" t="s">
        <v>4207</v>
      </c>
      <c r="I812" s="2" t="s">
        <v>4208</v>
      </c>
      <c r="J812" s="2" t="s">
        <v>27</v>
      </c>
      <c r="K812" s="2" t="s">
        <v>4209</v>
      </c>
      <c r="L812" s="2" t="s">
        <v>4210</v>
      </c>
      <c r="M812" s="2" t="s">
        <v>4211</v>
      </c>
      <c r="N812" s="2" t="s">
        <v>41</v>
      </c>
      <c r="O812" s="2" t="str">
        <f t="shared" si="12"/>
        <v>OK</v>
      </c>
      <c r="P812" s="2" t="str">
        <f>VLOOKUP(B812,ACROV!$A$2:$D$739,4,)</f>
        <v>M. LAZUARDI NURHIDAYAH</v>
      </c>
    </row>
    <row r="813" spans="1:16" x14ac:dyDescent="0.25">
      <c r="A813" s="2" t="s">
        <v>26</v>
      </c>
      <c r="B813" s="2" t="s">
        <v>3414</v>
      </c>
      <c r="C813" s="2" t="s">
        <v>3415</v>
      </c>
      <c r="D813" s="2" t="s">
        <v>30</v>
      </c>
      <c r="E813" s="2" t="s">
        <v>3416</v>
      </c>
      <c r="F813" s="2" t="s">
        <v>4205</v>
      </c>
      <c r="G813" s="2" t="s">
        <v>4206</v>
      </c>
      <c r="H813" s="2" t="s">
        <v>4207</v>
      </c>
      <c r="I813" s="2" t="s">
        <v>4208</v>
      </c>
      <c r="J813" s="2" t="s">
        <v>27</v>
      </c>
      <c r="K813" s="2" t="s">
        <v>4209</v>
      </c>
      <c r="L813" s="2" t="s">
        <v>4210</v>
      </c>
      <c r="M813" s="2" t="s">
        <v>4211</v>
      </c>
      <c r="N813" s="2" t="s">
        <v>41</v>
      </c>
      <c r="O813" s="2" t="str">
        <f t="shared" si="12"/>
        <v>OK</v>
      </c>
      <c r="P813" s="2" t="str">
        <f>VLOOKUP(B813,ACROV!$A$2:$D$739,4,)</f>
        <v>M. LAZUARDI NURHIDAYAH</v>
      </c>
    </row>
    <row r="814" spans="1:16" x14ac:dyDescent="0.25">
      <c r="A814" s="2" t="s">
        <v>26</v>
      </c>
      <c r="B814" s="2" t="s">
        <v>771</v>
      </c>
      <c r="C814" s="2" t="s">
        <v>772</v>
      </c>
      <c r="D814" s="2" t="s">
        <v>118</v>
      </c>
      <c r="E814" s="2" t="s">
        <v>3454</v>
      </c>
      <c r="F814" s="2" t="s">
        <v>4205</v>
      </c>
      <c r="G814" s="2" t="s">
        <v>4206</v>
      </c>
      <c r="H814" s="2" t="s">
        <v>4207</v>
      </c>
      <c r="I814" s="2" t="s">
        <v>4208</v>
      </c>
      <c r="J814" s="2" t="s">
        <v>27</v>
      </c>
      <c r="K814" s="2" t="s">
        <v>4209</v>
      </c>
      <c r="L814" s="2" t="s">
        <v>4210</v>
      </c>
      <c r="M814" s="2" t="s">
        <v>4211</v>
      </c>
      <c r="N814" s="2" t="s">
        <v>41</v>
      </c>
      <c r="O814" s="2" t="str">
        <f t="shared" si="12"/>
        <v>OK</v>
      </c>
      <c r="P814" s="2" t="str">
        <f>VLOOKUP(B814,ACROV!$A$2:$D$739,4,)</f>
        <v>M. LAZUARDI NURHIDAYAH</v>
      </c>
    </row>
    <row r="815" spans="1:16" x14ac:dyDescent="0.25">
      <c r="A815" s="2" t="s">
        <v>26</v>
      </c>
      <c r="B815" s="2" t="s">
        <v>1017</v>
      </c>
      <c r="C815" s="2" t="s">
        <v>1018</v>
      </c>
      <c r="D815" s="2" t="s">
        <v>118</v>
      </c>
      <c r="E815" s="2" t="s">
        <v>3474</v>
      </c>
      <c r="F815" s="2" t="s">
        <v>4205</v>
      </c>
      <c r="G815" s="2" t="s">
        <v>4206</v>
      </c>
      <c r="H815" s="2" t="s">
        <v>4207</v>
      </c>
      <c r="I815" s="2" t="s">
        <v>4208</v>
      </c>
      <c r="J815" s="2" t="s">
        <v>27</v>
      </c>
      <c r="K815" s="2" t="s">
        <v>4209</v>
      </c>
      <c r="L815" s="2" t="s">
        <v>4210</v>
      </c>
      <c r="M815" s="2" t="s">
        <v>4211</v>
      </c>
      <c r="N815" s="2" t="s">
        <v>41</v>
      </c>
      <c r="O815" s="2" t="str">
        <f t="shared" si="12"/>
        <v>OK</v>
      </c>
      <c r="P815" s="2" t="str">
        <f>VLOOKUP(B815,ACROV!$A$2:$D$739,4,)</f>
        <v>M. LAZUARDI NURHIDAYAH</v>
      </c>
    </row>
    <row r="816" spans="1:16" x14ac:dyDescent="0.25">
      <c r="A816" s="2" t="s">
        <v>26</v>
      </c>
      <c r="B816" s="2" t="s">
        <v>108</v>
      </c>
      <c r="C816" s="2" t="s">
        <v>109</v>
      </c>
      <c r="D816" s="2" t="s">
        <v>30</v>
      </c>
      <c r="E816" s="2" t="s">
        <v>110</v>
      </c>
      <c r="F816" s="2" t="s">
        <v>4205</v>
      </c>
      <c r="G816" s="2" t="s">
        <v>4206</v>
      </c>
      <c r="H816" s="2" t="s">
        <v>4207</v>
      </c>
      <c r="I816" s="2" t="s">
        <v>4208</v>
      </c>
      <c r="J816" s="2" t="s">
        <v>27</v>
      </c>
      <c r="K816" s="2" t="s">
        <v>4209</v>
      </c>
      <c r="L816" s="2" t="s">
        <v>4210</v>
      </c>
      <c r="M816" s="2" t="s">
        <v>4211</v>
      </c>
      <c r="N816" s="2" t="s">
        <v>41</v>
      </c>
      <c r="O816" s="2" t="str">
        <f t="shared" si="12"/>
        <v>OK</v>
      </c>
      <c r="P816" s="2" t="str">
        <f>VLOOKUP(B816,ACROV!$A$2:$D$739,4,)</f>
        <v>M. LAZUARDI NURHIDAYAH</v>
      </c>
    </row>
    <row r="817" spans="1:16" x14ac:dyDescent="0.25">
      <c r="A817" s="2" t="s">
        <v>26</v>
      </c>
      <c r="B817" s="2" t="s">
        <v>2131</v>
      </c>
      <c r="C817" s="2" t="s">
        <v>2132</v>
      </c>
      <c r="D817" s="2" t="s">
        <v>118</v>
      </c>
      <c r="E817" s="2" t="s">
        <v>2133</v>
      </c>
      <c r="F817" s="2" t="s">
        <v>4205</v>
      </c>
      <c r="G817" s="2" t="s">
        <v>4206</v>
      </c>
      <c r="H817" s="2" t="s">
        <v>4207</v>
      </c>
      <c r="I817" s="2" t="s">
        <v>4208</v>
      </c>
      <c r="J817" s="2" t="s">
        <v>27</v>
      </c>
      <c r="K817" s="2" t="s">
        <v>4209</v>
      </c>
      <c r="L817" s="2" t="s">
        <v>4210</v>
      </c>
      <c r="M817" s="2" t="s">
        <v>4211</v>
      </c>
      <c r="N817" s="2" t="s">
        <v>41</v>
      </c>
      <c r="O817" s="2" t="str">
        <f t="shared" si="12"/>
        <v>OK</v>
      </c>
      <c r="P817" s="2" t="str">
        <f>VLOOKUP(B817,ACROV!$A$2:$D$739,4,)</f>
        <v>M. LAZUARDI NURHIDAYAH</v>
      </c>
    </row>
    <row r="818" spans="1:16" x14ac:dyDescent="0.25">
      <c r="A818" s="2" t="s">
        <v>26</v>
      </c>
      <c r="B818" s="2" t="s">
        <v>948</v>
      </c>
      <c r="C818" s="2" t="s">
        <v>949</v>
      </c>
      <c r="D818" s="2" t="s">
        <v>30</v>
      </c>
      <c r="E818" s="2" t="s">
        <v>950</v>
      </c>
      <c r="F818" s="2" t="s">
        <v>4205</v>
      </c>
      <c r="G818" s="2" t="s">
        <v>4206</v>
      </c>
      <c r="H818" s="2" t="s">
        <v>4207</v>
      </c>
      <c r="I818" s="2" t="s">
        <v>4208</v>
      </c>
      <c r="J818" s="2" t="s">
        <v>27</v>
      </c>
      <c r="K818" s="2" t="s">
        <v>4209</v>
      </c>
      <c r="L818" s="2" t="s">
        <v>4210</v>
      </c>
      <c r="M818" s="2" t="s">
        <v>4211</v>
      </c>
      <c r="N818" s="2" t="s">
        <v>41</v>
      </c>
      <c r="O818" s="2" t="str">
        <f t="shared" si="12"/>
        <v>OK</v>
      </c>
      <c r="P818" s="2" t="str">
        <f>VLOOKUP(B818,ACROV!$A$2:$D$739,4,)</f>
        <v>M. LAZUARDI NURHIDAYAH</v>
      </c>
    </row>
    <row r="819" spans="1:16" x14ac:dyDescent="0.25">
      <c r="A819" s="2" t="s">
        <v>26</v>
      </c>
      <c r="B819" s="2" t="s">
        <v>1017</v>
      </c>
      <c r="C819" s="2" t="s">
        <v>1018</v>
      </c>
      <c r="D819" s="2" t="s">
        <v>30</v>
      </c>
      <c r="E819" s="2" t="s">
        <v>1019</v>
      </c>
      <c r="F819" s="2" t="s">
        <v>4205</v>
      </c>
      <c r="G819" s="2" t="s">
        <v>4206</v>
      </c>
      <c r="H819" s="2" t="s">
        <v>4207</v>
      </c>
      <c r="I819" s="2" t="s">
        <v>4208</v>
      </c>
      <c r="J819" s="2" t="s">
        <v>27</v>
      </c>
      <c r="K819" s="2" t="s">
        <v>4209</v>
      </c>
      <c r="L819" s="2" t="s">
        <v>4210</v>
      </c>
      <c r="M819" s="2" t="s">
        <v>4211</v>
      </c>
      <c r="N819" s="2" t="s">
        <v>41</v>
      </c>
      <c r="O819" s="2" t="str">
        <f t="shared" si="12"/>
        <v>OK</v>
      </c>
      <c r="P819" s="2" t="str">
        <f>VLOOKUP(B819,ACROV!$A$2:$D$739,4,)</f>
        <v>M. LAZUARDI NURHIDAYAH</v>
      </c>
    </row>
    <row r="820" spans="1:16" x14ac:dyDescent="0.25">
      <c r="A820" s="2" t="s">
        <v>26</v>
      </c>
      <c r="B820" s="2" t="s">
        <v>1008</v>
      </c>
      <c r="C820" s="2" t="s">
        <v>1009</v>
      </c>
      <c r="D820" s="2" t="s">
        <v>30</v>
      </c>
      <c r="E820" s="2" t="s">
        <v>1010</v>
      </c>
      <c r="F820" s="2" t="s">
        <v>4205</v>
      </c>
      <c r="G820" s="2" t="s">
        <v>4206</v>
      </c>
      <c r="H820" s="2" t="s">
        <v>4207</v>
      </c>
      <c r="I820" s="2" t="s">
        <v>4208</v>
      </c>
      <c r="J820" s="2" t="s">
        <v>27</v>
      </c>
      <c r="K820" s="2" t="s">
        <v>4209</v>
      </c>
      <c r="L820" s="2" t="s">
        <v>4210</v>
      </c>
      <c r="M820" s="2" t="s">
        <v>4211</v>
      </c>
      <c r="N820" s="2" t="s">
        <v>41</v>
      </c>
      <c r="O820" s="2" t="str">
        <f t="shared" si="12"/>
        <v>OK</v>
      </c>
      <c r="P820" s="2" t="str">
        <f>VLOOKUP(B820,ACROV!$A$2:$D$739,4,)</f>
        <v>M. LAZUARDI NURHIDAYAH</v>
      </c>
    </row>
    <row r="821" spans="1:16" x14ac:dyDescent="0.25">
      <c r="A821" s="2" t="s">
        <v>26</v>
      </c>
      <c r="B821" s="2" t="s">
        <v>589</v>
      </c>
      <c r="C821" s="2" t="s">
        <v>590</v>
      </c>
      <c r="D821" s="2" t="s">
        <v>160</v>
      </c>
      <c r="E821" s="2" t="s">
        <v>591</v>
      </c>
      <c r="F821" s="2" t="s">
        <v>4205</v>
      </c>
      <c r="G821" s="2" t="s">
        <v>4206</v>
      </c>
      <c r="H821" s="2" t="s">
        <v>4207</v>
      </c>
      <c r="I821" s="2" t="s">
        <v>4208</v>
      </c>
      <c r="J821" s="2" t="s">
        <v>27</v>
      </c>
      <c r="K821" s="2" t="s">
        <v>4209</v>
      </c>
      <c r="L821" s="2" t="s">
        <v>4210</v>
      </c>
      <c r="M821" s="2" t="s">
        <v>4211</v>
      </c>
      <c r="N821" s="2" t="s">
        <v>41</v>
      </c>
      <c r="O821" s="2" t="str">
        <f t="shared" si="12"/>
        <v>OK</v>
      </c>
      <c r="P821" s="2" t="str">
        <f>VLOOKUP(B821,ACROV!$A$2:$D$739,4,)</f>
        <v>M. LAZUARDI NURHIDAYAH</v>
      </c>
    </row>
    <row r="822" spans="1:16" x14ac:dyDescent="0.25">
      <c r="A822" s="2" t="s">
        <v>26</v>
      </c>
      <c r="B822" s="2" t="s">
        <v>2736</v>
      </c>
      <c r="C822" s="2" t="s">
        <v>2737</v>
      </c>
      <c r="D822" s="2" t="s">
        <v>30</v>
      </c>
      <c r="E822" s="2" t="s">
        <v>2738</v>
      </c>
      <c r="F822" s="2" t="s">
        <v>4205</v>
      </c>
      <c r="G822" s="2" t="s">
        <v>4206</v>
      </c>
      <c r="H822" s="2" t="s">
        <v>4207</v>
      </c>
      <c r="I822" s="2" t="s">
        <v>4208</v>
      </c>
      <c r="J822" s="2" t="s">
        <v>27</v>
      </c>
      <c r="K822" s="2" t="s">
        <v>4209</v>
      </c>
      <c r="L822" s="2" t="s">
        <v>4210</v>
      </c>
      <c r="M822" s="2" t="s">
        <v>4211</v>
      </c>
      <c r="N822" s="2" t="s">
        <v>41</v>
      </c>
      <c r="O822" s="2" t="str">
        <f t="shared" si="12"/>
        <v>OK</v>
      </c>
      <c r="P822" s="2" t="str">
        <f>VLOOKUP(B822,ACROV!$A$2:$D$739,4,)</f>
        <v>M. LAZUARDI NURHIDAYAH</v>
      </c>
    </row>
    <row r="823" spans="1:16" x14ac:dyDescent="0.25">
      <c r="A823" s="2" t="s">
        <v>26</v>
      </c>
      <c r="B823" s="2" t="s">
        <v>1197</v>
      </c>
      <c r="C823" s="2" t="s">
        <v>1198</v>
      </c>
      <c r="D823" s="2" t="s">
        <v>118</v>
      </c>
      <c r="E823" s="2" t="s">
        <v>2175</v>
      </c>
      <c r="F823" s="2" t="s">
        <v>4205</v>
      </c>
      <c r="G823" s="2" t="s">
        <v>4206</v>
      </c>
      <c r="H823" s="2" t="s">
        <v>4207</v>
      </c>
      <c r="I823" s="2" t="s">
        <v>4208</v>
      </c>
      <c r="J823" s="2" t="s">
        <v>27</v>
      </c>
      <c r="K823" s="2" t="s">
        <v>4209</v>
      </c>
      <c r="L823" s="2" t="s">
        <v>4210</v>
      </c>
      <c r="M823" s="2" t="s">
        <v>4211</v>
      </c>
      <c r="N823" s="2" t="s">
        <v>41</v>
      </c>
      <c r="O823" s="2" t="str">
        <f t="shared" si="12"/>
        <v>OK</v>
      </c>
      <c r="P823" s="2" t="str">
        <f>VLOOKUP(B823,ACROV!$A$2:$D$739,4,)</f>
        <v>M. LAZUARDI NURHIDAYAH</v>
      </c>
    </row>
    <row r="824" spans="1:16" x14ac:dyDescent="0.25">
      <c r="A824" s="2" t="s">
        <v>26</v>
      </c>
      <c r="B824" s="2" t="s">
        <v>154</v>
      </c>
      <c r="C824" s="2" t="s">
        <v>155</v>
      </c>
      <c r="D824" s="2" t="s">
        <v>30</v>
      </c>
      <c r="E824" s="2" t="s">
        <v>156</v>
      </c>
      <c r="F824" s="2" t="s">
        <v>4205</v>
      </c>
      <c r="G824" s="2" t="s">
        <v>4206</v>
      </c>
      <c r="H824" s="2" t="s">
        <v>4207</v>
      </c>
      <c r="I824" s="2" t="s">
        <v>4208</v>
      </c>
      <c r="J824" s="2" t="s">
        <v>27</v>
      </c>
      <c r="K824" s="2" t="s">
        <v>4209</v>
      </c>
      <c r="L824" s="2" t="s">
        <v>4210</v>
      </c>
      <c r="M824" s="2" t="s">
        <v>4211</v>
      </c>
      <c r="N824" s="2" t="s">
        <v>41</v>
      </c>
      <c r="O824" s="2" t="str">
        <f t="shared" si="12"/>
        <v>OK</v>
      </c>
      <c r="P824" s="2" t="str">
        <f>VLOOKUP(B824,ACROV!$A$2:$D$739,4,)</f>
        <v>M. LAZUARDI NURHIDAYAH</v>
      </c>
    </row>
    <row r="825" spans="1:16" x14ac:dyDescent="0.25">
      <c r="A825" s="2" t="s">
        <v>26</v>
      </c>
      <c r="B825" s="2" t="s">
        <v>2247</v>
      </c>
      <c r="C825" s="2" t="s">
        <v>2248</v>
      </c>
      <c r="D825" s="2" t="s">
        <v>160</v>
      </c>
      <c r="E825" s="2" t="s">
        <v>3282</v>
      </c>
      <c r="F825" s="2" t="s">
        <v>4205</v>
      </c>
      <c r="G825" s="2" t="s">
        <v>4206</v>
      </c>
      <c r="H825" s="2" t="s">
        <v>4207</v>
      </c>
      <c r="I825" s="2" t="s">
        <v>4208</v>
      </c>
      <c r="J825" s="2" t="s">
        <v>27</v>
      </c>
      <c r="K825" s="2" t="s">
        <v>4209</v>
      </c>
      <c r="L825" s="2" t="s">
        <v>4210</v>
      </c>
      <c r="M825" s="2" t="s">
        <v>4211</v>
      </c>
      <c r="N825" s="2" t="s">
        <v>41</v>
      </c>
      <c r="O825" s="2" t="str">
        <f t="shared" si="12"/>
        <v>OK</v>
      </c>
      <c r="P825" s="2" t="str">
        <f>VLOOKUP(B825,ACROV!$A$2:$D$739,4,)</f>
        <v>M. LAZUARDI NURHIDAYAH</v>
      </c>
    </row>
    <row r="826" spans="1:16" x14ac:dyDescent="0.25">
      <c r="A826" s="2" t="s">
        <v>26</v>
      </c>
      <c r="B826" s="2" t="s">
        <v>214</v>
      </c>
      <c r="C826" s="2" t="s">
        <v>215</v>
      </c>
      <c r="D826" s="2" t="s">
        <v>118</v>
      </c>
      <c r="E826" s="2" t="s">
        <v>216</v>
      </c>
      <c r="F826" s="2" t="s">
        <v>4205</v>
      </c>
      <c r="G826" s="2" t="s">
        <v>4206</v>
      </c>
      <c r="H826" s="2" t="s">
        <v>4207</v>
      </c>
      <c r="I826" s="2" t="s">
        <v>4208</v>
      </c>
      <c r="J826" s="2" t="s">
        <v>27</v>
      </c>
      <c r="K826" s="2" t="s">
        <v>4209</v>
      </c>
      <c r="L826" s="2" t="s">
        <v>4210</v>
      </c>
      <c r="M826" s="2" t="s">
        <v>4211</v>
      </c>
      <c r="N826" s="2" t="s">
        <v>41</v>
      </c>
      <c r="O826" s="2" t="str">
        <f t="shared" si="12"/>
        <v>OK</v>
      </c>
      <c r="P826" s="2" t="str">
        <f>VLOOKUP(B826,ACROV!$A$2:$D$739,4,)</f>
        <v>M. LAZUARDI NURHIDAYAH</v>
      </c>
    </row>
    <row r="827" spans="1:16" x14ac:dyDescent="0.25">
      <c r="A827" s="2" t="s">
        <v>26</v>
      </c>
      <c r="B827" s="2" t="s">
        <v>1342</v>
      </c>
      <c r="C827" s="2" t="s">
        <v>1343</v>
      </c>
      <c r="D827" s="2" t="s">
        <v>118</v>
      </c>
      <c r="E827" s="2" t="s">
        <v>3494</v>
      </c>
      <c r="F827" s="2" t="s">
        <v>4205</v>
      </c>
      <c r="G827" s="2" t="s">
        <v>4206</v>
      </c>
      <c r="H827" s="2" t="s">
        <v>4207</v>
      </c>
      <c r="I827" s="2" t="s">
        <v>4208</v>
      </c>
      <c r="J827" s="2" t="s">
        <v>27</v>
      </c>
      <c r="K827" s="2" t="s">
        <v>4209</v>
      </c>
      <c r="L827" s="2" t="s">
        <v>4210</v>
      </c>
      <c r="M827" s="2" t="s">
        <v>4211</v>
      </c>
      <c r="N827" s="2" t="s">
        <v>41</v>
      </c>
      <c r="O827" s="2" t="str">
        <f t="shared" si="12"/>
        <v>OK</v>
      </c>
      <c r="P827" s="2" t="str">
        <f>VLOOKUP(B827,ACROV!$A$2:$D$739,4,)</f>
        <v>M. LAZUARDI NURHIDAYAH</v>
      </c>
    </row>
    <row r="828" spans="1:16" x14ac:dyDescent="0.25">
      <c r="A828" s="2" t="s">
        <v>26</v>
      </c>
      <c r="B828" s="2" t="s">
        <v>1197</v>
      </c>
      <c r="C828" s="2" t="s">
        <v>1198</v>
      </c>
      <c r="D828" s="2" t="s">
        <v>30</v>
      </c>
      <c r="E828" s="2" t="s">
        <v>1199</v>
      </c>
      <c r="F828" s="2" t="s">
        <v>4205</v>
      </c>
      <c r="G828" s="2" t="s">
        <v>4206</v>
      </c>
      <c r="H828" s="2" t="s">
        <v>4207</v>
      </c>
      <c r="I828" s="2" t="s">
        <v>4208</v>
      </c>
      <c r="J828" s="2" t="s">
        <v>27</v>
      </c>
      <c r="K828" s="2" t="s">
        <v>4209</v>
      </c>
      <c r="L828" s="2" t="s">
        <v>4210</v>
      </c>
      <c r="M828" s="2" t="s">
        <v>4211</v>
      </c>
      <c r="N828" s="2" t="s">
        <v>41</v>
      </c>
      <c r="O828" s="2" t="str">
        <f t="shared" si="12"/>
        <v>OK</v>
      </c>
      <c r="P828" s="2" t="str">
        <f>VLOOKUP(B828,ACROV!$A$2:$D$739,4,)</f>
        <v>M. LAZUARDI NURHIDAYAH</v>
      </c>
    </row>
    <row r="829" spans="1:16" x14ac:dyDescent="0.25">
      <c r="A829" s="2" t="s">
        <v>26</v>
      </c>
      <c r="B829" s="2" t="s">
        <v>2256</v>
      </c>
      <c r="C829" s="2" t="s">
        <v>2257</v>
      </c>
      <c r="D829" s="2" t="s">
        <v>30</v>
      </c>
      <c r="E829" s="2" t="s">
        <v>2258</v>
      </c>
      <c r="F829" s="2" t="s">
        <v>4205</v>
      </c>
      <c r="G829" s="2" t="s">
        <v>4206</v>
      </c>
      <c r="H829" s="2" t="s">
        <v>4207</v>
      </c>
      <c r="I829" s="2" t="s">
        <v>4208</v>
      </c>
      <c r="J829" s="2" t="s">
        <v>27</v>
      </c>
      <c r="K829" s="2" t="s">
        <v>4209</v>
      </c>
      <c r="L829" s="2" t="s">
        <v>4210</v>
      </c>
      <c r="M829" s="2" t="s">
        <v>4211</v>
      </c>
      <c r="N829" s="2" t="s">
        <v>41</v>
      </c>
      <c r="O829" s="2" t="str">
        <f t="shared" si="12"/>
        <v>OK</v>
      </c>
      <c r="P829" s="2" t="str">
        <f>VLOOKUP(B829,ACROV!$A$2:$D$739,4,)</f>
        <v>M. LAZUARDI NURHIDAYAH</v>
      </c>
    </row>
    <row r="830" spans="1:16" x14ac:dyDescent="0.25">
      <c r="A830" s="2" t="s">
        <v>26</v>
      </c>
      <c r="B830" s="2" t="s">
        <v>486</v>
      </c>
      <c r="C830" s="2" t="s">
        <v>487</v>
      </c>
      <c r="D830" s="2" t="s">
        <v>118</v>
      </c>
      <c r="E830" s="2" t="s">
        <v>2415</v>
      </c>
      <c r="F830" s="2" t="s">
        <v>4205</v>
      </c>
      <c r="G830" s="2" t="s">
        <v>4206</v>
      </c>
      <c r="H830" s="2" t="s">
        <v>4207</v>
      </c>
      <c r="I830" s="2" t="s">
        <v>4208</v>
      </c>
      <c r="J830" s="2" t="s">
        <v>27</v>
      </c>
      <c r="K830" s="2" t="s">
        <v>4209</v>
      </c>
      <c r="L830" s="2" t="s">
        <v>4210</v>
      </c>
      <c r="M830" s="2" t="s">
        <v>4211</v>
      </c>
      <c r="N830" s="2" t="s">
        <v>41</v>
      </c>
      <c r="O830" s="2" t="str">
        <f t="shared" si="12"/>
        <v>OK</v>
      </c>
      <c r="P830" s="2" t="str">
        <f>VLOOKUP(B830,ACROV!$A$2:$D$739,4,)</f>
        <v>M. LAZUARDI NURHIDAYAH</v>
      </c>
    </row>
    <row r="831" spans="1:16" x14ac:dyDescent="0.25">
      <c r="A831" s="2" t="s">
        <v>26</v>
      </c>
      <c r="B831" s="2" t="s">
        <v>502</v>
      </c>
      <c r="C831" s="2" t="s">
        <v>503</v>
      </c>
      <c r="D831" s="2" t="s">
        <v>30</v>
      </c>
      <c r="E831" s="2" t="s">
        <v>504</v>
      </c>
      <c r="F831" s="2" t="s">
        <v>4205</v>
      </c>
      <c r="G831" s="2" t="s">
        <v>4206</v>
      </c>
      <c r="H831" s="2" t="s">
        <v>4207</v>
      </c>
      <c r="I831" s="2" t="s">
        <v>4208</v>
      </c>
      <c r="J831" s="2" t="s">
        <v>27</v>
      </c>
      <c r="K831" s="2" t="s">
        <v>4209</v>
      </c>
      <c r="L831" s="2" t="s">
        <v>4210</v>
      </c>
      <c r="M831" s="2" t="s">
        <v>4211</v>
      </c>
      <c r="N831" s="2" t="s">
        <v>41</v>
      </c>
      <c r="O831" s="2" t="str">
        <f t="shared" si="12"/>
        <v>OK</v>
      </c>
      <c r="P831" s="2" t="str">
        <f>VLOOKUP(B831,ACROV!$A$2:$D$739,4,)</f>
        <v>M. LAZUARDI NURHIDAYAH</v>
      </c>
    </row>
    <row r="832" spans="1:16" x14ac:dyDescent="0.25">
      <c r="A832" s="2" t="s">
        <v>26</v>
      </c>
      <c r="B832" s="2" t="s">
        <v>780</v>
      </c>
      <c r="C832" s="2" t="s">
        <v>781</v>
      </c>
      <c r="D832" s="2" t="s">
        <v>30</v>
      </c>
      <c r="E832" s="2" t="s">
        <v>3332</v>
      </c>
      <c r="F832" s="2" t="s">
        <v>4205</v>
      </c>
      <c r="G832" s="2" t="s">
        <v>4206</v>
      </c>
      <c r="H832" s="2" t="s">
        <v>4207</v>
      </c>
      <c r="I832" s="2" t="s">
        <v>4208</v>
      </c>
      <c r="J832" s="2" t="s">
        <v>27</v>
      </c>
      <c r="K832" s="2" t="s">
        <v>4209</v>
      </c>
      <c r="L832" s="2" t="s">
        <v>4210</v>
      </c>
      <c r="M832" s="2" t="s">
        <v>4211</v>
      </c>
      <c r="N832" s="2" t="s">
        <v>41</v>
      </c>
      <c r="O832" s="2" t="str">
        <f t="shared" si="12"/>
        <v>OK</v>
      </c>
      <c r="P832" s="2" t="str">
        <f>VLOOKUP(B832,ACROV!$A$2:$D$739,4,)</f>
        <v>M. LAZUARDI NURHIDAYAH</v>
      </c>
    </row>
    <row r="833" spans="1:16" x14ac:dyDescent="0.25">
      <c r="A833" s="2" t="s">
        <v>26</v>
      </c>
      <c r="B833" s="2" t="s">
        <v>774</v>
      </c>
      <c r="C833" s="2" t="s">
        <v>775</v>
      </c>
      <c r="D833" s="2" t="s">
        <v>118</v>
      </c>
      <c r="E833" s="2" t="s">
        <v>776</v>
      </c>
      <c r="F833" s="2" t="s">
        <v>4205</v>
      </c>
      <c r="G833" s="2" t="s">
        <v>4206</v>
      </c>
      <c r="H833" s="2" t="s">
        <v>4207</v>
      </c>
      <c r="I833" s="2" t="s">
        <v>4208</v>
      </c>
      <c r="J833" s="2" t="s">
        <v>27</v>
      </c>
      <c r="K833" s="2" t="s">
        <v>4209</v>
      </c>
      <c r="L833" s="2" t="s">
        <v>4210</v>
      </c>
      <c r="M833" s="2" t="s">
        <v>4211</v>
      </c>
      <c r="N833" s="2" t="s">
        <v>41</v>
      </c>
      <c r="O833" s="2" t="str">
        <f t="shared" si="12"/>
        <v>OK</v>
      </c>
      <c r="P833" s="2" t="str">
        <f>VLOOKUP(B833,ACROV!$A$2:$D$739,4,)</f>
        <v>M. LAZUARDI NURHIDAYAH</v>
      </c>
    </row>
    <row r="834" spans="1:16" x14ac:dyDescent="0.25">
      <c r="A834" s="2" t="s">
        <v>26</v>
      </c>
      <c r="B834" s="2" t="s">
        <v>3195</v>
      </c>
      <c r="C834" s="2" t="s">
        <v>3196</v>
      </c>
      <c r="D834" s="2" t="s">
        <v>118</v>
      </c>
      <c r="E834" s="2" t="s">
        <v>3197</v>
      </c>
      <c r="F834" s="2" t="s">
        <v>4205</v>
      </c>
      <c r="G834" s="2" t="s">
        <v>4206</v>
      </c>
      <c r="H834" s="2" t="s">
        <v>4207</v>
      </c>
      <c r="I834" s="2" t="s">
        <v>4208</v>
      </c>
      <c r="J834" s="2" t="s">
        <v>27</v>
      </c>
      <c r="K834" s="2" t="s">
        <v>4209</v>
      </c>
      <c r="L834" s="2" t="s">
        <v>4214</v>
      </c>
      <c r="M834" s="2" t="s">
        <v>4211</v>
      </c>
      <c r="N834" s="2" t="s">
        <v>4216</v>
      </c>
      <c r="O834" s="2" t="str">
        <f t="shared" ref="O834:O897" si="13">IF(N834="OK","OK","NOK")</f>
        <v>NOK</v>
      </c>
      <c r="P834" s="2" t="str">
        <f>VLOOKUP(B834,ACROV!$A$2:$D$739,4,)</f>
        <v>M. LAZUARDI NURHIDAYAH</v>
      </c>
    </row>
    <row r="835" spans="1:16" x14ac:dyDescent="0.25">
      <c r="A835" s="2" t="s">
        <v>26</v>
      </c>
      <c r="B835" s="2" t="s">
        <v>780</v>
      </c>
      <c r="C835" s="2" t="s">
        <v>781</v>
      </c>
      <c r="D835" s="2" t="s">
        <v>118</v>
      </c>
      <c r="E835" s="2" t="s">
        <v>782</v>
      </c>
      <c r="F835" s="2" t="s">
        <v>4205</v>
      </c>
      <c r="G835" s="2" t="s">
        <v>4206</v>
      </c>
      <c r="H835" s="2" t="s">
        <v>4207</v>
      </c>
      <c r="I835" s="2" t="s">
        <v>4208</v>
      </c>
      <c r="J835" s="2" t="s">
        <v>27</v>
      </c>
      <c r="K835" s="2" t="s">
        <v>4209</v>
      </c>
      <c r="L835" s="2" t="s">
        <v>4210</v>
      </c>
      <c r="M835" s="2" t="s">
        <v>4211</v>
      </c>
      <c r="N835" s="2" t="s">
        <v>41</v>
      </c>
      <c r="O835" s="2" t="str">
        <f t="shared" si="13"/>
        <v>OK</v>
      </c>
      <c r="P835" s="2" t="str">
        <f>VLOOKUP(B835,ACROV!$A$2:$D$739,4,)</f>
        <v>M. LAZUARDI NURHIDAYAH</v>
      </c>
    </row>
    <row r="836" spans="1:16" x14ac:dyDescent="0.25">
      <c r="A836" s="2" t="s">
        <v>26</v>
      </c>
      <c r="B836" s="2" t="s">
        <v>2256</v>
      </c>
      <c r="C836" s="2" t="s">
        <v>2257</v>
      </c>
      <c r="D836" s="2" t="s">
        <v>118</v>
      </c>
      <c r="E836" s="2" t="s">
        <v>2392</v>
      </c>
      <c r="F836" s="2" t="s">
        <v>4205</v>
      </c>
      <c r="G836" s="2" t="s">
        <v>4206</v>
      </c>
      <c r="H836" s="2" t="s">
        <v>4207</v>
      </c>
      <c r="I836" s="2" t="s">
        <v>4208</v>
      </c>
      <c r="J836" s="2" t="s">
        <v>27</v>
      </c>
      <c r="K836" s="2" t="s">
        <v>4209</v>
      </c>
      <c r="L836" s="2" t="s">
        <v>4210</v>
      </c>
      <c r="M836" s="2" t="s">
        <v>4211</v>
      </c>
      <c r="N836" s="2" t="s">
        <v>41</v>
      </c>
      <c r="O836" s="2" t="str">
        <f t="shared" si="13"/>
        <v>OK</v>
      </c>
      <c r="P836" s="2" t="str">
        <f>VLOOKUP(B836,ACROV!$A$2:$D$739,4,)</f>
        <v>M. LAZUARDI NURHIDAYAH</v>
      </c>
    </row>
    <row r="837" spans="1:16" x14ac:dyDescent="0.25">
      <c r="A837" s="2" t="s">
        <v>26</v>
      </c>
      <c r="B837" s="2" t="s">
        <v>486</v>
      </c>
      <c r="C837" s="2" t="s">
        <v>487</v>
      </c>
      <c r="D837" s="2" t="s">
        <v>49</v>
      </c>
      <c r="E837" s="2" t="s">
        <v>3639</v>
      </c>
      <c r="F837" s="2" t="s">
        <v>4205</v>
      </c>
      <c r="G837" s="2" t="s">
        <v>4206</v>
      </c>
      <c r="H837" s="2" t="s">
        <v>4207</v>
      </c>
      <c r="I837" s="2" t="s">
        <v>4208</v>
      </c>
      <c r="J837" s="2" t="s">
        <v>27</v>
      </c>
      <c r="K837" s="2" t="s">
        <v>4209</v>
      </c>
      <c r="L837" s="2" t="s">
        <v>4214</v>
      </c>
      <c r="M837" s="2" t="s">
        <v>4211</v>
      </c>
      <c r="N837" s="2" t="s">
        <v>4216</v>
      </c>
      <c r="O837" s="2" t="str">
        <f t="shared" si="13"/>
        <v>NOK</v>
      </c>
      <c r="P837" s="2" t="str">
        <f>VLOOKUP(B837,ACROV!$A$2:$D$739,4,)</f>
        <v>M. LAZUARDI NURHIDAYAH</v>
      </c>
    </row>
    <row r="838" spans="1:16" x14ac:dyDescent="0.25">
      <c r="A838" s="2" t="s">
        <v>26</v>
      </c>
      <c r="B838" s="2" t="s">
        <v>3195</v>
      </c>
      <c r="C838" s="2" t="s">
        <v>3196</v>
      </c>
      <c r="D838" s="2" t="s">
        <v>30</v>
      </c>
      <c r="E838" s="2" t="s">
        <v>3829</v>
      </c>
      <c r="F838" s="2" t="s">
        <v>4205</v>
      </c>
      <c r="G838" s="2" t="s">
        <v>4206</v>
      </c>
      <c r="H838" s="2" t="s">
        <v>4207</v>
      </c>
      <c r="I838" s="2" t="s">
        <v>4208</v>
      </c>
      <c r="J838" s="2" t="s">
        <v>27</v>
      </c>
      <c r="K838" s="2" t="s">
        <v>4209</v>
      </c>
      <c r="L838" s="2" t="s">
        <v>4210</v>
      </c>
      <c r="M838" s="2" t="s">
        <v>4211</v>
      </c>
      <c r="N838" s="2" t="s">
        <v>41</v>
      </c>
      <c r="O838" s="2" t="str">
        <f t="shared" si="13"/>
        <v>OK</v>
      </c>
      <c r="P838" s="2" t="str">
        <f>VLOOKUP(B838,ACROV!$A$2:$D$739,4,)</f>
        <v>M. LAZUARDI NURHIDAYAH</v>
      </c>
    </row>
    <row r="839" spans="1:16" x14ac:dyDescent="0.25">
      <c r="A839" s="2" t="s">
        <v>26</v>
      </c>
      <c r="B839" s="2" t="s">
        <v>502</v>
      </c>
      <c r="C839" s="2" t="s">
        <v>503</v>
      </c>
      <c r="D839" s="2" t="s">
        <v>118</v>
      </c>
      <c r="E839" s="2" t="s">
        <v>3564</v>
      </c>
      <c r="F839" s="2" t="s">
        <v>4205</v>
      </c>
      <c r="G839" s="2" t="s">
        <v>4206</v>
      </c>
      <c r="H839" s="2" t="s">
        <v>4207</v>
      </c>
      <c r="I839" s="2" t="s">
        <v>4208</v>
      </c>
      <c r="J839" s="2" t="s">
        <v>27</v>
      </c>
      <c r="K839" s="2" t="s">
        <v>4209</v>
      </c>
      <c r="L839" s="2" t="s">
        <v>4210</v>
      </c>
      <c r="M839" s="2" t="s">
        <v>4211</v>
      </c>
      <c r="N839" s="2" t="s">
        <v>41</v>
      </c>
      <c r="O839" s="2" t="str">
        <f t="shared" si="13"/>
        <v>OK</v>
      </c>
      <c r="P839" s="2" t="str">
        <f>VLOOKUP(B839,ACROV!$A$2:$D$739,4,)</f>
        <v>M. LAZUARDI NURHIDAYAH</v>
      </c>
    </row>
    <row r="840" spans="1:16" x14ac:dyDescent="0.25">
      <c r="A840" s="2" t="s">
        <v>26</v>
      </c>
      <c r="B840" s="2" t="s">
        <v>3389</v>
      </c>
      <c r="C840" s="2" t="s">
        <v>3390</v>
      </c>
      <c r="D840" s="2" t="s">
        <v>118</v>
      </c>
      <c r="E840" s="2" t="s">
        <v>3391</v>
      </c>
      <c r="F840" s="2" t="s">
        <v>4205</v>
      </c>
      <c r="G840" s="2" t="s">
        <v>4206</v>
      </c>
      <c r="H840" s="2" t="s">
        <v>4207</v>
      </c>
      <c r="I840" s="2" t="s">
        <v>4208</v>
      </c>
      <c r="J840" s="2" t="s">
        <v>27</v>
      </c>
      <c r="K840" s="2" t="s">
        <v>4209</v>
      </c>
      <c r="L840" s="2" t="s">
        <v>4210</v>
      </c>
      <c r="M840" s="2" t="s">
        <v>4211</v>
      </c>
      <c r="N840" s="2" t="s">
        <v>41</v>
      </c>
      <c r="O840" s="2" t="str">
        <f t="shared" si="13"/>
        <v>OK</v>
      </c>
      <c r="P840" s="2" t="str">
        <f>VLOOKUP(B840,ACROV!$A$2:$D$739,4,)</f>
        <v>M. LAZUARDI NURHIDAYAH</v>
      </c>
    </row>
    <row r="841" spans="1:16" x14ac:dyDescent="0.25">
      <c r="A841" s="2" t="s">
        <v>26</v>
      </c>
      <c r="B841" s="2" t="s">
        <v>2247</v>
      </c>
      <c r="C841" s="2" t="s">
        <v>2248</v>
      </c>
      <c r="D841" s="2" t="s">
        <v>118</v>
      </c>
      <c r="E841" s="2" t="s">
        <v>3364</v>
      </c>
      <c r="F841" s="2" t="s">
        <v>4205</v>
      </c>
      <c r="G841" s="2" t="s">
        <v>4206</v>
      </c>
      <c r="H841" s="2" t="s">
        <v>4207</v>
      </c>
      <c r="I841" s="2" t="s">
        <v>4208</v>
      </c>
      <c r="J841" s="2" t="s">
        <v>27</v>
      </c>
      <c r="K841" s="2" t="s">
        <v>4209</v>
      </c>
      <c r="L841" s="2" t="s">
        <v>4210</v>
      </c>
      <c r="M841" s="2" t="s">
        <v>4211</v>
      </c>
      <c r="N841" s="2" t="s">
        <v>41</v>
      </c>
      <c r="O841" s="2" t="str">
        <f t="shared" si="13"/>
        <v>OK</v>
      </c>
      <c r="P841" s="2" t="str">
        <f>VLOOKUP(B841,ACROV!$A$2:$D$739,4,)</f>
        <v>M. LAZUARDI NURHIDAYAH</v>
      </c>
    </row>
    <row r="842" spans="1:16" x14ac:dyDescent="0.25">
      <c r="A842" s="2" t="s">
        <v>26</v>
      </c>
      <c r="B842" s="2" t="s">
        <v>1106</v>
      </c>
      <c r="C842" s="2" t="s">
        <v>1107</v>
      </c>
      <c r="D842" s="2" t="s">
        <v>30</v>
      </c>
      <c r="E842" s="2" t="s">
        <v>1108</v>
      </c>
      <c r="F842" s="2" t="s">
        <v>4205</v>
      </c>
      <c r="G842" s="2" t="s">
        <v>4206</v>
      </c>
      <c r="H842" s="2" t="s">
        <v>4207</v>
      </c>
      <c r="I842" s="2" t="s">
        <v>4208</v>
      </c>
      <c r="J842" s="2" t="s">
        <v>27</v>
      </c>
      <c r="K842" s="2" t="s">
        <v>4212</v>
      </c>
      <c r="L842" s="2" t="s">
        <v>4210</v>
      </c>
      <c r="M842" s="2" t="s">
        <v>4211</v>
      </c>
      <c r="N842" s="2" t="s">
        <v>4213</v>
      </c>
      <c r="O842" s="2" t="str">
        <f t="shared" si="13"/>
        <v>NOK</v>
      </c>
      <c r="P842" s="2" t="str">
        <f>VLOOKUP(B842,ACROV!$A$2:$D$739,4,)</f>
        <v>M. LAZUARDI NURHIDAYAH</v>
      </c>
    </row>
    <row r="843" spans="1:16" x14ac:dyDescent="0.25">
      <c r="A843" s="2" t="s">
        <v>26</v>
      </c>
      <c r="B843" s="2" t="s">
        <v>2157</v>
      </c>
      <c r="C843" s="2" t="s">
        <v>2158</v>
      </c>
      <c r="D843" s="2" t="s">
        <v>118</v>
      </c>
      <c r="E843" s="2" t="s">
        <v>2159</v>
      </c>
      <c r="F843" s="2" t="s">
        <v>4205</v>
      </c>
      <c r="G843" s="2" t="s">
        <v>4206</v>
      </c>
      <c r="H843" s="2" t="s">
        <v>4207</v>
      </c>
      <c r="I843" s="2" t="s">
        <v>4208</v>
      </c>
      <c r="J843" s="2" t="s">
        <v>27</v>
      </c>
      <c r="K843" s="2" t="s">
        <v>4209</v>
      </c>
      <c r="L843" s="2" t="s">
        <v>4210</v>
      </c>
      <c r="M843" s="2" t="s">
        <v>4211</v>
      </c>
      <c r="N843" s="2" t="s">
        <v>41</v>
      </c>
      <c r="O843" s="2" t="str">
        <f t="shared" si="13"/>
        <v>OK</v>
      </c>
      <c r="P843" s="2" t="str">
        <f>VLOOKUP(B843,ACROV!$A$2:$D$739,4,)</f>
        <v>M. LAZUARDI NURHIDAYAH</v>
      </c>
    </row>
    <row r="844" spans="1:16" x14ac:dyDescent="0.25">
      <c r="A844" s="2" t="s">
        <v>26</v>
      </c>
      <c r="B844" s="2" t="s">
        <v>2807</v>
      </c>
      <c r="C844" s="2" t="s">
        <v>2808</v>
      </c>
      <c r="D844" s="2" t="s">
        <v>30</v>
      </c>
      <c r="E844" s="2" t="s">
        <v>2809</v>
      </c>
      <c r="F844" s="2" t="s">
        <v>4205</v>
      </c>
      <c r="G844" s="2" t="s">
        <v>4206</v>
      </c>
      <c r="H844" s="2" t="s">
        <v>4207</v>
      </c>
      <c r="I844" s="2" t="s">
        <v>4208</v>
      </c>
      <c r="J844" s="2" t="s">
        <v>27</v>
      </c>
      <c r="K844" s="2" t="s">
        <v>4209</v>
      </c>
      <c r="L844" s="2" t="s">
        <v>4210</v>
      </c>
      <c r="M844" s="2" t="s">
        <v>4211</v>
      </c>
      <c r="N844" s="2" t="s">
        <v>41</v>
      </c>
      <c r="O844" s="2" t="str">
        <f t="shared" si="13"/>
        <v>OK</v>
      </c>
      <c r="P844" s="2" t="str">
        <f>VLOOKUP(B844,ACROV!$A$2:$D$739,4,)</f>
        <v>M. LAZUARDI NURHIDAYAH</v>
      </c>
    </row>
    <row r="845" spans="1:16" x14ac:dyDescent="0.25">
      <c r="A845" s="2" t="s">
        <v>26</v>
      </c>
      <c r="B845" s="2" t="s">
        <v>948</v>
      </c>
      <c r="C845" s="2" t="s">
        <v>949</v>
      </c>
      <c r="D845" s="2" t="s">
        <v>118</v>
      </c>
      <c r="E845" s="2" t="s">
        <v>2794</v>
      </c>
      <c r="F845" s="2" t="s">
        <v>4205</v>
      </c>
      <c r="G845" s="2" t="s">
        <v>4206</v>
      </c>
      <c r="H845" s="2" t="s">
        <v>4207</v>
      </c>
      <c r="I845" s="2" t="s">
        <v>4208</v>
      </c>
      <c r="J845" s="2" t="s">
        <v>27</v>
      </c>
      <c r="K845" s="2" t="s">
        <v>4209</v>
      </c>
      <c r="L845" s="2" t="s">
        <v>4210</v>
      </c>
      <c r="M845" s="2" t="s">
        <v>4211</v>
      </c>
      <c r="N845" s="2" t="s">
        <v>41</v>
      </c>
      <c r="O845" s="2" t="str">
        <f t="shared" si="13"/>
        <v>OK</v>
      </c>
      <c r="P845" s="2" t="str">
        <f>VLOOKUP(B845,ACROV!$A$2:$D$739,4,)</f>
        <v>M. LAZUARDI NURHIDAYAH</v>
      </c>
    </row>
    <row r="846" spans="1:16" x14ac:dyDescent="0.25">
      <c r="A846" s="2" t="s">
        <v>26</v>
      </c>
      <c r="B846" s="2" t="s">
        <v>1106</v>
      </c>
      <c r="C846" s="2" t="s">
        <v>1107</v>
      </c>
      <c r="D846" s="2" t="s">
        <v>118</v>
      </c>
      <c r="E846" s="2" t="s">
        <v>3809</v>
      </c>
      <c r="F846" s="2" t="s">
        <v>4205</v>
      </c>
      <c r="G846" s="2" t="s">
        <v>4206</v>
      </c>
      <c r="H846" s="2" t="s">
        <v>4207</v>
      </c>
      <c r="I846" s="2" t="s">
        <v>4208</v>
      </c>
      <c r="J846" s="2" t="s">
        <v>27</v>
      </c>
      <c r="K846" s="2" t="s">
        <v>4212</v>
      </c>
      <c r="L846" s="2" t="s">
        <v>4210</v>
      </c>
      <c r="M846" s="2" t="s">
        <v>4211</v>
      </c>
      <c r="N846" s="2" t="s">
        <v>4213</v>
      </c>
      <c r="O846" s="2" t="str">
        <f t="shared" si="13"/>
        <v>NOK</v>
      </c>
      <c r="P846" s="2" t="str">
        <f>VLOOKUP(B846,ACROV!$A$2:$D$739,4,)</f>
        <v>M. LAZUARDI NURHIDAYAH</v>
      </c>
    </row>
    <row r="847" spans="1:16" x14ac:dyDescent="0.25">
      <c r="A847" s="2" t="s">
        <v>26</v>
      </c>
      <c r="B847" s="2" t="s">
        <v>1008</v>
      </c>
      <c r="C847" s="2" t="s">
        <v>1009</v>
      </c>
      <c r="D847" s="2" t="s">
        <v>118</v>
      </c>
      <c r="E847" s="2" t="s">
        <v>2026</v>
      </c>
      <c r="F847" s="2" t="s">
        <v>4205</v>
      </c>
      <c r="G847" s="2" t="s">
        <v>4206</v>
      </c>
      <c r="H847" s="2" t="s">
        <v>4207</v>
      </c>
      <c r="I847" s="2" t="s">
        <v>4208</v>
      </c>
      <c r="J847" s="2" t="s">
        <v>27</v>
      </c>
      <c r="K847" s="2" t="s">
        <v>4209</v>
      </c>
      <c r="L847" s="2" t="s">
        <v>4210</v>
      </c>
      <c r="M847" s="2" t="s">
        <v>4211</v>
      </c>
      <c r="N847" s="2" t="s">
        <v>41</v>
      </c>
      <c r="O847" s="2" t="str">
        <f t="shared" si="13"/>
        <v>OK</v>
      </c>
      <c r="P847" s="2" t="str">
        <f>VLOOKUP(B847,ACROV!$A$2:$D$739,4,)</f>
        <v>M. LAZUARDI NURHIDAYAH</v>
      </c>
    </row>
    <row r="848" spans="1:16" x14ac:dyDescent="0.25">
      <c r="A848" s="2" t="s">
        <v>26</v>
      </c>
      <c r="B848" s="2" t="s">
        <v>2624</v>
      </c>
      <c r="C848" s="2" t="s">
        <v>1725</v>
      </c>
      <c r="D848" s="2" t="s">
        <v>30</v>
      </c>
      <c r="E848" s="2" t="s">
        <v>2625</v>
      </c>
      <c r="F848" s="2" t="s">
        <v>4205</v>
      </c>
      <c r="G848" s="2" t="s">
        <v>4206</v>
      </c>
      <c r="H848" s="2" t="s">
        <v>4207</v>
      </c>
      <c r="I848" s="2" t="s">
        <v>4208</v>
      </c>
      <c r="J848" s="2" t="s">
        <v>27</v>
      </c>
      <c r="K848" s="2" t="s">
        <v>4209</v>
      </c>
      <c r="L848" s="2" t="s">
        <v>4210</v>
      </c>
      <c r="M848" s="2" t="s">
        <v>4211</v>
      </c>
      <c r="N848" s="2" t="s">
        <v>41</v>
      </c>
      <c r="O848" s="2" t="str">
        <f t="shared" si="13"/>
        <v>OK</v>
      </c>
      <c r="P848" s="2" t="str">
        <f>VLOOKUP(B848,ACROV!$A$2:$D$739,4,)</f>
        <v>M. LAZUARDI NURHIDAYAH</v>
      </c>
    </row>
    <row r="849" spans="1:16" x14ac:dyDescent="0.25">
      <c r="A849" s="2" t="s">
        <v>26</v>
      </c>
      <c r="B849" s="2" t="s">
        <v>1859</v>
      </c>
      <c r="C849" s="2" t="s">
        <v>1860</v>
      </c>
      <c r="D849" s="2" t="s">
        <v>30</v>
      </c>
      <c r="E849" s="2" t="s">
        <v>1861</v>
      </c>
      <c r="F849" s="2" t="s">
        <v>4205</v>
      </c>
      <c r="G849" s="2" t="s">
        <v>4206</v>
      </c>
      <c r="H849" s="2" t="s">
        <v>4207</v>
      </c>
      <c r="I849" s="2" t="s">
        <v>4208</v>
      </c>
      <c r="J849" s="2" t="s">
        <v>27</v>
      </c>
      <c r="K849" s="2" t="s">
        <v>4209</v>
      </c>
      <c r="L849" s="2" t="s">
        <v>4210</v>
      </c>
      <c r="M849" s="2" t="s">
        <v>4211</v>
      </c>
      <c r="N849" s="2" t="s">
        <v>41</v>
      </c>
      <c r="O849" s="2" t="str">
        <f t="shared" si="13"/>
        <v>OK</v>
      </c>
      <c r="P849" s="2" t="str">
        <f>VLOOKUP(B849,ACROV!$A$2:$D$739,4,)</f>
        <v>M. LAZUARDI NURHIDAYAH</v>
      </c>
    </row>
    <row r="850" spans="1:16" x14ac:dyDescent="0.25">
      <c r="A850" s="2" t="s">
        <v>26</v>
      </c>
      <c r="B850" s="2" t="s">
        <v>467</v>
      </c>
      <c r="C850" s="2" t="s">
        <v>468</v>
      </c>
      <c r="D850" s="2" t="s">
        <v>30</v>
      </c>
      <c r="E850" s="2" t="s">
        <v>3125</v>
      </c>
      <c r="F850" s="2" t="s">
        <v>4205</v>
      </c>
      <c r="G850" s="2" t="s">
        <v>4206</v>
      </c>
      <c r="H850" s="2" t="s">
        <v>4207</v>
      </c>
      <c r="I850" s="2" t="s">
        <v>4208</v>
      </c>
      <c r="J850" s="2" t="s">
        <v>27</v>
      </c>
      <c r="K850" s="2" t="s">
        <v>4212</v>
      </c>
      <c r="L850" s="2" t="s">
        <v>4210</v>
      </c>
      <c r="M850" s="2" t="s">
        <v>4211</v>
      </c>
      <c r="N850" s="2" t="s">
        <v>4213</v>
      </c>
      <c r="O850" s="2" t="str">
        <f t="shared" si="13"/>
        <v>NOK</v>
      </c>
      <c r="P850" s="2" t="str">
        <f>VLOOKUP(B850,ACROV!$A$2:$D$739,4,)</f>
        <v>M. LAZUARDI NURHIDAYAH</v>
      </c>
    </row>
    <row r="851" spans="1:16" x14ac:dyDescent="0.25">
      <c r="A851" s="2" t="s">
        <v>26</v>
      </c>
      <c r="B851" s="2" t="s">
        <v>3043</v>
      </c>
      <c r="C851" s="2" t="s">
        <v>3044</v>
      </c>
      <c r="D851" s="2" t="s">
        <v>30</v>
      </c>
      <c r="E851" s="2" t="s">
        <v>3053</v>
      </c>
      <c r="F851" s="2" t="s">
        <v>4205</v>
      </c>
      <c r="G851" s="2" t="s">
        <v>4206</v>
      </c>
      <c r="H851" s="2" t="s">
        <v>4207</v>
      </c>
      <c r="I851" s="2" t="s">
        <v>4208</v>
      </c>
      <c r="J851" s="2" t="s">
        <v>27</v>
      </c>
      <c r="K851" s="2" t="s">
        <v>4209</v>
      </c>
      <c r="L851" s="2" t="s">
        <v>4210</v>
      </c>
      <c r="M851" s="2" t="s">
        <v>4211</v>
      </c>
      <c r="N851" s="2" t="s">
        <v>41</v>
      </c>
      <c r="O851" s="2" t="str">
        <f t="shared" si="13"/>
        <v>OK</v>
      </c>
      <c r="P851" s="2" t="str">
        <f>VLOOKUP(B851,ACROV!$A$2:$D$739,4,)</f>
        <v>M. LAZUARDI NURHIDAYAH</v>
      </c>
    </row>
    <row r="852" spans="1:16" x14ac:dyDescent="0.25">
      <c r="A852" s="2" t="s">
        <v>26</v>
      </c>
      <c r="B852" s="2" t="s">
        <v>3389</v>
      </c>
      <c r="C852" s="2" t="s">
        <v>3390</v>
      </c>
      <c r="D852" s="2" t="s">
        <v>30</v>
      </c>
      <c r="E852" s="2" t="s">
        <v>3672</v>
      </c>
      <c r="F852" s="2" t="s">
        <v>4205</v>
      </c>
      <c r="G852" s="2" t="s">
        <v>4206</v>
      </c>
      <c r="H852" s="2" t="s">
        <v>4207</v>
      </c>
      <c r="I852" s="2" t="s">
        <v>4208</v>
      </c>
      <c r="J852" s="2" t="s">
        <v>27</v>
      </c>
      <c r="K852" s="2" t="s">
        <v>4209</v>
      </c>
      <c r="L852" s="2" t="s">
        <v>4214</v>
      </c>
      <c r="M852" s="2" t="s">
        <v>4211</v>
      </c>
      <c r="N852" s="2" t="s">
        <v>4216</v>
      </c>
      <c r="O852" s="2" t="str">
        <f t="shared" si="13"/>
        <v>NOK</v>
      </c>
      <c r="P852" s="2" t="str">
        <f>VLOOKUP(B852,ACROV!$A$2:$D$739,4,)</f>
        <v>M. LAZUARDI NURHIDAYAH</v>
      </c>
    </row>
    <row r="853" spans="1:16" x14ac:dyDescent="0.25">
      <c r="A853" s="2" t="s">
        <v>26</v>
      </c>
      <c r="B853" s="2" t="s">
        <v>467</v>
      </c>
      <c r="C853" s="2" t="s">
        <v>468</v>
      </c>
      <c r="D853" s="2" t="s">
        <v>118</v>
      </c>
      <c r="E853" s="2" t="s">
        <v>469</v>
      </c>
      <c r="F853" s="2" t="s">
        <v>4205</v>
      </c>
      <c r="G853" s="2" t="s">
        <v>4206</v>
      </c>
      <c r="H853" s="2" t="s">
        <v>4207</v>
      </c>
      <c r="I853" s="2" t="s">
        <v>4208</v>
      </c>
      <c r="J853" s="2" t="s">
        <v>27</v>
      </c>
      <c r="K853" s="2" t="s">
        <v>4212</v>
      </c>
      <c r="L853" s="2" t="s">
        <v>4210</v>
      </c>
      <c r="M853" s="2" t="s">
        <v>4211</v>
      </c>
      <c r="N853" s="2" t="s">
        <v>4213</v>
      </c>
      <c r="O853" s="2" t="str">
        <f t="shared" si="13"/>
        <v>NOK</v>
      </c>
      <c r="P853" s="2" t="str">
        <f>VLOOKUP(B853,ACROV!$A$2:$D$739,4,)</f>
        <v>M. LAZUARDI NURHIDAYAH</v>
      </c>
    </row>
    <row r="854" spans="1:16" x14ac:dyDescent="0.25">
      <c r="A854" s="2" t="s">
        <v>26</v>
      </c>
      <c r="B854" s="2" t="s">
        <v>589</v>
      </c>
      <c r="C854" s="2" t="s">
        <v>590</v>
      </c>
      <c r="D854" s="2" t="s">
        <v>60</v>
      </c>
      <c r="E854" s="2" t="s">
        <v>2489</v>
      </c>
      <c r="F854" s="2" t="s">
        <v>4205</v>
      </c>
      <c r="G854" s="2" t="s">
        <v>4206</v>
      </c>
      <c r="H854" s="2" t="s">
        <v>4207</v>
      </c>
      <c r="I854" s="2" t="s">
        <v>4208</v>
      </c>
      <c r="J854" s="2" t="s">
        <v>27</v>
      </c>
      <c r="K854" s="2" t="s">
        <v>4209</v>
      </c>
      <c r="L854" s="2" t="s">
        <v>4210</v>
      </c>
      <c r="M854" s="2" t="s">
        <v>4211</v>
      </c>
      <c r="N854" s="2" t="s">
        <v>41</v>
      </c>
      <c r="O854" s="2" t="str">
        <f t="shared" si="13"/>
        <v>OK</v>
      </c>
      <c r="P854" s="2" t="str">
        <f>VLOOKUP(B854,ACROV!$A$2:$D$739,4,)</f>
        <v>M. LAZUARDI NURHIDAYAH</v>
      </c>
    </row>
    <row r="855" spans="1:16" x14ac:dyDescent="0.25">
      <c r="A855" s="2" t="s">
        <v>26</v>
      </c>
      <c r="B855" s="2" t="s">
        <v>2761</v>
      </c>
      <c r="C855" s="2" t="s">
        <v>1887</v>
      </c>
      <c r="D855" s="2" t="s">
        <v>30</v>
      </c>
      <c r="E855" s="2" t="s">
        <v>2762</v>
      </c>
      <c r="F855" s="2" t="s">
        <v>4205</v>
      </c>
      <c r="G855" s="2" t="s">
        <v>4206</v>
      </c>
      <c r="H855" s="2" t="s">
        <v>4207</v>
      </c>
      <c r="I855" s="2" t="s">
        <v>4208</v>
      </c>
      <c r="J855" s="2" t="s">
        <v>27</v>
      </c>
      <c r="K855" s="2" t="s">
        <v>4209</v>
      </c>
      <c r="L855" s="2" t="s">
        <v>4210</v>
      </c>
      <c r="M855" s="2" t="s">
        <v>4211</v>
      </c>
      <c r="N855" s="2" t="s">
        <v>41</v>
      </c>
      <c r="O855" s="2" t="str">
        <f t="shared" si="13"/>
        <v>OK</v>
      </c>
      <c r="P855" s="2" t="str">
        <f>VLOOKUP(B855,ACROV!$A$2:$D$739,4,)</f>
        <v>M. LAZUARDI NURHIDAYAH</v>
      </c>
    </row>
    <row r="856" spans="1:16" x14ac:dyDescent="0.25">
      <c r="A856" s="2" t="s">
        <v>26</v>
      </c>
      <c r="B856" s="2" t="s">
        <v>2484</v>
      </c>
      <c r="C856" s="2" t="s">
        <v>2485</v>
      </c>
      <c r="D856" s="2" t="s">
        <v>118</v>
      </c>
      <c r="E856" s="2" t="s">
        <v>2486</v>
      </c>
      <c r="F856" s="2" t="s">
        <v>4205</v>
      </c>
      <c r="G856" s="2" t="s">
        <v>4206</v>
      </c>
      <c r="H856" s="2" t="s">
        <v>4207</v>
      </c>
      <c r="I856" s="2" t="s">
        <v>4208</v>
      </c>
      <c r="J856" s="2" t="s">
        <v>27</v>
      </c>
      <c r="K856" s="2" t="s">
        <v>4209</v>
      </c>
      <c r="L856" s="2" t="s">
        <v>4210</v>
      </c>
      <c r="M856" s="2" t="s">
        <v>4211</v>
      </c>
      <c r="N856" s="2" t="s">
        <v>41</v>
      </c>
      <c r="O856" s="2" t="str">
        <f t="shared" si="13"/>
        <v>OK</v>
      </c>
      <c r="P856" s="2" t="str">
        <f>VLOOKUP(B856,ACROV!$A$2:$D$739,4,)</f>
        <v>M. LAZUARDI NURHIDAYAH</v>
      </c>
    </row>
    <row r="857" spans="1:16" x14ac:dyDescent="0.25">
      <c r="A857" s="2" t="s">
        <v>26</v>
      </c>
      <c r="B857" s="2" t="s">
        <v>3414</v>
      </c>
      <c r="C857" s="2" t="s">
        <v>3415</v>
      </c>
      <c r="D857" s="2" t="s">
        <v>118</v>
      </c>
      <c r="E857" s="2" t="s">
        <v>3472</v>
      </c>
      <c r="F857" s="2" t="s">
        <v>4205</v>
      </c>
      <c r="G857" s="2" t="s">
        <v>4206</v>
      </c>
      <c r="H857" s="2" t="s">
        <v>4207</v>
      </c>
      <c r="I857" s="2" t="s">
        <v>4208</v>
      </c>
      <c r="J857" s="2" t="s">
        <v>27</v>
      </c>
      <c r="K857" s="2" t="s">
        <v>4209</v>
      </c>
      <c r="L857" s="2" t="s">
        <v>4210</v>
      </c>
      <c r="M857" s="2" t="s">
        <v>4211</v>
      </c>
      <c r="N857" s="2" t="s">
        <v>41</v>
      </c>
      <c r="O857" s="2" t="str">
        <f t="shared" si="13"/>
        <v>OK</v>
      </c>
      <c r="P857" s="2" t="str">
        <f>VLOOKUP(B857,ACROV!$A$2:$D$739,4,)</f>
        <v>M. LAZUARDI NURHIDAYAH</v>
      </c>
    </row>
    <row r="858" spans="1:16" x14ac:dyDescent="0.25">
      <c r="A858" s="2" t="s">
        <v>26</v>
      </c>
      <c r="B858" s="2" t="s">
        <v>1859</v>
      </c>
      <c r="C858" s="2" t="s">
        <v>1860</v>
      </c>
      <c r="D858" s="2" t="s">
        <v>118</v>
      </c>
      <c r="E858" s="2" t="s">
        <v>3792</v>
      </c>
      <c r="F858" s="2" t="s">
        <v>4205</v>
      </c>
      <c r="G858" s="2" t="s">
        <v>4206</v>
      </c>
      <c r="H858" s="2" t="s">
        <v>4207</v>
      </c>
      <c r="I858" s="2" t="s">
        <v>4208</v>
      </c>
      <c r="J858" s="2" t="s">
        <v>27</v>
      </c>
      <c r="K858" s="2" t="s">
        <v>4209</v>
      </c>
      <c r="L858" s="2" t="s">
        <v>4210</v>
      </c>
      <c r="M858" s="2" t="s">
        <v>4211</v>
      </c>
      <c r="N858" s="2" t="s">
        <v>41</v>
      </c>
      <c r="O858" s="2" t="str">
        <f t="shared" si="13"/>
        <v>OK</v>
      </c>
      <c r="P858" s="2" t="str">
        <f>VLOOKUP(B858,ACROV!$A$2:$D$739,4,)</f>
        <v>M. LAZUARDI NURHIDAYAH</v>
      </c>
    </row>
    <row r="859" spans="1:16" x14ac:dyDescent="0.25">
      <c r="A859" s="2" t="s">
        <v>26</v>
      </c>
      <c r="B859" s="2" t="s">
        <v>3268</v>
      </c>
      <c r="C859" s="2" t="s">
        <v>3269</v>
      </c>
      <c r="D859" s="2" t="s">
        <v>30</v>
      </c>
      <c r="E859" s="2" t="s">
        <v>3371</v>
      </c>
      <c r="F859" s="2" t="s">
        <v>4205</v>
      </c>
      <c r="G859" s="2" t="s">
        <v>4206</v>
      </c>
      <c r="H859" s="2" t="s">
        <v>4207</v>
      </c>
      <c r="I859" s="2" t="s">
        <v>4208</v>
      </c>
      <c r="J859" s="2" t="s">
        <v>27</v>
      </c>
      <c r="K859" s="2" t="s">
        <v>4209</v>
      </c>
      <c r="L859" s="2" t="s">
        <v>4210</v>
      </c>
      <c r="M859" s="2" t="s">
        <v>4211</v>
      </c>
      <c r="N859" s="2" t="s">
        <v>41</v>
      </c>
      <c r="O859" s="2" t="str">
        <f t="shared" si="13"/>
        <v>OK</v>
      </c>
      <c r="P859" s="2" t="str">
        <f>VLOOKUP(B859,ACROV!$A$2:$D$739,4,)</f>
        <v>M. LAZUARDI NURHIDAYAH</v>
      </c>
    </row>
    <row r="860" spans="1:16" x14ac:dyDescent="0.25">
      <c r="A860" s="2" t="s">
        <v>26</v>
      </c>
      <c r="B860" s="2" t="s">
        <v>2484</v>
      </c>
      <c r="C860" s="2" t="s">
        <v>2485</v>
      </c>
      <c r="D860" s="2" t="s">
        <v>30</v>
      </c>
      <c r="E860" s="2" t="s">
        <v>2739</v>
      </c>
      <c r="F860" s="2" t="s">
        <v>4205</v>
      </c>
      <c r="G860" s="2" t="s">
        <v>4206</v>
      </c>
      <c r="H860" s="2" t="s">
        <v>4207</v>
      </c>
      <c r="I860" s="2" t="s">
        <v>4208</v>
      </c>
      <c r="J860" s="2" t="s">
        <v>27</v>
      </c>
      <c r="K860" s="2" t="s">
        <v>4209</v>
      </c>
      <c r="L860" s="2" t="s">
        <v>4210</v>
      </c>
      <c r="M860" s="2" t="s">
        <v>4211</v>
      </c>
      <c r="N860" s="2" t="s">
        <v>41</v>
      </c>
      <c r="O860" s="2" t="str">
        <f t="shared" si="13"/>
        <v>OK</v>
      </c>
      <c r="P860" s="2" t="str">
        <f>VLOOKUP(B860,ACROV!$A$2:$D$739,4,)</f>
        <v>M. LAZUARDI NURHIDAYAH</v>
      </c>
    </row>
    <row r="861" spans="1:16" x14ac:dyDescent="0.25">
      <c r="A861" s="2" t="s">
        <v>26</v>
      </c>
      <c r="B861" s="2" t="s">
        <v>1415</v>
      </c>
      <c r="C861" s="2" t="s">
        <v>1416</v>
      </c>
      <c r="D861" s="2" t="s">
        <v>118</v>
      </c>
      <c r="E861" s="2" t="s">
        <v>1647</v>
      </c>
      <c r="F861" s="2" t="s">
        <v>4205</v>
      </c>
      <c r="G861" s="2" t="s">
        <v>4206</v>
      </c>
      <c r="H861" s="2" t="s">
        <v>4207</v>
      </c>
      <c r="I861" s="2" t="s">
        <v>4208</v>
      </c>
      <c r="J861" s="2" t="s">
        <v>27</v>
      </c>
      <c r="K861" s="2" t="s">
        <v>4209</v>
      </c>
      <c r="L861" s="2" t="s">
        <v>4210</v>
      </c>
      <c r="M861" s="2" t="s">
        <v>4211</v>
      </c>
      <c r="N861" s="2" t="s">
        <v>41</v>
      </c>
      <c r="O861" s="2" t="str">
        <f t="shared" si="13"/>
        <v>OK</v>
      </c>
      <c r="P861" s="2" t="str">
        <f>VLOOKUP(B861,ACROV!$A$2:$D$739,4,)</f>
        <v>M. LAZUARDI NURHIDAYAH</v>
      </c>
    </row>
    <row r="862" spans="1:16" x14ac:dyDescent="0.25">
      <c r="A862" s="2" t="s">
        <v>26</v>
      </c>
      <c r="B862" s="2" t="s">
        <v>1415</v>
      </c>
      <c r="C862" s="2" t="s">
        <v>1416</v>
      </c>
      <c r="D862" s="2" t="s">
        <v>30</v>
      </c>
      <c r="E862" s="2" t="s">
        <v>1417</v>
      </c>
      <c r="F862" s="2" t="s">
        <v>4205</v>
      </c>
      <c r="G862" s="2" t="s">
        <v>4206</v>
      </c>
      <c r="H862" s="2" t="s">
        <v>4207</v>
      </c>
      <c r="I862" s="2" t="s">
        <v>4208</v>
      </c>
      <c r="J862" s="2" t="s">
        <v>27</v>
      </c>
      <c r="K862" s="2" t="s">
        <v>4209</v>
      </c>
      <c r="L862" s="2" t="s">
        <v>4210</v>
      </c>
      <c r="M862" s="2" t="s">
        <v>4211</v>
      </c>
      <c r="N862" s="2" t="s">
        <v>41</v>
      </c>
      <c r="O862" s="2" t="str">
        <f t="shared" si="13"/>
        <v>OK</v>
      </c>
      <c r="P862" s="2" t="str">
        <f>VLOOKUP(B862,ACROV!$A$2:$D$739,4,)</f>
        <v>M. LAZUARDI NURHIDAYAH</v>
      </c>
    </row>
    <row r="863" spans="1:16" x14ac:dyDescent="0.25">
      <c r="A863" s="2" t="s">
        <v>26</v>
      </c>
      <c r="B863" s="2" t="s">
        <v>2807</v>
      </c>
      <c r="C863" s="2" t="s">
        <v>2808</v>
      </c>
      <c r="D863" s="2" t="s">
        <v>118</v>
      </c>
      <c r="E863" s="2" t="s">
        <v>3056</v>
      </c>
      <c r="F863" s="2" t="s">
        <v>4205</v>
      </c>
      <c r="G863" s="2" t="s">
        <v>4206</v>
      </c>
      <c r="H863" s="2" t="s">
        <v>4207</v>
      </c>
      <c r="I863" s="2" t="s">
        <v>4208</v>
      </c>
      <c r="J863" s="2" t="s">
        <v>27</v>
      </c>
      <c r="K863" s="2" t="s">
        <v>4209</v>
      </c>
      <c r="L863" s="2" t="s">
        <v>4210</v>
      </c>
      <c r="M863" s="2" t="s">
        <v>4211</v>
      </c>
      <c r="N863" s="2" t="s">
        <v>41</v>
      </c>
      <c r="O863" s="2" t="str">
        <f t="shared" si="13"/>
        <v>OK</v>
      </c>
      <c r="P863" s="2" t="str">
        <f>VLOOKUP(B863,ACROV!$A$2:$D$739,4,)</f>
        <v>M. LAZUARDI NURHIDAYAH</v>
      </c>
    </row>
    <row r="864" spans="1:16" x14ac:dyDescent="0.25">
      <c r="A864" s="2" t="s">
        <v>26</v>
      </c>
      <c r="B864" s="2" t="s">
        <v>1739</v>
      </c>
      <c r="C864" s="2" t="s">
        <v>1740</v>
      </c>
      <c r="D864" s="2" t="s">
        <v>30</v>
      </c>
      <c r="E864" s="2" t="s">
        <v>1741</v>
      </c>
      <c r="F864" s="2" t="s">
        <v>4205</v>
      </c>
      <c r="G864" s="2" t="s">
        <v>4206</v>
      </c>
      <c r="H864" s="2" t="s">
        <v>4207</v>
      </c>
      <c r="I864" s="2" t="s">
        <v>4208</v>
      </c>
      <c r="J864" s="2" t="s">
        <v>27</v>
      </c>
      <c r="K864" s="2" t="s">
        <v>4209</v>
      </c>
      <c r="L864" s="2" t="s">
        <v>4210</v>
      </c>
      <c r="M864" s="2" t="s">
        <v>4211</v>
      </c>
      <c r="N864" s="2" t="s">
        <v>41</v>
      </c>
      <c r="O864" s="2" t="str">
        <f t="shared" si="13"/>
        <v>OK</v>
      </c>
      <c r="P864" s="2" t="str">
        <f>VLOOKUP(B864,ACROV!$A$2:$D$739,4,)</f>
        <v>M. LAZUARDI NURHIDAYAH</v>
      </c>
    </row>
    <row r="865" spans="1:16" x14ac:dyDescent="0.25">
      <c r="A865" s="2" t="s">
        <v>26</v>
      </c>
      <c r="B865" s="2" t="s">
        <v>2766</v>
      </c>
      <c r="C865" s="2" t="s">
        <v>2767</v>
      </c>
      <c r="D865" s="2" t="s">
        <v>118</v>
      </c>
      <c r="E865" s="2" t="s">
        <v>3438</v>
      </c>
      <c r="F865" s="2" t="s">
        <v>4205</v>
      </c>
      <c r="G865" s="2" t="s">
        <v>4206</v>
      </c>
      <c r="H865" s="2" t="s">
        <v>4207</v>
      </c>
      <c r="I865" s="2" t="s">
        <v>4208</v>
      </c>
      <c r="J865" s="2" t="s">
        <v>27</v>
      </c>
      <c r="K865" s="2" t="s">
        <v>4209</v>
      </c>
      <c r="L865" s="2" t="s">
        <v>4210</v>
      </c>
      <c r="M865" s="2" t="s">
        <v>4211</v>
      </c>
      <c r="N865" s="2" t="s">
        <v>41</v>
      </c>
      <c r="O865" s="2" t="str">
        <f t="shared" si="13"/>
        <v>OK</v>
      </c>
      <c r="P865" s="2" t="str">
        <f>VLOOKUP(B865,ACROV!$A$2:$D$739,4,)</f>
        <v>M. LAZUARDI NURHIDAYAH</v>
      </c>
    </row>
    <row r="866" spans="1:16" x14ac:dyDescent="0.25">
      <c r="A866" s="2" t="s">
        <v>26</v>
      </c>
      <c r="B866" s="2" t="s">
        <v>2121</v>
      </c>
      <c r="C866" s="2" t="s">
        <v>2122</v>
      </c>
      <c r="D866" s="2" t="s">
        <v>30</v>
      </c>
      <c r="E866" s="2" t="s">
        <v>2123</v>
      </c>
      <c r="F866" s="2" t="s">
        <v>4205</v>
      </c>
      <c r="G866" s="2" t="s">
        <v>4206</v>
      </c>
      <c r="H866" s="2" t="s">
        <v>4207</v>
      </c>
      <c r="I866" s="2" t="s">
        <v>4208</v>
      </c>
      <c r="J866" s="2" t="s">
        <v>27</v>
      </c>
      <c r="K866" s="2" t="s">
        <v>4209</v>
      </c>
      <c r="L866" s="2" t="s">
        <v>4210</v>
      </c>
      <c r="M866" s="2" t="s">
        <v>4211</v>
      </c>
      <c r="N866" s="2" t="s">
        <v>41</v>
      </c>
      <c r="O866" s="2" t="str">
        <f t="shared" si="13"/>
        <v>OK</v>
      </c>
      <c r="P866" s="2" t="str">
        <f>VLOOKUP(B866,ACROV!$A$2:$D$739,4,)</f>
        <v>M. LAZUARDI NURHIDAYAH</v>
      </c>
    </row>
    <row r="867" spans="1:16" x14ac:dyDescent="0.25">
      <c r="A867" s="2" t="s">
        <v>26</v>
      </c>
      <c r="B867" s="2" t="s">
        <v>214</v>
      </c>
      <c r="C867" s="2" t="s">
        <v>215</v>
      </c>
      <c r="D867" s="2" t="s">
        <v>30</v>
      </c>
      <c r="E867" s="2" t="s">
        <v>1649</v>
      </c>
      <c r="F867" s="2" t="s">
        <v>4205</v>
      </c>
      <c r="G867" s="2" t="s">
        <v>4206</v>
      </c>
      <c r="H867" s="2" t="s">
        <v>4207</v>
      </c>
      <c r="I867" s="2" t="s">
        <v>4208</v>
      </c>
      <c r="J867" s="2" t="s">
        <v>27</v>
      </c>
      <c r="K867" s="2" t="s">
        <v>4209</v>
      </c>
      <c r="L867" s="2" t="s">
        <v>4210</v>
      </c>
      <c r="M867" s="2" t="s">
        <v>4211</v>
      </c>
      <c r="N867" s="2" t="s">
        <v>41</v>
      </c>
      <c r="O867" s="2" t="str">
        <f t="shared" si="13"/>
        <v>OK</v>
      </c>
      <c r="P867" s="2" t="str">
        <f>VLOOKUP(B867,ACROV!$A$2:$D$739,4,)</f>
        <v>M. LAZUARDI NURHIDAYAH</v>
      </c>
    </row>
    <row r="868" spans="1:16" x14ac:dyDescent="0.25">
      <c r="A868" s="2" t="s">
        <v>26</v>
      </c>
      <c r="B868" s="2" t="s">
        <v>2510</v>
      </c>
      <c r="C868" s="2" t="s">
        <v>2511</v>
      </c>
      <c r="D868" s="2" t="s">
        <v>30</v>
      </c>
      <c r="E868" s="2" t="s">
        <v>2512</v>
      </c>
      <c r="F868" s="2" t="s">
        <v>4205</v>
      </c>
      <c r="G868" s="2" t="s">
        <v>4206</v>
      </c>
      <c r="H868" s="2" t="s">
        <v>4207</v>
      </c>
      <c r="I868" s="2" t="s">
        <v>4208</v>
      </c>
      <c r="J868" s="2" t="s">
        <v>27</v>
      </c>
      <c r="K868" s="2" t="s">
        <v>4209</v>
      </c>
      <c r="L868" s="2" t="s">
        <v>4210</v>
      </c>
      <c r="M868" s="2" t="s">
        <v>4211</v>
      </c>
      <c r="N868" s="2" t="s">
        <v>41</v>
      </c>
      <c r="O868" s="2" t="str">
        <f t="shared" si="13"/>
        <v>OK</v>
      </c>
      <c r="P868" s="2" t="str">
        <f>VLOOKUP(B868,ACROV!$A$2:$D$739,4,)</f>
        <v>M. LAZUARDI NURHIDAYAH</v>
      </c>
    </row>
    <row r="869" spans="1:16" x14ac:dyDescent="0.25">
      <c r="A869" s="2" t="s">
        <v>26</v>
      </c>
      <c r="B869" s="2" t="s">
        <v>2131</v>
      </c>
      <c r="C869" s="2" t="s">
        <v>2132</v>
      </c>
      <c r="D869" s="2" t="s">
        <v>30</v>
      </c>
      <c r="E869" s="2" t="s">
        <v>2134</v>
      </c>
      <c r="F869" s="2" t="s">
        <v>4205</v>
      </c>
      <c r="G869" s="2" t="s">
        <v>4206</v>
      </c>
      <c r="H869" s="2" t="s">
        <v>4207</v>
      </c>
      <c r="I869" s="2" t="s">
        <v>4208</v>
      </c>
      <c r="J869" s="2" t="s">
        <v>27</v>
      </c>
      <c r="K869" s="2" t="s">
        <v>4209</v>
      </c>
      <c r="L869" s="2" t="s">
        <v>4210</v>
      </c>
      <c r="M869" s="2" t="s">
        <v>4211</v>
      </c>
      <c r="N869" s="2" t="s">
        <v>41</v>
      </c>
      <c r="O869" s="2" t="str">
        <f t="shared" si="13"/>
        <v>OK</v>
      </c>
      <c r="P869" s="2" t="str">
        <f>VLOOKUP(B869,ACROV!$A$2:$D$739,4,)</f>
        <v>M. LAZUARDI NURHIDAYAH</v>
      </c>
    </row>
    <row r="870" spans="1:16" x14ac:dyDescent="0.25">
      <c r="A870" s="2" t="s">
        <v>26</v>
      </c>
      <c r="B870" s="2" t="s">
        <v>2736</v>
      </c>
      <c r="C870" s="2" t="s">
        <v>2737</v>
      </c>
      <c r="D870" s="2" t="s">
        <v>118</v>
      </c>
      <c r="E870" s="2" t="s">
        <v>3297</v>
      </c>
      <c r="F870" s="2" t="s">
        <v>4205</v>
      </c>
      <c r="G870" s="2" t="s">
        <v>4206</v>
      </c>
      <c r="H870" s="2" t="s">
        <v>4207</v>
      </c>
      <c r="I870" s="2" t="s">
        <v>4208</v>
      </c>
      <c r="J870" s="2" t="s">
        <v>27</v>
      </c>
      <c r="K870" s="2" t="s">
        <v>4209</v>
      </c>
      <c r="L870" s="2" t="s">
        <v>4210</v>
      </c>
      <c r="M870" s="2" t="s">
        <v>4211</v>
      </c>
      <c r="N870" s="2" t="s">
        <v>41</v>
      </c>
      <c r="O870" s="2" t="str">
        <f t="shared" si="13"/>
        <v>OK</v>
      </c>
      <c r="P870" s="2" t="str">
        <f>VLOOKUP(B870,ACROV!$A$2:$D$739,4,)</f>
        <v>M. LAZUARDI NURHIDAYAH</v>
      </c>
    </row>
    <row r="871" spans="1:16" x14ac:dyDescent="0.25">
      <c r="A871" s="2" t="s">
        <v>26</v>
      </c>
      <c r="B871" s="2" t="s">
        <v>2121</v>
      </c>
      <c r="C871" s="2" t="s">
        <v>2122</v>
      </c>
      <c r="D871" s="2" t="s">
        <v>118</v>
      </c>
      <c r="E871" s="2" t="s">
        <v>3825</v>
      </c>
      <c r="F871" s="2" t="s">
        <v>4205</v>
      </c>
      <c r="G871" s="2" t="s">
        <v>4206</v>
      </c>
      <c r="H871" s="2" t="s">
        <v>4207</v>
      </c>
      <c r="I871" s="2" t="s">
        <v>4208</v>
      </c>
      <c r="J871" s="2" t="s">
        <v>27</v>
      </c>
      <c r="K871" s="2" t="s">
        <v>4209</v>
      </c>
      <c r="L871" s="2" t="s">
        <v>4210</v>
      </c>
      <c r="M871" s="2" t="s">
        <v>4211</v>
      </c>
      <c r="N871" s="2" t="s">
        <v>41</v>
      </c>
      <c r="O871" s="2" t="str">
        <f t="shared" si="13"/>
        <v>OK</v>
      </c>
      <c r="P871" s="2" t="str">
        <f>VLOOKUP(B871,ACROV!$A$2:$D$739,4,)</f>
        <v>M. LAZUARDI NURHIDAYAH</v>
      </c>
    </row>
    <row r="872" spans="1:16" x14ac:dyDescent="0.25">
      <c r="A872" s="2" t="s">
        <v>26</v>
      </c>
      <c r="B872" s="2" t="s">
        <v>2510</v>
      </c>
      <c r="C872" s="2" t="s">
        <v>2511</v>
      </c>
      <c r="D872" s="2" t="s">
        <v>118</v>
      </c>
      <c r="E872" s="2" t="s">
        <v>3931</v>
      </c>
      <c r="F872" s="2" t="s">
        <v>4205</v>
      </c>
      <c r="G872" s="2" t="s">
        <v>4206</v>
      </c>
      <c r="H872" s="2" t="s">
        <v>4207</v>
      </c>
      <c r="I872" s="2" t="s">
        <v>4208</v>
      </c>
      <c r="J872" s="2" t="s">
        <v>27</v>
      </c>
      <c r="K872" s="2" t="s">
        <v>4209</v>
      </c>
      <c r="L872" s="2" t="s">
        <v>4210</v>
      </c>
      <c r="M872" s="2" t="s">
        <v>4211</v>
      </c>
      <c r="N872" s="2" t="s">
        <v>41</v>
      </c>
      <c r="O872" s="2" t="str">
        <f t="shared" si="13"/>
        <v>OK</v>
      </c>
      <c r="P872" s="2" t="str">
        <f>VLOOKUP(B872,ACROV!$A$2:$D$739,4,)</f>
        <v>M. LAZUARDI NURHIDAYAH</v>
      </c>
    </row>
    <row r="873" spans="1:16" x14ac:dyDescent="0.25">
      <c r="A873" s="2" t="s">
        <v>26</v>
      </c>
      <c r="B873" s="2" t="s">
        <v>2157</v>
      </c>
      <c r="C873" s="2" t="s">
        <v>2158</v>
      </c>
      <c r="D873" s="2" t="s">
        <v>30</v>
      </c>
      <c r="E873" s="2" t="s">
        <v>2693</v>
      </c>
      <c r="F873" s="2" t="s">
        <v>4205</v>
      </c>
      <c r="G873" s="2" t="s">
        <v>4206</v>
      </c>
      <c r="H873" s="2" t="s">
        <v>4207</v>
      </c>
      <c r="I873" s="2" t="s">
        <v>4208</v>
      </c>
      <c r="J873" s="2" t="s">
        <v>27</v>
      </c>
      <c r="K873" s="2" t="s">
        <v>4209</v>
      </c>
      <c r="L873" s="2" t="s">
        <v>4210</v>
      </c>
      <c r="M873" s="2" t="s">
        <v>4211</v>
      </c>
      <c r="N873" s="2" t="s">
        <v>41</v>
      </c>
      <c r="O873" s="2" t="str">
        <f t="shared" si="13"/>
        <v>OK</v>
      </c>
      <c r="P873" s="2" t="str">
        <f>VLOOKUP(B873,ACROV!$A$2:$D$739,4,)</f>
        <v>M. LAZUARDI NURHIDAYAH</v>
      </c>
    </row>
    <row r="874" spans="1:16" x14ac:dyDescent="0.25">
      <c r="A874" s="2" t="s">
        <v>26</v>
      </c>
      <c r="B874" s="2" t="s">
        <v>2766</v>
      </c>
      <c r="C874" s="2" t="s">
        <v>2767</v>
      </c>
      <c r="D874" s="2" t="s">
        <v>30</v>
      </c>
      <c r="E874" s="2" t="s">
        <v>2768</v>
      </c>
      <c r="F874" s="2" t="s">
        <v>4205</v>
      </c>
      <c r="G874" s="2" t="s">
        <v>4206</v>
      </c>
      <c r="H874" s="2" t="s">
        <v>4207</v>
      </c>
      <c r="I874" s="2" t="s">
        <v>4208</v>
      </c>
      <c r="J874" s="2" t="s">
        <v>27</v>
      </c>
      <c r="K874" s="2" t="s">
        <v>4209</v>
      </c>
      <c r="L874" s="2" t="s">
        <v>4210</v>
      </c>
      <c r="M874" s="2" t="s">
        <v>4211</v>
      </c>
      <c r="N874" s="2" t="s">
        <v>41</v>
      </c>
      <c r="O874" s="2" t="str">
        <f t="shared" si="13"/>
        <v>OK</v>
      </c>
      <c r="P874" s="2" t="str">
        <f>VLOOKUP(B874,ACROV!$A$2:$D$739,4,)</f>
        <v>M. LAZUARDI NURHIDAYAH</v>
      </c>
    </row>
    <row r="875" spans="1:16" x14ac:dyDescent="0.25">
      <c r="A875" s="2" t="s">
        <v>26</v>
      </c>
      <c r="B875" s="2" t="s">
        <v>974</v>
      </c>
      <c r="C875" s="2" t="s">
        <v>975</v>
      </c>
      <c r="D875" s="2" t="s">
        <v>118</v>
      </c>
      <c r="E875" s="2" t="s">
        <v>2273</v>
      </c>
      <c r="F875" s="2" t="s">
        <v>4205</v>
      </c>
      <c r="G875" s="2" t="s">
        <v>4206</v>
      </c>
      <c r="H875" s="2" t="s">
        <v>4207</v>
      </c>
      <c r="I875" s="2" t="s">
        <v>4208</v>
      </c>
      <c r="J875" s="2" t="s">
        <v>27</v>
      </c>
      <c r="K875" s="2" t="s">
        <v>4209</v>
      </c>
      <c r="L875" s="2" t="s">
        <v>4210</v>
      </c>
      <c r="M875" s="2" t="s">
        <v>4211</v>
      </c>
      <c r="N875" s="2" t="s">
        <v>41</v>
      </c>
      <c r="O875" s="2" t="str">
        <f t="shared" si="13"/>
        <v>OK</v>
      </c>
      <c r="P875" s="2" t="str">
        <f>VLOOKUP(B875,ACROV!$A$2:$D$739,4,)</f>
        <v>M. LAZUARDI NURHIDAYAH</v>
      </c>
    </row>
    <row r="876" spans="1:16" x14ac:dyDescent="0.25">
      <c r="A876" s="2" t="s">
        <v>26</v>
      </c>
      <c r="B876" s="2" t="s">
        <v>2247</v>
      </c>
      <c r="C876" s="2" t="s">
        <v>2248</v>
      </c>
      <c r="D876" s="2" t="s">
        <v>30</v>
      </c>
      <c r="E876" s="2" t="s">
        <v>2249</v>
      </c>
      <c r="F876" s="2" t="s">
        <v>4205</v>
      </c>
      <c r="G876" s="2" t="s">
        <v>4206</v>
      </c>
      <c r="H876" s="2" t="s">
        <v>4207</v>
      </c>
      <c r="I876" s="2" t="s">
        <v>4208</v>
      </c>
      <c r="J876" s="2" t="s">
        <v>27</v>
      </c>
      <c r="K876" s="2" t="s">
        <v>4209</v>
      </c>
      <c r="L876" s="2" t="s">
        <v>4210</v>
      </c>
      <c r="M876" s="2" t="s">
        <v>4211</v>
      </c>
      <c r="N876" s="2" t="s">
        <v>41</v>
      </c>
      <c r="O876" s="2" t="str">
        <f t="shared" si="13"/>
        <v>OK</v>
      </c>
      <c r="P876" s="2" t="str">
        <f>VLOOKUP(B876,ACROV!$A$2:$D$739,4,)</f>
        <v>M. LAZUARDI NURHIDAYAH</v>
      </c>
    </row>
    <row r="877" spans="1:16" x14ac:dyDescent="0.25">
      <c r="A877" s="2" t="s">
        <v>26</v>
      </c>
      <c r="B877" s="2" t="s">
        <v>3887</v>
      </c>
      <c r="C877" s="2" t="s">
        <v>3888</v>
      </c>
      <c r="D877" s="2" t="s">
        <v>30</v>
      </c>
      <c r="E877" s="2" t="s">
        <v>3889</v>
      </c>
      <c r="F877" s="2" t="s">
        <v>4205</v>
      </c>
      <c r="G877" s="2" t="s">
        <v>4206</v>
      </c>
      <c r="H877" s="2" t="s">
        <v>4207</v>
      </c>
      <c r="I877" s="2" t="s">
        <v>4208</v>
      </c>
      <c r="J877" s="2" t="s">
        <v>27</v>
      </c>
      <c r="K877" s="2" t="s">
        <v>4209</v>
      </c>
      <c r="L877" s="2" t="s">
        <v>4210</v>
      </c>
      <c r="M877" s="2" t="s">
        <v>4211</v>
      </c>
      <c r="N877" s="2" t="s">
        <v>41</v>
      </c>
      <c r="O877" s="2" t="str">
        <f t="shared" si="13"/>
        <v>OK</v>
      </c>
      <c r="P877" s="2" t="str">
        <f>VLOOKUP(B877,ACROV!$A$2:$D$739,4,)</f>
        <v>M. LAZUARDI NURHIDAYAH</v>
      </c>
    </row>
    <row r="878" spans="1:16" x14ac:dyDescent="0.25">
      <c r="A878" s="2" t="s">
        <v>26</v>
      </c>
      <c r="B878" s="2" t="s">
        <v>974</v>
      </c>
      <c r="C878" s="2" t="s">
        <v>975</v>
      </c>
      <c r="D878" s="2" t="s">
        <v>30</v>
      </c>
      <c r="E878" s="2" t="s">
        <v>976</v>
      </c>
      <c r="F878" s="2" t="s">
        <v>4205</v>
      </c>
      <c r="G878" s="2" t="s">
        <v>4206</v>
      </c>
      <c r="H878" s="2" t="s">
        <v>4207</v>
      </c>
      <c r="I878" s="2" t="s">
        <v>4208</v>
      </c>
      <c r="J878" s="2" t="s">
        <v>27</v>
      </c>
      <c r="K878" s="2" t="s">
        <v>4209</v>
      </c>
      <c r="L878" s="2" t="s">
        <v>4210</v>
      </c>
      <c r="M878" s="2" t="s">
        <v>4211</v>
      </c>
      <c r="N878" s="2" t="s">
        <v>41</v>
      </c>
      <c r="O878" s="2" t="str">
        <f t="shared" si="13"/>
        <v>OK</v>
      </c>
      <c r="P878" s="2" t="str">
        <f>VLOOKUP(B878,ACROV!$A$2:$D$739,4,)</f>
        <v>M. LAZUARDI NURHIDAYAH</v>
      </c>
    </row>
    <row r="879" spans="1:16" x14ac:dyDescent="0.25">
      <c r="A879" s="2" t="s">
        <v>26</v>
      </c>
      <c r="B879" s="2" t="s">
        <v>2927</v>
      </c>
      <c r="C879" s="2" t="s">
        <v>2928</v>
      </c>
      <c r="D879" s="2" t="s">
        <v>30</v>
      </c>
      <c r="E879" s="2" t="s">
        <v>2929</v>
      </c>
      <c r="F879" s="2" t="s">
        <v>4205</v>
      </c>
      <c r="G879" s="2" t="s">
        <v>4206</v>
      </c>
      <c r="H879" s="2" t="s">
        <v>4207</v>
      </c>
      <c r="I879" s="2" t="s">
        <v>4208</v>
      </c>
      <c r="J879" s="2" t="s">
        <v>27</v>
      </c>
      <c r="K879" s="2" t="s">
        <v>4209</v>
      </c>
      <c r="L879" s="2" t="s">
        <v>4210</v>
      </c>
      <c r="M879" s="2" t="s">
        <v>4211</v>
      </c>
      <c r="N879" s="2" t="s">
        <v>41</v>
      </c>
      <c r="O879" s="2" t="str">
        <f t="shared" si="13"/>
        <v>OK</v>
      </c>
      <c r="P879" s="2" t="str">
        <f>VLOOKUP(B879,ACROV!$A$2:$D$739,4,)</f>
        <v>M. LAZUARDI NURHIDAYAH</v>
      </c>
    </row>
    <row r="880" spans="1:16" x14ac:dyDescent="0.25">
      <c r="A880" s="2" t="s">
        <v>26</v>
      </c>
      <c r="B880" s="2" t="s">
        <v>3208</v>
      </c>
      <c r="C880" s="2" t="s">
        <v>3209</v>
      </c>
      <c r="D880" s="2" t="s">
        <v>118</v>
      </c>
      <c r="E880" s="2" t="s">
        <v>3210</v>
      </c>
      <c r="F880" s="2" t="s">
        <v>4205</v>
      </c>
      <c r="G880" s="2" t="s">
        <v>4206</v>
      </c>
      <c r="H880" s="2" t="s">
        <v>4207</v>
      </c>
      <c r="I880" s="2" t="s">
        <v>4208</v>
      </c>
      <c r="J880" s="2" t="s">
        <v>27</v>
      </c>
      <c r="K880" s="2" t="s">
        <v>4209</v>
      </c>
      <c r="L880" s="2" t="s">
        <v>4210</v>
      </c>
      <c r="M880" s="2" t="s">
        <v>4211</v>
      </c>
      <c r="N880" s="2" t="s">
        <v>41</v>
      </c>
      <c r="O880" s="2" t="str">
        <f t="shared" si="13"/>
        <v>OK</v>
      </c>
      <c r="P880" s="2" t="str">
        <f>VLOOKUP(B880,ACROV!$A$2:$D$739,4,)</f>
        <v>M. LAZUARDI NURHIDAYAH</v>
      </c>
    </row>
    <row r="881" spans="1:16" x14ac:dyDescent="0.25">
      <c r="A881" s="2" t="s">
        <v>26</v>
      </c>
      <c r="B881" s="2" t="s">
        <v>1227</v>
      </c>
      <c r="C881" s="2" t="s">
        <v>1228</v>
      </c>
      <c r="D881" s="2" t="s">
        <v>30</v>
      </c>
      <c r="E881" s="2" t="s">
        <v>1229</v>
      </c>
      <c r="F881" s="2" t="s">
        <v>4205</v>
      </c>
      <c r="G881" s="2" t="s">
        <v>4206</v>
      </c>
      <c r="H881" s="2" t="s">
        <v>4207</v>
      </c>
      <c r="I881" s="2" t="s">
        <v>4208</v>
      </c>
      <c r="J881" s="2" t="s">
        <v>27</v>
      </c>
      <c r="K881" s="2" t="s">
        <v>4209</v>
      </c>
      <c r="L881" s="2" t="s">
        <v>4210</v>
      </c>
      <c r="M881" s="2" t="s">
        <v>4211</v>
      </c>
      <c r="N881" s="2" t="s">
        <v>41</v>
      </c>
      <c r="O881" s="2" t="str">
        <f t="shared" si="13"/>
        <v>OK</v>
      </c>
      <c r="P881" s="2" t="str">
        <f>VLOOKUP(B881,ACROV!$A$2:$D$739,4,)</f>
        <v>M. LAZUARDI NURHIDAYAH</v>
      </c>
    </row>
    <row r="882" spans="1:16" x14ac:dyDescent="0.25">
      <c r="A882" s="2" t="s">
        <v>26</v>
      </c>
      <c r="B882" s="2" t="s">
        <v>3887</v>
      </c>
      <c r="C882" s="2" t="s">
        <v>3888</v>
      </c>
      <c r="D882" s="2" t="s">
        <v>118</v>
      </c>
      <c r="E882" s="2" t="s">
        <v>3892</v>
      </c>
      <c r="F882" s="2" t="s">
        <v>4205</v>
      </c>
      <c r="G882" s="2" t="s">
        <v>4206</v>
      </c>
      <c r="H882" s="2" t="s">
        <v>4207</v>
      </c>
      <c r="I882" s="2" t="s">
        <v>4208</v>
      </c>
      <c r="J882" s="2" t="s">
        <v>27</v>
      </c>
      <c r="K882" s="2" t="s">
        <v>4209</v>
      </c>
      <c r="L882" s="2" t="s">
        <v>4210</v>
      </c>
      <c r="M882" s="2" t="s">
        <v>4211</v>
      </c>
      <c r="N882" s="2" t="s">
        <v>41</v>
      </c>
      <c r="O882" s="2" t="str">
        <f t="shared" si="13"/>
        <v>OK</v>
      </c>
      <c r="P882" s="2" t="str">
        <f>VLOOKUP(B882,ACROV!$A$2:$D$739,4,)</f>
        <v>M. LAZUARDI NURHIDAYAH</v>
      </c>
    </row>
    <row r="883" spans="1:16" x14ac:dyDescent="0.25">
      <c r="A883" s="2" t="s">
        <v>26</v>
      </c>
      <c r="B883" s="2" t="s">
        <v>3043</v>
      </c>
      <c r="C883" s="2" t="s">
        <v>3044</v>
      </c>
      <c r="D883" s="2" t="s">
        <v>118</v>
      </c>
      <c r="E883" s="2" t="s">
        <v>3045</v>
      </c>
      <c r="F883" s="2" t="s">
        <v>4205</v>
      </c>
      <c r="G883" s="2" t="s">
        <v>4206</v>
      </c>
      <c r="H883" s="2" t="s">
        <v>4207</v>
      </c>
      <c r="I883" s="2" t="s">
        <v>4208</v>
      </c>
      <c r="J883" s="2" t="s">
        <v>27</v>
      </c>
      <c r="K883" s="2" t="s">
        <v>4209</v>
      </c>
      <c r="L883" s="2" t="s">
        <v>4210</v>
      </c>
      <c r="M883" s="2" t="s">
        <v>4211</v>
      </c>
      <c r="N883" s="2" t="s">
        <v>41</v>
      </c>
      <c r="O883" s="2" t="str">
        <f t="shared" si="13"/>
        <v>OK</v>
      </c>
      <c r="P883" s="2" t="str">
        <f>VLOOKUP(B883,ACROV!$A$2:$D$739,4,)</f>
        <v>M. LAZUARDI NURHIDAYAH</v>
      </c>
    </row>
    <row r="884" spans="1:16" x14ac:dyDescent="0.25">
      <c r="A884" s="2" t="s">
        <v>26</v>
      </c>
      <c r="B884" s="2" t="s">
        <v>2723</v>
      </c>
      <c r="C884" s="2" t="s">
        <v>2724</v>
      </c>
      <c r="D884" s="2" t="s">
        <v>30</v>
      </c>
      <c r="E884" s="2" t="s">
        <v>2725</v>
      </c>
      <c r="F884" s="2" t="s">
        <v>4205</v>
      </c>
      <c r="G884" s="2" t="s">
        <v>4206</v>
      </c>
      <c r="H884" s="2" t="s">
        <v>4207</v>
      </c>
      <c r="I884" s="2" t="s">
        <v>4208</v>
      </c>
      <c r="J884" s="2" t="s">
        <v>27</v>
      </c>
      <c r="K884" s="2" t="s">
        <v>4209</v>
      </c>
      <c r="L884" s="2" t="s">
        <v>4210</v>
      </c>
      <c r="M884" s="2" t="s">
        <v>4211</v>
      </c>
      <c r="N884" s="2" t="s">
        <v>41</v>
      </c>
      <c r="O884" s="2" t="str">
        <f t="shared" si="13"/>
        <v>OK</v>
      </c>
      <c r="P884" s="2" t="str">
        <f>VLOOKUP(B884,ACROV!$A$2:$D$739,4,)</f>
        <v>M. LAZUARDI NURHIDAYAH</v>
      </c>
    </row>
    <row r="885" spans="1:16" x14ac:dyDescent="0.25">
      <c r="A885" s="2" t="s">
        <v>26</v>
      </c>
      <c r="B885" s="2" t="s">
        <v>3208</v>
      </c>
      <c r="C885" s="2" t="s">
        <v>3209</v>
      </c>
      <c r="D885" s="2" t="s">
        <v>30</v>
      </c>
      <c r="E885" s="2" t="s">
        <v>3377</v>
      </c>
      <c r="F885" s="2" t="s">
        <v>4205</v>
      </c>
      <c r="G885" s="2" t="s">
        <v>4206</v>
      </c>
      <c r="H885" s="2" t="s">
        <v>4207</v>
      </c>
      <c r="I885" s="2" t="s">
        <v>4208</v>
      </c>
      <c r="J885" s="2" t="s">
        <v>27</v>
      </c>
      <c r="K885" s="2" t="s">
        <v>4209</v>
      </c>
      <c r="L885" s="2" t="s">
        <v>4210</v>
      </c>
      <c r="M885" s="2" t="s">
        <v>4211</v>
      </c>
      <c r="N885" s="2" t="s">
        <v>41</v>
      </c>
      <c r="O885" s="2" t="str">
        <f t="shared" si="13"/>
        <v>OK</v>
      </c>
      <c r="P885" s="2" t="str">
        <f>VLOOKUP(B885,ACROV!$A$2:$D$739,4,)</f>
        <v>M. LAZUARDI NURHIDAYAH</v>
      </c>
    </row>
    <row r="886" spans="1:16" x14ac:dyDescent="0.25">
      <c r="A886" s="2" t="s">
        <v>26</v>
      </c>
      <c r="B886" s="2" t="s">
        <v>2723</v>
      </c>
      <c r="C886" s="2" t="s">
        <v>2724</v>
      </c>
      <c r="D886" s="2" t="s">
        <v>118</v>
      </c>
      <c r="E886" s="2" t="s">
        <v>3780</v>
      </c>
      <c r="F886" s="2" t="s">
        <v>4205</v>
      </c>
      <c r="G886" s="2" t="s">
        <v>4206</v>
      </c>
      <c r="H886" s="2" t="s">
        <v>4207</v>
      </c>
      <c r="I886" s="2" t="s">
        <v>4208</v>
      </c>
      <c r="J886" s="2" t="s">
        <v>27</v>
      </c>
      <c r="K886" s="2" t="s">
        <v>4209</v>
      </c>
      <c r="L886" s="2" t="s">
        <v>4210</v>
      </c>
      <c r="M886" s="2" t="s">
        <v>4211</v>
      </c>
      <c r="N886" s="2" t="s">
        <v>41</v>
      </c>
      <c r="O886" s="2" t="str">
        <f t="shared" si="13"/>
        <v>OK</v>
      </c>
      <c r="P886" s="2" t="str">
        <f>VLOOKUP(B886,ACROV!$A$2:$D$739,4,)</f>
        <v>M. LAZUARDI NURHIDAYAH</v>
      </c>
    </row>
    <row r="887" spans="1:16" x14ac:dyDescent="0.25">
      <c r="A887" s="2" t="s">
        <v>26</v>
      </c>
      <c r="B887" s="2" t="s">
        <v>2810</v>
      </c>
      <c r="C887" s="2" t="s">
        <v>2811</v>
      </c>
      <c r="D887" s="2" t="s">
        <v>30</v>
      </c>
      <c r="E887" s="2" t="s">
        <v>2812</v>
      </c>
      <c r="F887" s="2" t="s">
        <v>4205</v>
      </c>
      <c r="G887" s="2" t="s">
        <v>4206</v>
      </c>
      <c r="H887" s="2" t="s">
        <v>4207</v>
      </c>
      <c r="I887" s="2" t="s">
        <v>4208</v>
      </c>
      <c r="J887" s="2" t="s">
        <v>27</v>
      </c>
      <c r="K887" s="2" t="s">
        <v>4209</v>
      </c>
      <c r="L887" s="2" t="s">
        <v>4210</v>
      </c>
      <c r="M887" s="2" t="s">
        <v>4211</v>
      </c>
      <c r="N887" s="2" t="s">
        <v>41</v>
      </c>
      <c r="O887" s="2" t="str">
        <f t="shared" si="13"/>
        <v>OK</v>
      </c>
      <c r="P887" s="2" t="str">
        <f>VLOOKUP(B887,ACROV!$A$2:$D$739,4,)</f>
        <v>M. LAZUARDI NURHIDAYAH</v>
      </c>
    </row>
    <row r="888" spans="1:16" x14ac:dyDescent="0.25">
      <c r="A888" s="2" t="s">
        <v>26</v>
      </c>
      <c r="B888" s="2" t="s">
        <v>2927</v>
      </c>
      <c r="C888" s="2" t="s">
        <v>2928</v>
      </c>
      <c r="D888" s="2" t="s">
        <v>118</v>
      </c>
      <c r="E888" s="2" t="s">
        <v>3902</v>
      </c>
      <c r="F888" s="2" t="s">
        <v>4205</v>
      </c>
      <c r="G888" s="2" t="s">
        <v>4206</v>
      </c>
      <c r="H888" s="2" t="s">
        <v>4207</v>
      </c>
      <c r="I888" s="2" t="s">
        <v>4208</v>
      </c>
      <c r="J888" s="2" t="s">
        <v>27</v>
      </c>
      <c r="K888" s="2" t="s">
        <v>4209</v>
      </c>
      <c r="L888" s="2" t="s">
        <v>4210</v>
      </c>
      <c r="M888" s="2" t="s">
        <v>4211</v>
      </c>
      <c r="N888" s="2" t="s">
        <v>41</v>
      </c>
      <c r="O888" s="2" t="str">
        <f t="shared" si="13"/>
        <v>OK</v>
      </c>
      <c r="P888" s="2" t="str">
        <f>VLOOKUP(B888,ACROV!$A$2:$D$739,4,)</f>
        <v>M. LAZUARDI NURHIDAYAH</v>
      </c>
    </row>
    <row r="889" spans="1:16" x14ac:dyDescent="0.25">
      <c r="A889" s="2" t="s">
        <v>26</v>
      </c>
      <c r="B889" s="2" t="s">
        <v>2810</v>
      </c>
      <c r="C889" s="2" t="s">
        <v>2811</v>
      </c>
      <c r="D889" s="2" t="s">
        <v>118</v>
      </c>
      <c r="E889" s="2" t="s">
        <v>2962</v>
      </c>
      <c r="F889" s="2" t="s">
        <v>4205</v>
      </c>
      <c r="G889" s="2" t="s">
        <v>4206</v>
      </c>
      <c r="H889" s="2" t="s">
        <v>4207</v>
      </c>
      <c r="I889" s="2" t="s">
        <v>4208</v>
      </c>
      <c r="J889" s="2" t="s">
        <v>27</v>
      </c>
      <c r="K889" s="2" t="s">
        <v>4209</v>
      </c>
      <c r="L889" s="2" t="s">
        <v>4210</v>
      </c>
      <c r="M889" s="2" t="s">
        <v>4211</v>
      </c>
      <c r="N889" s="2" t="s">
        <v>41</v>
      </c>
      <c r="O889" s="2" t="str">
        <f t="shared" si="13"/>
        <v>OK</v>
      </c>
      <c r="P889" s="2" t="str">
        <f>VLOOKUP(B889,ACROV!$A$2:$D$739,4,)</f>
        <v>M. LAZUARDI NURHIDAYAH</v>
      </c>
    </row>
    <row r="890" spans="1:16" x14ac:dyDescent="0.25">
      <c r="A890" s="2" t="s">
        <v>26</v>
      </c>
      <c r="B890" s="2" t="s">
        <v>2942</v>
      </c>
      <c r="C890" s="2" t="s">
        <v>2943</v>
      </c>
      <c r="D890" s="2" t="s">
        <v>30</v>
      </c>
      <c r="E890" s="2" t="s">
        <v>2944</v>
      </c>
      <c r="F890" s="2" t="s">
        <v>4205</v>
      </c>
      <c r="G890" s="2" t="s">
        <v>4206</v>
      </c>
      <c r="H890" s="2" t="s">
        <v>4207</v>
      </c>
      <c r="I890" s="2" t="s">
        <v>4208</v>
      </c>
      <c r="J890" s="2" t="s">
        <v>27</v>
      </c>
      <c r="K890" s="2" t="s">
        <v>4209</v>
      </c>
      <c r="L890" s="2" t="s">
        <v>4210</v>
      </c>
      <c r="M890" s="2" t="s">
        <v>4211</v>
      </c>
      <c r="N890" s="2" t="s">
        <v>41</v>
      </c>
      <c r="O890" s="2" t="str">
        <f t="shared" si="13"/>
        <v>OK</v>
      </c>
      <c r="P890" s="2" t="str">
        <f>VLOOKUP(B890,ACROV!$A$2:$D$739,4,)</f>
        <v>M. LAZUARDI NURHIDAYAH</v>
      </c>
    </row>
    <row r="891" spans="1:16" x14ac:dyDescent="0.25">
      <c r="A891" s="2" t="s">
        <v>26</v>
      </c>
      <c r="B891" s="2" t="s">
        <v>1227</v>
      </c>
      <c r="C891" s="2" t="s">
        <v>1228</v>
      </c>
      <c r="D891" s="2" t="s">
        <v>118</v>
      </c>
      <c r="E891" s="2" t="s">
        <v>2817</v>
      </c>
      <c r="F891" s="2" t="s">
        <v>4205</v>
      </c>
      <c r="G891" s="2" t="s">
        <v>4206</v>
      </c>
      <c r="H891" s="2" t="s">
        <v>4207</v>
      </c>
      <c r="I891" s="2" t="s">
        <v>4208</v>
      </c>
      <c r="J891" s="2" t="s">
        <v>27</v>
      </c>
      <c r="K891" s="2" t="s">
        <v>4209</v>
      </c>
      <c r="L891" s="2" t="s">
        <v>4210</v>
      </c>
      <c r="M891" s="2" t="s">
        <v>4211</v>
      </c>
      <c r="N891" s="2" t="s">
        <v>41</v>
      </c>
      <c r="O891" s="2" t="str">
        <f t="shared" si="13"/>
        <v>OK</v>
      </c>
      <c r="P891" s="2" t="str">
        <f>VLOOKUP(B891,ACROV!$A$2:$D$739,4,)</f>
        <v>M. LAZUARDI NURHIDAYAH</v>
      </c>
    </row>
    <row r="892" spans="1:16" x14ac:dyDescent="0.25">
      <c r="A892" s="2" t="s">
        <v>26</v>
      </c>
      <c r="B892" s="2" t="s">
        <v>2942</v>
      </c>
      <c r="C892" s="2" t="s">
        <v>2943</v>
      </c>
      <c r="D892" s="2" t="s">
        <v>118</v>
      </c>
      <c r="E892" s="2" t="s">
        <v>2972</v>
      </c>
      <c r="F892" s="2" t="s">
        <v>4205</v>
      </c>
      <c r="G892" s="2" t="s">
        <v>4206</v>
      </c>
      <c r="H892" s="2" t="s">
        <v>4207</v>
      </c>
      <c r="I892" s="2" t="s">
        <v>4208</v>
      </c>
      <c r="J892" s="2" t="s">
        <v>27</v>
      </c>
      <c r="K892" s="2" t="s">
        <v>4209</v>
      </c>
      <c r="L892" s="2" t="s">
        <v>4210</v>
      </c>
      <c r="M892" s="2" t="s">
        <v>4211</v>
      </c>
      <c r="N892" s="2" t="s">
        <v>41</v>
      </c>
      <c r="O892" s="2" t="str">
        <f t="shared" si="13"/>
        <v>OK</v>
      </c>
      <c r="P892" s="2" t="str">
        <f>VLOOKUP(B892,ACROV!$A$2:$D$739,4,)</f>
        <v>M. LAZUARDI NURHIDAYAH</v>
      </c>
    </row>
    <row r="893" spans="1:16" x14ac:dyDescent="0.25">
      <c r="A893" s="2" t="s">
        <v>3954</v>
      </c>
      <c r="B893" s="2" t="s">
        <v>1008</v>
      </c>
      <c r="C893" s="2" t="s">
        <v>1009</v>
      </c>
      <c r="D893" s="2" t="s">
        <v>160</v>
      </c>
      <c r="E893" s="2" t="s">
        <v>3967</v>
      </c>
      <c r="F893" s="2" t="s">
        <v>32</v>
      </c>
      <c r="G893" s="2" t="s">
        <v>32</v>
      </c>
      <c r="H893" s="2" t="s">
        <v>32</v>
      </c>
      <c r="I893" s="2" t="s">
        <v>32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4225</v>
      </c>
      <c r="O893" s="2" t="str">
        <f t="shared" si="13"/>
        <v>NOK</v>
      </c>
      <c r="P893" s="2" t="str">
        <f>VLOOKUP(B893,ACROV!$A$2:$D$739,4,)</f>
        <v>M. LAZUARDI NURHIDAYAH</v>
      </c>
    </row>
    <row r="894" spans="1:16" x14ac:dyDescent="0.25">
      <c r="A894" s="2" t="s">
        <v>3954</v>
      </c>
      <c r="B894" s="2" t="s">
        <v>3917</v>
      </c>
      <c r="C894" s="2" t="s">
        <v>3918</v>
      </c>
      <c r="D894" s="2" t="s">
        <v>118</v>
      </c>
      <c r="E894" s="2" t="s">
        <v>3968</v>
      </c>
      <c r="F894" s="2" t="s">
        <v>32</v>
      </c>
      <c r="G894" s="2" t="s">
        <v>32</v>
      </c>
      <c r="H894" s="2" t="s">
        <v>32</v>
      </c>
      <c r="I894" s="2" t="s">
        <v>32</v>
      </c>
      <c r="J894" s="2" t="s">
        <v>32</v>
      </c>
      <c r="K894" s="2" t="s">
        <v>32</v>
      </c>
      <c r="L894" s="2" t="s">
        <v>32</v>
      </c>
      <c r="M894" s="2" t="s">
        <v>32</v>
      </c>
      <c r="N894" s="2" t="s">
        <v>4225</v>
      </c>
      <c r="O894" s="2" t="str">
        <f t="shared" si="13"/>
        <v>NOK</v>
      </c>
      <c r="P894" s="2" t="str">
        <f>VLOOKUP(B894,ACROV!$A$2:$D$739,4,)</f>
        <v>M. LAZUARDI NURHIDAYAH</v>
      </c>
    </row>
    <row r="895" spans="1:16" x14ac:dyDescent="0.25">
      <c r="A895" s="2" t="s">
        <v>3954</v>
      </c>
      <c r="B895" s="2" t="s">
        <v>3917</v>
      </c>
      <c r="C895" s="2" t="s">
        <v>3918</v>
      </c>
      <c r="D895" s="2" t="s">
        <v>160</v>
      </c>
      <c r="E895" s="2" t="s">
        <v>3972</v>
      </c>
      <c r="F895" s="2" t="s">
        <v>32</v>
      </c>
      <c r="G895" s="2" t="s">
        <v>32</v>
      </c>
      <c r="H895" s="2" t="s">
        <v>32</v>
      </c>
      <c r="I895" s="2" t="s">
        <v>32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4225</v>
      </c>
      <c r="O895" s="2" t="str">
        <f t="shared" si="13"/>
        <v>NOK</v>
      </c>
      <c r="P895" s="2" t="str">
        <f>VLOOKUP(B895,ACROV!$A$2:$D$739,4,)</f>
        <v>M. LAZUARDI NURHIDAYAH</v>
      </c>
    </row>
    <row r="896" spans="1:16" x14ac:dyDescent="0.25">
      <c r="A896" s="2" t="s">
        <v>3954</v>
      </c>
      <c r="B896" s="2" t="s">
        <v>3917</v>
      </c>
      <c r="C896" s="2" t="s">
        <v>3918</v>
      </c>
      <c r="D896" s="2" t="s">
        <v>30</v>
      </c>
      <c r="E896" s="2" t="s">
        <v>3919</v>
      </c>
      <c r="F896" s="2" t="s">
        <v>32</v>
      </c>
      <c r="G896" s="2" t="s">
        <v>32</v>
      </c>
      <c r="H896" s="2" t="s">
        <v>32</v>
      </c>
      <c r="I896" s="2" t="s">
        <v>32</v>
      </c>
      <c r="J896" s="2" t="s">
        <v>32</v>
      </c>
      <c r="K896" s="2" t="s">
        <v>32</v>
      </c>
      <c r="L896" s="2" t="s">
        <v>32</v>
      </c>
      <c r="M896" s="2" t="s">
        <v>32</v>
      </c>
      <c r="N896" s="2" t="s">
        <v>4225</v>
      </c>
      <c r="O896" s="2" t="str">
        <f t="shared" si="13"/>
        <v>NOK</v>
      </c>
      <c r="P896" s="2" t="str">
        <f>VLOOKUP(B896,ACROV!$A$2:$D$739,4,)</f>
        <v>M. LAZUARDI NURHIDAYAH</v>
      </c>
    </row>
    <row r="897" spans="1:16" x14ac:dyDescent="0.25">
      <c r="A897" s="2" t="s">
        <v>26</v>
      </c>
      <c r="B897" s="2" t="s">
        <v>3067</v>
      </c>
      <c r="C897" s="2" t="s">
        <v>3068</v>
      </c>
      <c r="D897" s="2" t="s">
        <v>30</v>
      </c>
      <c r="E897" s="2" t="s">
        <v>3141</v>
      </c>
      <c r="F897" s="2" t="s">
        <v>4205</v>
      </c>
      <c r="G897" s="2" t="s">
        <v>4206</v>
      </c>
      <c r="H897" s="2" t="s">
        <v>4207</v>
      </c>
      <c r="I897" s="2" t="s">
        <v>4208</v>
      </c>
      <c r="J897" s="2" t="s">
        <v>27</v>
      </c>
      <c r="K897" s="2" t="s">
        <v>4209</v>
      </c>
      <c r="L897" s="2" t="s">
        <v>4210</v>
      </c>
      <c r="M897" s="2" t="s">
        <v>4211</v>
      </c>
      <c r="N897" s="2" t="s">
        <v>41</v>
      </c>
      <c r="O897" s="2" t="str">
        <f t="shared" si="13"/>
        <v>OK</v>
      </c>
      <c r="P897" s="2" t="str">
        <f>VLOOKUP(B897,ACROV!$A$2:$D$739,4,)</f>
        <v>M. RUSLI FAUZI</v>
      </c>
    </row>
    <row r="898" spans="1:16" x14ac:dyDescent="0.25">
      <c r="A898" s="2" t="s">
        <v>26</v>
      </c>
      <c r="B898" s="2" t="s">
        <v>3278</v>
      </c>
      <c r="C898" s="2" t="s">
        <v>3279</v>
      </c>
      <c r="D898" s="2" t="s">
        <v>118</v>
      </c>
      <c r="E898" s="2" t="s">
        <v>3280</v>
      </c>
      <c r="F898" s="2" t="s">
        <v>4205</v>
      </c>
      <c r="G898" s="2" t="s">
        <v>4206</v>
      </c>
      <c r="H898" s="2" t="s">
        <v>4207</v>
      </c>
      <c r="I898" s="2" t="s">
        <v>4208</v>
      </c>
      <c r="J898" s="2" t="s">
        <v>27</v>
      </c>
      <c r="K898" s="2" t="s">
        <v>4209</v>
      </c>
      <c r="L898" s="2" t="s">
        <v>4210</v>
      </c>
      <c r="M898" s="2" t="s">
        <v>4211</v>
      </c>
      <c r="N898" s="2" t="s">
        <v>41</v>
      </c>
      <c r="O898" s="2" t="str">
        <f t="shared" ref="O898:O961" si="14">IF(N898="OK","OK","NOK")</f>
        <v>OK</v>
      </c>
      <c r="P898" s="2" t="str">
        <f>VLOOKUP(B898,ACROV!$A$2:$D$739,4,)</f>
        <v>M. RUSLI FAUZI</v>
      </c>
    </row>
    <row r="899" spans="1:16" x14ac:dyDescent="0.25">
      <c r="A899" s="2" t="s">
        <v>26</v>
      </c>
      <c r="B899" s="2" t="s">
        <v>1330</v>
      </c>
      <c r="C899" s="2" t="s">
        <v>1331</v>
      </c>
      <c r="D899" s="2" t="s">
        <v>118</v>
      </c>
      <c r="E899" s="2" t="s">
        <v>1401</v>
      </c>
      <c r="F899" s="2" t="s">
        <v>4205</v>
      </c>
      <c r="G899" s="2" t="s">
        <v>4206</v>
      </c>
      <c r="H899" s="2" t="s">
        <v>4207</v>
      </c>
      <c r="I899" s="2" t="s">
        <v>4208</v>
      </c>
      <c r="J899" s="2" t="s">
        <v>27</v>
      </c>
      <c r="K899" s="2" t="s">
        <v>4209</v>
      </c>
      <c r="L899" s="2" t="s">
        <v>4210</v>
      </c>
      <c r="M899" s="2" t="s">
        <v>4211</v>
      </c>
      <c r="N899" s="2" t="s">
        <v>41</v>
      </c>
      <c r="O899" s="2" t="str">
        <f t="shared" si="14"/>
        <v>OK</v>
      </c>
      <c r="P899" s="2" t="str">
        <f>VLOOKUP(B899,ACROV!$A$2:$D$739,4,)</f>
        <v>M. RUSLI FAUZI</v>
      </c>
    </row>
    <row r="900" spans="1:16" x14ac:dyDescent="0.25">
      <c r="A900" s="2" t="s">
        <v>26</v>
      </c>
      <c r="B900" s="2" t="s">
        <v>1330</v>
      </c>
      <c r="C900" s="2" t="s">
        <v>1331</v>
      </c>
      <c r="D900" s="2" t="s">
        <v>30</v>
      </c>
      <c r="E900" s="2" t="s">
        <v>1332</v>
      </c>
      <c r="F900" s="2" t="s">
        <v>4205</v>
      </c>
      <c r="G900" s="2" t="s">
        <v>4206</v>
      </c>
      <c r="H900" s="2" t="s">
        <v>4207</v>
      </c>
      <c r="I900" s="2" t="s">
        <v>4208</v>
      </c>
      <c r="J900" s="2" t="s">
        <v>27</v>
      </c>
      <c r="K900" s="2" t="s">
        <v>4209</v>
      </c>
      <c r="L900" s="2" t="s">
        <v>4210</v>
      </c>
      <c r="M900" s="2" t="s">
        <v>4211</v>
      </c>
      <c r="N900" s="2" t="s">
        <v>41</v>
      </c>
      <c r="O900" s="2" t="str">
        <f t="shared" si="14"/>
        <v>OK</v>
      </c>
      <c r="P900" s="2" t="str">
        <f>VLOOKUP(B900,ACROV!$A$2:$D$739,4,)</f>
        <v>M. RUSLI FAUZI</v>
      </c>
    </row>
    <row r="901" spans="1:16" x14ac:dyDescent="0.25">
      <c r="A901" s="2" t="s">
        <v>26</v>
      </c>
      <c r="B901" s="2" t="s">
        <v>3067</v>
      </c>
      <c r="C901" s="2" t="s">
        <v>3068</v>
      </c>
      <c r="D901" s="2" t="s">
        <v>118</v>
      </c>
      <c r="E901" s="2" t="s">
        <v>3069</v>
      </c>
      <c r="F901" s="2" t="s">
        <v>4205</v>
      </c>
      <c r="G901" s="2" t="s">
        <v>4206</v>
      </c>
      <c r="H901" s="2" t="s">
        <v>4207</v>
      </c>
      <c r="I901" s="2" t="s">
        <v>4208</v>
      </c>
      <c r="J901" s="2" t="s">
        <v>27</v>
      </c>
      <c r="K901" s="2" t="s">
        <v>4209</v>
      </c>
      <c r="L901" s="2" t="s">
        <v>4214</v>
      </c>
      <c r="M901" s="2" t="s">
        <v>4215</v>
      </c>
      <c r="N901" s="2" t="s">
        <v>4216</v>
      </c>
      <c r="O901" s="2" t="str">
        <f t="shared" si="14"/>
        <v>NOK</v>
      </c>
      <c r="P901" s="2" t="str">
        <f>VLOOKUP(B901,ACROV!$A$2:$D$739,4,)</f>
        <v>M. RUSLI FAUZI</v>
      </c>
    </row>
    <row r="902" spans="1:16" x14ac:dyDescent="0.25">
      <c r="A902" s="2" t="s">
        <v>26</v>
      </c>
      <c r="B902" s="2" t="s">
        <v>1830</v>
      </c>
      <c r="C902" s="2" t="s">
        <v>1831</v>
      </c>
      <c r="D902" s="2" t="s">
        <v>30</v>
      </c>
      <c r="E902" s="2" t="s">
        <v>1832</v>
      </c>
      <c r="F902" s="2" t="s">
        <v>4205</v>
      </c>
      <c r="G902" s="2" t="s">
        <v>4206</v>
      </c>
      <c r="H902" s="2" t="s">
        <v>4207</v>
      </c>
      <c r="I902" s="2" t="s">
        <v>4208</v>
      </c>
      <c r="J902" s="2" t="s">
        <v>27</v>
      </c>
      <c r="K902" s="2" t="s">
        <v>4209</v>
      </c>
      <c r="L902" s="2" t="s">
        <v>4210</v>
      </c>
      <c r="M902" s="2" t="s">
        <v>4211</v>
      </c>
      <c r="N902" s="2" t="s">
        <v>41</v>
      </c>
      <c r="O902" s="2" t="str">
        <f t="shared" si="14"/>
        <v>OK</v>
      </c>
      <c r="P902" s="2" t="str">
        <f>VLOOKUP(B902,ACROV!$A$2:$D$739,4,)</f>
        <v>M. RUSLI FAUZI</v>
      </c>
    </row>
    <row r="903" spans="1:16" x14ac:dyDescent="0.25">
      <c r="A903" s="2" t="s">
        <v>26</v>
      </c>
      <c r="B903" s="2" t="s">
        <v>2533</v>
      </c>
      <c r="C903" s="2" t="s">
        <v>2534</v>
      </c>
      <c r="D903" s="2" t="s">
        <v>30</v>
      </c>
      <c r="E903" s="2" t="s">
        <v>2535</v>
      </c>
      <c r="F903" s="2" t="s">
        <v>4205</v>
      </c>
      <c r="G903" s="2" t="s">
        <v>4206</v>
      </c>
      <c r="H903" s="2" t="s">
        <v>4207</v>
      </c>
      <c r="I903" s="2" t="s">
        <v>4208</v>
      </c>
      <c r="J903" s="2" t="s">
        <v>27</v>
      </c>
      <c r="K903" s="2" t="s">
        <v>4209</v>
      </c>
      <c r="L903" s="2" t="s">
        <v>4210</v>
      </c>
      <c r="M903" s="2" t="s">
        <v>4211</v>
      </c>
      <c r="N903" s="2" t="s">
        <v>41</v>
      </c>
      <c r="O903" s="2" t="str">
        <f t="shared" si="14"/>
        <v>OK</v>
      </c>
      <c r="P903" s="2" t="str">
        <f>VLOOKUP(B903,ACROV!$A$2:$D$739,4,)</f>
        <v>M. RUSLI FAUZI</v>
      </c>
    </row>
    <row r="904" spans="1:16" x14ac:dyDescent="0.25">
      <c r="A904" s="2" t="s">
        <v>26</v>
      </c>
      <c r="B904" s="2" t="s">
        <v>930</v>
      </c>
      <c r="C904" s="2" t="s">
        <v>931</v>
      </c>
      <c r="D904" s="2" t="s">
        <v>30</v>
      </c>
      <c r="E904" s="2" t="s">
        <v>932</v>
      </c>
      <c r="F904" s="2" t="s">
        <v>4205</v>
      </c>
      <c r="G904" s="2" t="s">
        <v>4206</v>
      </c>
      <c r="H904" s="2" t="s">
        <v>4207</v>
      </c>
      <c r="I904" s="2" t="s">
        <v>4208</v>
      </c>
      <c r="J904" s="2" t="s">
        <v>27</v>
      </c>
      <c r="K904" s="2" t="s">
        <v>4209</v>
      </c>
      <c r="L904" s="2" t="s">
        <v>4210</v>
      </c>
      <c r="M904" s="2" t="s">
        <v>4211</v>
      </c>
      <c r="N904" s="2" t="s">
        <v>41</v>
      </c>
      <c r="O904" s="2" t="str">
        <f t="shared" si="14"/>
        <v>OK</v>
      </c>
      <c r="P904" s="2" t="str">
        <f>VLOOKUP(B904,ACROV!$A$2:$D$739,4,)</f>
        <v>M. RUSLI FAUZI</v>
      </c>
    </row>
    <row r="905" spans="1:16" x14ac:dyDescent="0.25">
      <c r="A905" s="2" t="s">
        <v>26</v>
      </c>
      <c r="B905" s="2" t="s">
        <v>3404</v>
      </c>
      <c r="C905" s="2" t="s">
        <v>1253</v>
      </c>
      <c r="D905" s="2" t="s">
        <v>118</v>
      </c>
      <c r="E905" s="2" t="s">
        <v>3405</v>
      </c>
      <c r="F905" s="2" t="s">
        <v>4205</v>
      </c>
      <c r="G905" s="2" t="s">
        <v>4206</v>
      </c>
      <c r="H905" s="2" t="s">
        <v>4207</v>
      </c>
      <c r="I905" s="2" t="s">
        <v>4208</v>
      </c>
      <c r="J905" s="2" t="s">
        <v>27</v>
      </c>
      <c r="K905" s="2" t="s">
        <v>4209</v>
      </c>
      <c r="L905" s="2" t="s">
        <v>4210</v>
      </c>
      <c r="M905" s="2" t="s">
        <v>4211</v>
      </c>
      <c r="N905" s="2" t="s">
        <v>41</v>
      </c>
      <c r="O905" s="2" t="str">
        <f t="shared" si="14"/>
        <v>OK</v>
      </c>
      <c r="P905" s="2" t="str">
        <f>VLOOKUP(B905,ACROV!$A$2:$D$739,4,)</f>
        <v>M. RUSLI FAUZI</v>
      </c>
    </row>
    <row r="906" spans="1:16" x14ac:dyDescent="0.25">
      <c r="A906" s="2" t="s">
        <v>26</v>
      </c>
      <c r="B906" s="2" t="s">
        <v>521</v>
      </c>
      <c r="C906" s="2" t="s">
        <v>522</v>
      </c>
      <c r="D906" s="2" t="s">
        <v>118</v>
      </c>
      <c r="E906" s="2" t="s">
        <v>1429</v>
      </c>
      <c r="F906" s="2" t="s">
        <v>4205</v>
      </c>
      <c r="G906" s="2" t="s">
        <v>4206</v>
      </c>
      <c r="H906" s="2" t="s">
        <v>4207</v>
      </c>
      <c r="I906" s="2" t="s">
        <v>4208</v>
      </c>
      <c r="J906" s="2" t="s">
        <v>27</v>
      </c>
      <c r="K906" s="2" t="s">
        <v>4209</v>
      </c>
      <c r="L906" s="2" t="s">
        <v>4210</v>
      </c>
      <c r="M906" s="2" t="s">
        <v>4211</v>
      </c>
      <c r="N906" s="2" t="s">
        <v>41</v>
      </c>
      <c r="O906" s="2" t="str">
        <f t="shared" si="14"/>
        <v>OK</v>
      </c>
      <c r="P906" s="2" t="str">
        <f>VLOOKUP(B906,ACROV!$A$2:$D$739,4,)</f>
        <v>M. RUSLI FAUZI</v>
      </c>
    </row>
    <row r="907" spans="1:16" x14ac:dyDescent="0.25">
      <c r="A907" s="2" t="s">
        <v>26</v>
      </c>
      <c r="B907" s="2" t="s">
        <v>571</v>
      </c>
      <c r="C907" s="2" t="s">
        <v>572</v>
      </c>
      <c r="D907" s="2" t="s">
        <v>118</v>
      </c>
      <c r="E907" s="2" t="s">
        <v>687</v>
      </c>
      <c r="F907" s="2" t="s">
        <v>4205</v>
      </c>
      <c r="G907" s="2" t="s">
        <v>4206</v>
      </c>
      <c r="H907" s="2" t="s">
        <v>4207</v>
      </c>
      <c r="I907" s="2" t="s">
        <v>4208</v>
      </c>
      <c r="J907" s="2" t="s">
        <v>27</v>
      </c>
      <c r="K907" s="2" t="s">
        <v>4209</v>
      </c>
      <c r="L907" s="2" t="s">
        <v>4210</v>
      </c>
      <c r="M907" s="2" t="s">
        <v>4211</v>
      </c>
      <c r="N907" s="2" t="s">
        <v>41</v>
      </c>
      <c r="O907" s="2" t="str">
        <f t="shared" si="14"/>
        <v>OK</v>
      </c>
      <c r="P907" s="2" t="str">
        <f>VLOOKUP(B907,ACROV!$A$2:$D$739,4,)</f>
        <v>M. RUSLI FAUZI</v>
      </c>
    </row>
    <row r="908" spans="1:16" x14ac:dyDescent="0.25">
      <c r="A908" s="2" t="s">
        <v>26</v>
      </c>
      <c r="B908" s="2" t="s">
        <v>3378</v>
      </c>
      <c r="C908" s="2" t="s">
        <v>3379</v>
      </c>
      <c r="D908" s="2" t="s">
        <v>118</v>
      </c>
      <c r="E908" s="2" t="s">
        <v>3380</v>
      </c>
      <c r="F908" s="2" t="s">
        <v>4205</v>
      </c>
      <c r="G908" s="2" t="s">
        <v>4206</v>
      </c>
      <c r="H908" s="2" t="s">
        <v>4207</v>
      </c>
      <c r="I908" s="2" t="s">
        <v>4208</v>
      </c>
      <c r="J908" s="2" t="s">
        <v>27</v>
      </c>
      <c r="K908" s="2" t="s">
        <v>4209</v>
      </c>
      <c r="L908" s="2" t="s">
        <v>4210</v>
      </c>
      <c r="M908" s="2" t="s">
        <v>4211</v>
      </c>
      <c r="N908" s="2" t="s">
        <v>41</v>
      </c>
      <c r="O908" s="2" t="str">
        <f t="shared" si="14"/>
        <v>OK</v>
      </c>
      <c r="P908" s="2" t="str">
        <f>VLOOKUP(B908,ACROV!$A$2:$D$739,4,)</f>
        <v>M. RUSLI FAUZI</v>
      </c>
    </row>
    <row r="909" spans="1:16" x14ac:dyDescent="0.25">
      <c r="A909" s="2" t="s">
        <v>26</v>
      </c>
      <c r="B909" s="2" t="s">
        <v>745</v>
      </c>
      <c r="C909" s="2" t="s">
        <v>746</v>
      </c>
      <c r="D909" s="2" t="s">
        <v>118</v>
      </c>
      <c r="E909" s="2" t="s">
        <v>901</v>
      </c>
      <c r="F909" s="2" t="s">
        <v>4205</v>
      </c>
      <c r="G909" s="2" t="s">
        <v>4206</v>
      </c>
      <c r="H909" s="2" t="s">
        <v>4207</v>
      </c>
      <c r="I909" s="2" t="s">
        <v>4208</v>
      </c>
      <c r="J909" s="2" t="s">
        <v>27</v>
      </c>
      <c r="K909" s="2" t="s">
        <v>4209</v>
      </c>
      <c r="L909" s="2" t="s">
        <v>4210</v>
      </c>
      <c r="M909" s="2" t="s">
        <v>4211</v>
      </c>
      <c r="N909" s="2" t="s">
        <v>41</v>
      </c>
      <c r="O909" s="2" t="str">
        <f t="shared" si="14"/>
        <v>OK</v>
      </c>
      <c r="P909" s="2" t="str">
        <f>VLOOKUP(B909,ACROV!$A$2:$D$739,4,)</f>
        <v>M. RUSLI FAUZI</v>
      </c>
    </row>
    <row r="910" spans="1:16" x14ac:dyDescent="0.25">
      <c r="A910" s="2" t="s">
        <v>26</v>
      </c>
      <c r="B910" s="2" t="s">
        <v>2160</v>
      </c>
      <c r="C910" s="2" t="s">
        <v>2161</v>
      </c>
      <c r="D910" s="2" t="s">
        <v>30</v>
      </c>
      <c r="E910" s="2" t="s">
        <v>2162</v>
      </c>
      <c r="F910" s="2" t="s">
        <v>4205</v>
      </c>
      <c r="G910" s="2" t="s">
        <v>4206</v>
      </c>
      <c r="H910" s="2" t="s">
        <v>4207</v>
      </c>
      <c r="I910" s="2" t="s">
        <v>4208</v>
      </c>
      <c r="J910" s="2" t="s">
        <v>27</v>
      </c>
      <c r="K910" s="2" t="s">
        <v>4209</v>
      </c>
      <c r="L910" s="2" t="s">
        <v>4210</v>
      </c>
      <c r="M910" s="2" t="s">
        <v>4211</v>
      </c>
      <c r="N910" s="2" t="s">
        <v>41</v>
      </c>
      <c r="O910" s="2" t="str">
        <f t="shared" si="14"/>
        <v>OK</v>
      </c>
      <c r="P910" s="2" t="str">
        <f>VLOOKUP(B910,ACROV!$A$2:$D$739,4,)</f>
        <v>M. RUSLI FAUZI</v>
      </c>
    </row>
    <row r="911" spans="1:16" x14ac:dyDescent="0.25">
      <c r="A911" s="2" t="s">
        <v>26</v>
      </c>
      <c r="B911" s="2" t="s">
        <v>1252</v>
      </c>
      <c r="C911" s="2" t="s">
        <v>1253</v>
      </c>
      <c r="D911" s="2" t="s">
        <v>30</v>
      </c>
      <c r="E911" s="2" t="s">
        <v>1254</v>
      </c>
      <c r="F911" s="2" t="s">
        <v>4205</v>
      </c>
      <c r="G911" s="2" t="s">
        <v>4206</v>
      </c>
      <c r="H911" s="2" t="s">
        <v>4207</v>
      </c>
      <c r="I911" s="2" t="s">
        <v>4208</v>
      </c>
      <c r="J911" s="2" t="s">
        <v>27</v>
      </c>
      <c r="K911" s="2" t="s">
        <v>4209</v>
      </c>
      <c r="L911" s="2" t="s">
        <v>4210</v>
      </c>
      <c r="M911" s="2" t="s">
        <v>4211</v>
      </c>
      <c r="N911" s="2" t="s">
        <v>41</v>
      </c>
      <c r="O911" s="2" t="str">
        <f t="shared" si="14"/>
        <v>OK</v>
      </c>
      <c r="P911" s="2" t="str">
        <f>VLOOKUP(B911,ACROV!$A$2:$D$739,4,)</f>
        <v>M. RUSLI FAUZI</v>
      </c>
    </row>
    <row r="912" spans="1:16" x14ac:dyDescent="0.25">
      <c r="A912" s="2" t="s">
        <v>26</v>
      </c>
      <c r="B912" s="2" t="s">
        <v>521</v>
      </c>
      <c r="C912" s="2" t="s">
        <v>522</v>
      </c>
      <c r="D912" s="2" t="s">
        <v>30</v>
      </c>
      <c r="E912" s="2" t="s">
        <v>523</v>
      </c>
      <c r="F912" s="2" t="s">
        <v>4205</v>
      </c>
      <c r="G912" s="2" t="s">
        <v>4206</v>
      </c>
      <c r="H912" s="2" t="s">
        <v>4207</v>
      </c>
      <c r="I912" s="2" t="s">
        <v>4208</v>
      </c>
      <c r="J912" s="2" t="s">
        <v>27</v>
      </c>
      <c r="K912" s="2" t="s">
        <v>4209</v>
      </c>
      <c r="L912" s="2" t="s">
        <v>4210</v>
      </c>
      <c r="M912" s="2" t="s">
        <v>4211</v>
      </c>
      <c r="N912" s="2" t="s">
        <v>41</v>
      </c>
      <c r="O912" s="2" t="str">
        <f t="shared" si="14"/>
        <v>OK</v>
      </c>
      <c r="P912" s="2" t="str">
        <f>VLOOKUP(B912,ACROV!$A$2:$D$739,4,)</f>
        <v>M. RUSLI FAUZI</v>
      </c>
    </row>
    <row r="913" spans="1:16" x14ac:dyDescent="0.25">
      <c r="A913" s="2" t="s">
        <v>26</v>
      </c>
      <c r="B913" s="2" t="s">
        <v>3114</v>
      </c>
      <c r="C913" s="2" t="s">
        <v>3115</v>
      </c>
      <c r="D913" s="2" t="s">
        <v>30</v>
      </c>
      <c r="E913" s="2" t="s">
        <v>3459</v>
      </c>
      <c r="F913" s="2" t="s">
        <v>4205</v>
      </c>
      <c r="G913" s="2" t="s">
        <v>4206</v>
      </c>
      <c r="H913" s="2" t="s">
        <v>4207</v>
      </c>
      <c r="I913" s="2" t="s">
        <v>4208</v>
      </c>
      <c r="J913" s="2" t="s">
        <v>27</v>
      </c>
      <c r="K913" s="2" t="s">
        <v>4209</v>
      </c>
      <c r="L913" s="2" t="s">
        <v>4210</v>
      </c>
      <c r="M913" s="2" t="s">
        <v>4211</v>
      </c>
      <c r="N913" s="2" t="s">
        <v>41</v>
      </c>
      <c r="O913" s="2" t="str">
        <f t="shared" si="14"/>
        <v>OK</v>
      </c>
      <c r="P913" s="2" t="str">
        <f>VLOOKUP(B913,ACROV!$A$2:$D$739,4,)</f>
        <v>M. RUSLI FAUZI</v>
      </c>
    </row>
    <row r="914" spans="1:16" x14ac:dyDescent="0.25">
      <c r="A914" s="2" t="s">
        <v>26</v>
      </c>
      <c r="B914" s="2" t="s">
        <v>3114</v>
      </c>
      <c r="C914" s="2" t="s">
        <v>3115</v>
      </c>
      <c r="D914" s="2" t="s">
        <v>118</v>
      </c>
      <c r="E914" s="2" t="s">
        <v>3116</v>
      </c>
      <c r="F914" s="2" t="s">
        <v>4205</v>
      </c>
      <c r="G914" s="2" t="s">
        <v>4206</v>
      </c>
      <c r="H914" s="2" t="s">
        <v>4207</v>
      </c>
      <c r="I914" s="2" t="s">
        <v>4208</v>
      </c>
      <c r="J914" s="2" t="s">
        <v>27</v>
      </c>
      <c r="K914" s="2" t="s">
        <v>4209</v>
      </c>
      <c r="L914" s="2" t="s">
        <v>4210</v>
      </c>
      <c r="M914" s="2" t="s">
        <v>4211</v>
      </c>
      <c r="N914" s="2" t="s">
        <v>41</v>
      </c>
      <c r="O914" s="2" t="str">
        <f t="shared" si="14"/>
        <v>OK</v>
      </c>
      <c r="P914" s="2" t="str">
        <f>VLOOKUP(B914,ACROV!$A$2:$D$739,4,)</f>
        <v>M. RUSLI FAUZI</v>
      </c>
    </row>
    <row r="915" spans="1:16" x14ac:dyDescent="0.25">
      <c r="A915" s="2" t="s">
        <v>26</v>
      </c>
      <c r="B915" s="2" t="s">
        <v>1494</v>
      </c>
      <c r="C915" s="2" t="s">
        <v>1495</v>
      </c>
      <c r="D915" s="2" t="s">
        <v>118</v>
      </c>
      <c r="E915" s="2" t="s">
        <v>1496</v>
      </c>
      <c r="F915" s="2" t="s">
        <v>4205</v>
      </c>
      <c r="G915" s="2" t="s">
        <v>4206</v>
      </c>
      <c r="H915" s="2" t="s">
        <v>4207</v>
      </c>
      <c r="I915" s="2" t="s">
        <v>4208</v>
      </c>
      <c r="J915" s="2" t="s">
        <v>27</v>
      </c>
      <c r="K915" s="2" t="s">
        <v>4209</v>
      </c>
      <c r="L915" s="2" t="s">
        <v>4210</v>
      </c>
      <c r="M915" s="2" t="s">
        <v>4211</v>
      </c>
      <c r="N915" s="2" t="s">
        <v>41</v>
      </c>
      <c r="O915" s="2" t="str">
        <f t="shared" si="14"/>
        <v>OK</v>
      </c>
      <c r="P915" s="2" t="str">
        <f>VLOOKUP(B915,ACROV!$A$2:$D$739,4,)</f>
        <v>M. RUSLI FAUZI</v>
      </c>
    </row>
    <row r="916" spans="1:16" x14ac:dyDescent="0.25">
      <c r="A916" s="2" t="s">
        <v>26</v>
      </c>
      <c r="B916" s="2" t="s">
        <v>2139</v>
      </c>
      <c r="C916" s="2" t="s">
        <v>2140</v>
      </c>
      <c r="D916" s="2" t="s">
        <v>30</v>
      </c>
      <c r="E916" s="2" t="s">
        <v>2141</v>
      </c>
      <c r="F916" s="2" t="s">
        <v>4205</v>
      </c>
      <c r="G916" s="2" t="s">
        <v>4206</v>
      </c>
      <c r="H916" s="2" t="s">
        <v>4207</v>
      </c>
      <c r="I916" s="2" t="s">
        <v>4208</v>
      </c>
      <c r="J916" s="2" t="s">
        <v>27</v>
      </c>
      <c r="K916" s="2" t="s">
        <v>4209</v>
      </c>
      <c r="L916" s="2" t="s">
        <v>4210</v>
      </c>
      <c r="M916" s="2" t="s">
        <v>4211</v>
      </c>
      <c r="N916" s="2" t="s">
        <v>41</v>
      </c>
      <c r="O916" s="2" t="str">
        <f t="shared" si="14"/>
        <v>OK</v>
      </c>
      <c r="P916" s="2" t="str">
        <f>VLOOKUP(B916,ACROV!$A$2:$D$739,4,)</f>
        <v>M. RUSLI FAUZI</v>
      </c>
    </row>
    <row r="917" spans="1:16" x14ac:dyDescent="0.25">
      <c r="A917" s="2" t="s">
        <v>26</v>
      </c>
      <c r="B917" s="2" t="s">
        <v>2216</v>
      </c>
      <c r="C917" s="2" t="s">
        <v>2217</v>
      </c>
      <c r="D917" s="2" t="s">
        <v>118</v>
      </c>
      <c r="E917" s="2" t="s">
        <v>3550</v>
      </c>
      <c r="F917" s="2" t="s">
        <v>4205</v>
      </c>
      <c r="G917" s="2" t="s">
        <v>4206</v>
      </c>
      <c r="H917" s="2" t="s">
        <v>4207</v>
      </c>
      <c r="I917" s="2" t="s">
        <v>4208</v>
      </c>
      <c r="J917" s="2" t="s">
        <v>27</v>
      </c>
      <c r="K917" s="2" t="s">
        <v>4209</v>
      </c>
      <c r="L917" s="2" t="s">
        <v>4210</v>
      </c>
      <c r="M917" s="2" t="s">
        <v>4211</v>
      </c>
      <c r="N917" s="2" t="s">
        <v>41</v>
      </c>
      <c r="O917" s="2" t="str">
        <f t="shared" si="14"/>
        <v>OK</v>
      </c>
      <c r="P917" s="2" t="str">
        <f>VLOOKUP(B917,ACROV!$A$2:$D$739,4,)</f>
        <v>M. RUSLI FAUZI</v>
      </c>
    </row>
    <row r="918" spans="1:16" x14ac:dyDescent="0.25">
      <c r="A918" s="2" t="s">
        <v>26</v>
      </c>
      <c r="B918" s="2" t="s">
        <v>745</v>
      </c>
      <c r="C918" s="2" t="s">
        <v>746</v>
      </c>
      <c r="D918" s="2" t="s">
        <v>30</v>
      </c>
      <c r="E918" s="2" t="s">
        <v>747</v>
      </c>
      <c r="F918" s="2" t="s">
        <v>4205</v>
      </c>
      <c r="G918" s="2" t="s">
        <v>4206</v>
      </c>
      <c r="H918" s="2" t="s">
        <v>4207</v>
      </c>
      <c r="I918" s="2" t="s">
        <v>4208</v>
      </c>
      <c r="J918" s="2" t="s">
        <v>27</v>
      </c>
      <c r="K918" s="2" t="s">
        <v>4209</v>
      </c>
      <c r="L918" s="2" t="s">
        <v>4210</v>
      </c>
      <c r="M918" s="2" t="s">
        <v>4211</v>
      </c>
      <c r="N918" s="2" t="s">
        <v>41</v>
      </c>
      <c r="O918" s="2" t="str">
        <f t="shared" si="14"/>
        <v>OK</v>
      </c>
      <c r="P918" s="2" t="str">
        <f>VLOOKUP(B918,ACROV!$A$2:$D$739,4,)</f>
        <v>M. RUSLI FAUZI</v>
      </c>
    </row>
    <row r="919" spans="1:16" x14ac:dyDescent="0.25">
      <c r="A919" s="2" t="s">
        <v>26</v>
      </c>
      <c r="B919" s="2" t="s">
        <v>571</v>
      </c>
      <c r="C919" s="2" t="s">
        <v>572</v>
      </c>
      <c r="D919" s="2" t="s">
        <v>30</v>
      </c>
      <c r="E919" s="2" t="s">
        <v>573</v>
      </c>
      <c r="F919" s="2" t="s">
        <v>4205</v>
      </c>
      <c r="G919" s="2" t="s">
        <v>4206</v>
      </c>
      <c r="H919" s="2" t="s">
        <v>4207</v>
      </c>
      <c r="I919" s="2" t="s">
        <v>4208</v>
      </c>
      <c r="J919" s="2" t="s">
        <v>27</v>
      </c>
      <c r="K919" s="2" t="s">
        <v>4209</v>
      </c>
      <c r="L919" s="2" t="s">
        <v>4210</v>
      </c>
      <c r="M919" s="2" t="s">
        <v>4211</v>
      </c>
      <c r="N919" s="2" t="s">
        <v>41</v>
      </c>
      <c r="O919" s="2" t="str">
        <f t="shared" si="14"/>
        <v>OK</v>
      </c>
      <c r="P919" s="2" t="str">
        <f>VLOOKUP(B919,ACROV!$A$2:$D$739,4,)</f>
        <v>M. RUSLI FAUZI</v>
      </c>
    </row>
    <row r="920" spans="1:16" x14ac:dyDescent="0.25">
      <c r="A920" s="2" t="s">
        <v>26</v>
      </c>
      <c r="B920" s="2" t="s">
        <v>2533</v>
      </c>
      <c r="C920" s="2" t="s">
        <v>2534</v>
      </c>
      <c r="D920" s="2" t="s">
        <v>118</v>
      </c>
      <c r="E920" s="2" t="s">
        <v>2864</v>
      </c>
      <c r="F920" s="2" t="s">
        <v>4205</v>
      </c>
      <c r="G920" s="2" t="s">
        <v>4206</v>
      </c>
      <c r="H920" s="2" t="s">
        <v>4207</v>
      </c>
      <c r="I920" s="2" t="s">
        <v>4208</v>
      </c>
      <c r="J920" s="2" t="s">
        <v>27</v>
      </c>
      <c r="K920" s="2" t="s">
        <v>4209</v>
      </c>
      <c r="L920" s="2" t="s">
        <v>4210</v>
      </c>
      <c r="M920" s="2" t="s">
        <v>4211</v>
      </c>
      <c r="N920" s="2" t="s">
        <v>41</v>
      </c>
      <c r="O920" s="2" t="str">
        <f t="shared" si="14"/>
        <v>OK</v>
      </c>
      <c r="P920" s="2" t="str">
        <f>VLOOKUP(B920,ACROV!$A$2:$D$739,4,)</f>
        <v>M. RUSLI FAUZI</v>
      </c>
    </row>
    <row r="921" spans="1:16" x14ac:dyDescent="0.25">
      <c r="A921" s="2" t="s">
        <v>26</v>
      </c>
      <c r="B921" s="2" t="s">
        <v>1609</v>
      </c>
      <c r="C921" s="2" t="s">
        <v>1610</v>
      </c>
      <c r="D921" s="2" t="s">
        <v>30</v>
      </c>
      <c r="E921" s="2" t="s">
        <v>3426</v>
      </c>
      <c r="F921" s="2" t="s">
        <v>4205</v>
      </c>
      <c r="G921" s="2" t="s">
        <v>4206</v>
      </c>
      <c r="H921" s="2" t="s">
        <v>4207</v>
      </c>
      <c r="I921" s="2" t="s">
        <v>4208</v>
      </c>
      <c r="J921" s="2" t="s">
        <v>27</v>
      </c>
      <c r="K921" s="2" t="s">
        <v>4209</v>
      </c>
      <c r="L921" s="2" t="s">
        <v>4210</v>
      </c>
      <c r="M921" s="2" t="s">
        <v>4211</v>
      </c>
      <c r="N921" s="2" t="s">
        <v>41</v>
      </c>
      <c r="O921" s="2" t="str">
        <f t="shared" si="14"/>
        <v>OK</v>
      </c>
      <c r="P921" s="2" t="str">
        <f>VLOOKUP(B921,ACROV!$A$2:$D$739,4,)</f>
        <v>M. RUSLI FAUZI</v>
      </c>
    </row>
    <row r="922" spans="1:16" x14ac:dyDescent="0.25">
      <c r="A922" s="2" t="s">
        <v>26</v>
      </c>
      <c r="B922" s="2" t="s">
        <v>819</v>
      </c>
      <c r="C922" s="2" t="s">
        <v>820</v>
      </c>
      <c r="D922" s="2" t="s">
        <v>30</v>
      </c>
      <c r="E922" s="2" t="s">
        <v>821</v>
      </c>
      <c r="F922" s="2" t="s">
        <v>4205</v>
      </c>
      <c r="G922" s="2" t="s">
        <v>4206</v>
      </c>
      <c r="H922" s="2" t="s">
        <v>4207</v>
      </c>
      <c r="I922" s="2" t="s">
        <v>4208</v>
      </c>
      <c r="J922" s="2" t="s">
        <v>27</v>
      </c>
      <c r="K922" s="2" t="s">
        <v>4209</v>
      </c>
      <c r="L922" s="2" t="s">
        <v>4210</v>
      </c>
      <c r="M922" s="2" t="s">
        <v>4211</v>
      </c>
      <c r="N922" s="2" t="s">
        <v>41</v>
      </c>
      <c r="O922" s="2" t="str">
        <f t="shared" si="14"/>
        <v>OK</v>
      </c>
      <c r="P922" s="2" t="str">
        <f>VLOOKUP(B922,ACROV!$A$2:$D$739,4,)</f>
        <v>M. RUSLI FAUZI</v>
      </c>
    </row>
    <row r="923" spans="1:16" x14ac:dyDescent="0.25">
      <c r="A923" s="2" t="s">
        <v>26</v>
      </c>
      <c r="B923" s="2" t="s">
        <v>3404</v>
      </c>
      <c r="C923" s="2" t="s">
        <v>1253</v>
      </c>
      <c r="D923" s="2" t="s">
        <v>30</v>
      </c>
      <c r="E923" s="2" t="s">
        <v>3701</v>
      </c>
      <c r="F923" s="2" t="s">
        <v>4205</v>
      </c>
      <c r="G923" s="2" t="s">
        <v>4206</v>
      </c>
      <c r="H923" s="2" t="s">
        <v>4207</v>
      </c>
      <c r="I923" s="2" t="s">
        <v>4208</v>
      </c>
      <c r="J923" s="2" t="s">
        <v>27</v>
      </c>
      <c r="K923" s="2" t="s">
        <v>4209</v>
      </c>
      <c r="L923" s="2" t="s">
        <v>4210</v>
      </c>
      <c r="M923" s="2" t="s">
        <v>4211</v>
      </c>
      <c r="N923" s="2" t="s">
        <v>41</v>
      </c>
      <c r="O923" s="2" t="str">
        <f t="shared" si="14"/>
        <v>OK</v>
      </c>
      <c r="P923" s="2" t="str">
        <f>VLOOKUP(B923,ACROV!$A$2:$D$739,4,)</f>
        <v>M. RUSLI FAUZI</v>
      </c>
    </row>
    <row r="924" spans="1:16" x14ac:dyDescent="0.25">
      <c r="A924" s="2" t="s">
        <v>26</v>
      </c>
      <c r="B924" s="2" t="s">
        <v>2003</v>
      </c>
      <c r="C924" s="2" t="s">
        <v>2004</v>
      </c>
      <c r="D924" s="2" t="s">
        <v>30</v>
      </c>
      <c r="E924" s="2" t="s">
        <v>2005</v>
      </c>
      <c r="F924" s="2" t="s">
        <v>4205</v>
      </c>
      <c r="G924" s="2" t="s">
        <v>4206</v>
      </c>
      <c r="H924" s="2" t="s">
        <v>4207</v>
      </c>
      <c r="I924" s="2" t="s">
        <v>4208</v>
      </c>
      <c r="J924" s="2" t="s">
        <v>27</v>
      </c>
      <c r="K924" s="2" t="s">
        <v>4209</v>
      </c>
      <c r="L924" s="2" t="s">
        <v>4210</v>
      </c>
      <c r="M924" s="2" t="s">
        <v>4211</v>
      </c>
      <c r="N924" s="2" t="s">
        <v>41</v>
      </c>
      <c r="O924" s="2" t="str">
        <f t="shared" si="14"/>
        <v>OK</v>
      </c>
      <c r="P924" s="2" t="str">
        <f>VLOOKUP(B924,ACROV!$A$2:$D$739,4,)</f>
        <v>M. RUSLI FAUZI</v>
      </c>
    </row>
    <row r="925" spans="1:16" x14ac:dyDescent="0.25">
      <c r="A925" s="2" t="s">
        <v>26</v>
      </c>
      <c r="B925" s="2" t="s">
        <v>1252</v>
      </c>
      <c r="C925" s="2" t="s">
        <v>1253</v>
      </c>
      <c r="D925" s="2" t="s">
        <v>118</v>
      </c>
      <c r="E925" s="2" t="s">
        <v>1944</v>
      </c>
      <c r="F925" s="2" t="s">
        <v>4205</v>
      </c>
      <c r="G925" s="2" t="s">
        <v>4206</v>
      </c>
      <c r="H925" s="2" t="s">
        <v>4207</v>
      </c>
      <c r="I925" s="2" t="s">
        <v>4208</v>
      </c>
      <c r="J925" s="2" t="s">
        <v>27</v>
      </c>
      <c r="K925" s="2" t="s">
        <v>4209</v>
      </c>
      <c r="L925" s="2" t="s">
        <v>4210</v>
      </c>
      <c r="M925" s="2" t="s">
        <v>4211</v>
      </c>
      <c r="N925" s="2" t="s">
        <v>41</v>
      </c>
      <c r="O925" s="2" t="str">
        <f t="shared" si="14"/>
        <v>OK</v>
      </c>
      <c r="P925" s="2" t="str">
        <f>VLOOKUP(B925,ACROV!$A$2:$D$739,4,)</f>
        <v>M. RUSLI FAUZI</v>
      </c>
    </row>
    <row r="926" spans="1:16" x14ac:dyDescent="0.25">
      <c r="A926" s="2" t="s">
        <v>26</v>
      </c>
      <c r="B926" s="2" t="s">
        <v>914</v>
      </c>
      <c r="C926" s="2" t="s">
        <v>915</v>
      </c>
      <c r="D926" s="2" t="s">
        <v>30</v>
      </c>
      <c r="E926" s="2" t="s">
        <v>916</v>
      </c>
      <c r="F926" s="2" t="s">
        <v>4205</v>
      </c>
      <c r="G926" s="2" t="s">
        <v>4206</v>
      </c>
      <c r="H926" s="2" t="s">
        <v>4207</v>
      </c>
      <c r="I926" s="2" t="s">
        <v>4208</v>
      </c>
      <c r="J926" s="2" t="s">
        <v>27</v>
      </c>
      <c r="K926" s="2" t="s">
        <v>4209</v>
      </c>
      <c r="L926" s="2" t="s">
        <v>4210</v>
      </c>
      <c r="M926" s="2" t="s">
        <v>4211</v>
      </c>
      <c r="N926" s="2" t="s">
        <v>41</v>
      </c>
      <c r="O926" s="2" t="str">
        <f t="shared" si="14"/>
        <v>OK</v>
      </c>
      <c r="P926" s="2" t="str">
        <f>VLOOKUP(B926,ACROV!$A$2:$D$739,4,)</f>
        <v>M. RUSLI FAUZI</v>
      </c>
    </row>
    <row r="927" spans="1:16" x14ac:dyDescent="0.25">
      <c r="A927" s="2" t="s">
        <v>26</v>
      </c>
      <c r="B927" s="2" t="s">
        <v>819</v>
      </c>
      <c r="C927" s="2" t="s">
        <v>820</v>
      </c>
      <c r="D927" s="2" t="s">
        <v>118</v>
      </c>
      <c r="E927" s="2" t="s">
        <v>3245</v>
      </c>
      <c r="F927" s="2" t="s">
        <v>4205</v>
      </c>
      <c r="G927" s="2" t="s">
        <v>4206</v>
      </c>
      <c r="H927" s="2" t="s">
        <v>4207</v>
      </c>
      <c r="I927" s="2" t="s">
        <v>4208</v>
      </c>
      <c r="J927" s="2" t="s">
        <v>27</v>
      </c>
      <c r="K927" s="2" t="s">
        <v>4209</v>
      </c>
      <c r="L927" s="2" t="s">
        <v>4210</v>
      </c>
      <c r="M927" s="2" t="s">
        <v>4211</v>
      </c>
      <c r="N927" s="2" t="s">
        <v>41</v>
      </c>
      <c r="O927" s="2" t="str">
        <f t="shared" si="14"/>
        <v>OK</v>
      </c>
      <c r="P927" s="2" t="str">
        <f>VLOOKUP(B927,ACROV!$A$2:$D$739,4,)</f>
        <v>M. RUSLI FAUZI</v>
      </c>
    </row>
    <row r="928" spans="1:16" x14ac:dyDescent="0.25">
      <c r="A928" s="2" t="s">
        <v>26</v>
      </c>
      <c r="B928" s="2" t="s">
        <v>1730</v>
      </c>
      <c r="C928" s="2" t="s">
        <v>1731</v>
      </c>
      <c r="D928" s="2" t="s">
        <v>118</v>
      </c>
      <c r="E928" s="2" t="s">
        <v>1732</v>
      </c>
      <c r="F928" s="2" t="s">
        <v>4205</v>
      </c>
      <c r="G928" s="2" t="s">
        <v>4206</v>
      </c>
      <c r="H928" s="2" t="s">
        <v>4207</v>
      </c>
      <c r="I928" s="2" t="s">
        <v>4208</v>
      </c>
      <c r="J928" s="2" t="s">
        <v>27</v>
      </c>
      <c r="K928" s="2" t="s">
        <v>4209</v>
      </c>
      <c r="L928" s="2" t="s">
        <v>4210</v>
      </c>
      <c r="M928" s="2" t="s">
        <v>4211</v>
      </c>
      <c r="N928" s="2" t="s">
        <v>41</v>
      </c>
      <c r="O928" s="2" t="str">
        <f t="shared" si="14"/>
        <v>OK</v>
      </c>
      <c r="P928" s="2" t="str">
        <f>VLOOKUP(B928,ACROV!$A$2:$D$739,4,)</f>
        <v>M. RUSLI FAUZI</v>
      </c>
    </row>
    <row r="929" spans="1:16" x14ac:dyDescent="0.25">
      <c r="A929" s="2" t="s">
        <v>26</v>
      </c>
      <c r="B929" s="2" t="s">
        <v>3561</v>
      </c>
      <c r="C929" s="2" t="s">
        <v>3562</v>
      </c>
      <c r="D929" s="2" t="s">
        <v>118</v>
      </c>
      <c r="E929" s="2" t="s">
        <v>3766</v>
      </c>
      <c r="F929" s="2" t="s">
        <v>4205</v>
      </c>
      <c r="G929" s="2" t="s">
        <v>4206</v>
      </c>
      <c r="H929" s="2" t="s">
        <v>4207</v>
      </c>
      <c r="I929" s="2" t="s">
        <v>4208</v>
      </c>
      <c r="J929" s="2" t="s">
        <v>27</v>
      </c>
      <c r="K929" s="2" t="s">
        <v>4209</v>
      </c>
      <c r="L929" s="2" t="s">
        <v>4210</v>
      </c>
      <c r="M929" s="2" t="s">
        <v>4211</v>
      </c>
      <c r="N929" s="2" t="s">
        <v>41</v>
      </c>
      <c r="O929" s="2" t="str">
        <f t="shared" si="14"/>
        <v>OK</v>
      </c>
      <c r="P929" s="2" t="str">
        <f>VLOOKUP(B929,ACROV!$A$2:$D$739,4,)</f>
        <v>M. RUSLI FAUZI</v>
      </c>
    </row>
    <row r="930" spans="1:16" x14ac:dyDescent="0.25">
      <c r="A930" s="2" t="s">
        <v>26</v>
      </c>
      <c r="B930" s="2" t="s">
        <v>914</v>
      </c>
      <c r="C930" s="2" t="s">
        <v>915</v>
      </c>
      <c r="D930" s="2" t="s">
        <v>118</v>
      </c>
      <c r="E930" s="2" t="s">
        <v>3430</v>
      </c>
      <c r="F930" s="2" t="s">
        <v>4205</v>
      </c>
      <c r="G930" s="2" t="s">
        <v>4206</v>
      </c>
      <c r="H930" s="2" t="s">
        <v>4207</v>
      </c>
      <c r="I930" s="2" t="s">
        <v>4208</v>
      </c>
      <c r="J930" s="2" t="s">
        <v>27</v>
      </c>
      <c r="K930" s="2" t="s">
        <v>4209</v>
      </c>
      <c r="L930" s="2" t="s">
        <v>4210</v>
      </c>
      <c r="M930" s="2" t="s">
        <v>4211</v>
      </c>
      <c r="N930" s="2" t="s">
        <v>41</v>
      </c>
      <c r="O930" s="2" t="str">
        <f t="shared" si="14"/>
        <v>OK</v>
      </c>
      <c r="P930" s="2" t="str">
        <f>VLOOKUP(B930,ACROV!$A$2:$D$739,4,)</f>
        <v>M. RUSLI FAUZI</v>
      </c>
    </row>
    <row r="931" spans="1:16" x14ac:dyDescent="0.25">
      <c r="A931" s="2" t="s">
        <v>26</v>
      </c>
      <c r="B931" s="2" t="s">
        <v>2003</v>
      </c>
      <c r="C931" s="2" t="s">
        <v>2004</v>
      </c>
      <c r="D931" s="2" t="s">
        <v>118</v>
      </c>
      <c r="E931" s="2" t="s">
        <v>2687</v>
      </c>
      <c r="F931" s="2" t="s">
        <v>4205</v>
      </c>
      <c r="G931" s="2" t="s">
        <v>4206</v>
      </c>
      <c r="H931" s="2" t="s">
        <v>4207</v>
      </c>
      <c r="I931" s="2" t="s">
        <v>4208</v>
      </c>
      <c r="J931" s="2" t="s">
        <v>27</v>
      </c>
      <c r="K931" s="2" t="s">
        <v>4209</v>
      </c>
      <c r="L931" s="2" t="s">
        <v>4210</v>
      </c>
      <c r="M931" s="2" t="s">
        <v>4211</v>
      </c>
      <c r="N931" s="2" t="s">
        <v>41</v>
      </c>
      <c r="O931" s="2" t="str">
        <f t="shared" si="14"/>
        <v>OK</v>
      </c>
      <c r="P931" s="2" t="str">
        <f>VLOOKUP(B931,ACROV!$A$2:$D$739,4,)</f>
        <v>M. RUSLI FAUZI</v>
      </c>
    </row>
    <row r="932" spans="1:16" x14ac:dyDescent="0.25">
      <c r="A932" s="2" t="s">
        <v>26</v>
      </c>
      <c r="B932" s="2" t="s">
        <v>3278</v>
      </c>
      <c r="C932" s="2" t="s">
        <v>3279</v>
      </c>
      <c r="D932" s="2" t="s">
        <v>30</v>
      </c>
      <c r="E932" s="2" t="s">
        <v>3302</v>
      </c>
      <c r="F932" s="2" t="s">
        <v>4205</v>
      </c>
      <c r="G932" s="2" t="s">
        <v>4206</v>
      </c>
      <c r="H932" s="2" t="s">
        <v>4207</v>
      </c>
      <c r="I932" s="2" t="s">
        <v>4208</v>
      </c>
      <c r="J932" s="2" t="s">
        <v>27</v>
      </c>
      <c r="K932" s="2" t="s">
        <v>4209</v>
      </c>
      <c r="L932" s="2" t="s">
        <v>4210</v>
      </c>
      <c r="M932" s="2" t="s">
        <v>4211</v>
      </c>
      <c r="N932" s="2" t="s">
        <v>41</v>
      </c>
      <c r="O932" s="2" t="str">
        <f t="shared" si="14"/>
        <v>OK</v>
      </c>
      <c r="P932" s="2" t="str">
        <f>VLOOKUP(B932,ACROV!$A$2:$D$739,4,)</f>
        <v>M. RUSLI FAUZI</v>
      </c>
    </row>
    <row r="933" spans="1:16" x14ac:dyDescent="0.25">
      <c r="A933" s="2" t="s">
        <v>26</v>
      </c>
      <c r="B933" s="2" t="s">
        <v>1362</v>
      </c>
      <c r="C933" s="2" t="s">
        <v>1363</v>
      </c>
      <c r="D933" s="2" t="s">
        <v>30</v>
      </c>
      <c r="E933" s="2" t="s">
        <v>1993</v>
      </c>
      <c r="F933" s="2" t="s">
        <v>4205</v>
      </c>
      <c r="G933" s="2" t="s">
        <v>4206</v>
      </c>
      <c r="H933" s="2" t="s">
        <v>4207</v>
      </c>
      <c r="I933" s="2" t="s">
        <v>4208</v>
      </c>
      <c r="J933" s="2" t="s">
        <v>27</v>
      </c>
      <c r="K933" s="2" t="s">
        <v>4209</v>
      </c>
      <c r="L933" s="2" t="s">
        <v>4210</v>
      </c>
      <c r="M933" s="2" t="s">
        <v>4211</v>
      </c>
      <c r="N933" s="2" t="s">
        <v>41</v>
      </c>
      <c r="O933" s="2" t="str">
        <f t="shared" si="14"/>
        <v>OK</v>
      </c>
      <c r="P933" s="2" t="str">
        <f>VLOOKUP(B933,ACROV!$A$2:$D$739,4,)</f>
        <v>M. RUSLI FAUZI</v>
      </c>
    </row>
    <row r="934" spans="1:16" x14ac:dyDescent="0.25">
      <c r="A934" s="2" t="s">
        <v>26</v>
      </c>
      <c r="B934" s="2" t="s">
        <v>3561</v>
      </c>
      <c r="C934" s="2" t="s">
        <v>3562</v>
      </c>
      <c r="D934" s="2" t="s">
        <v>30</v>
      </c>
      <c r="E934" s="2" t="s">
        <v>3563</v>
      </c>
      <c r="F934" s="2" t="s">
        <v>4205</v>
      </c>
      <c r="G934" s="2" t="s">
        <v>4206</v>
      </c>
      <c r="H934" s="2" t="s">
        <v>4207</v>
      </c>
      <c r="I934" s="2" t="s">
        <v>4208</v>
      </c>
      <c r="J934" s="2" t="s">
        <v>27</v>
      </c>
      <c r="K934" s="2" t="s">
        <v>4209</v>
      </c>
      <c r="L934" s="2" t="s">
        <v>4210</v>
      </c>
      <c r="M934" s="2" t="s">
        <v>4211</v>
      </c>
      <c r="N934" s="2" t="s">
        <v>41</v>
      </c>
      <c r="O934" s="2" t="str">
        <f t="shared" si="14"/>
        <v>OK</v>
      </c>
      <c r="P934" s="2" t="str">
        <f>VLOOKUP(B934,ACROV!$A$2:$D$739,4,)</f>
        <v>M. RUSLI FAUZI</v>
      </c>
    </row>
    <row r="935" spans="1:16" x14ac:dyDescent="0.25">
      <c r="A935" s="2" t="s">
        <v>26</v>
      </c>
      <c r="B935" s="2" t="s">
        <v>1165</v>
      </c>
      <c r="C935" s="2" t="s">
        <v>1166</v>
      </c>
      <c r="D935" s="2" t="s">
        <v>30</v>
      </c>
      <c r="E935" s="2" t="s">
        <v>1167</v>
      </c>
      <c r="F935" s="2" t="s">
        <v>4205</v>
      </c>
      <c r="G935" s="2" t="s">
        <v>4206</v>
      </c>
      <c r="H935" s="2" t="s">
        <v>4207</v>
      </c>
      <c r="I935" s="2" t="s">
        <v>4208</v>
      </c>
      <c r="J935" s="2" t="s">
        <v>27</v>
      </c>
      <c r="K935" s="2" t="s">
        <v>4209</v>
      </c>
      <c r="L935" s="2" t="s">
        <v>4210</v>
      </c>
      <c r="M935" s="2" t="s">
        <v>4211</v>
      </c>
      <c r="N935" s="2" t="s">
        <v>41</v>
      </c>
      <c r="O935" s="2" t="str">
        <f t="shared" si="14"/>
        <v>OK</v>
      </c>
      <c r="P935" s="2" t="str">
        <f>VLOOKUP(B935,ACROV!$A$2:$D$739,4,)</f>
        <v>M. RUSLI FAUZI</v>
      </c>
    </row>
    <row r="936" spans="1:16" x14ac:dyDescent="0.25">
      <c r="A936" s="2" t="s">
        <v>26</v>
      </c>
      <c r="B936" s="2" t="s">
        <v>1730</v>
      </c>
      <c r="C936" s="2" t="s">
        <v>1731</v>
      </c>
      <c r="D936" s="2" t="s">
        <v>30</v>
      </c>
      <c r="E936" s="2" t="s">
        <v>2721</v>
      </c>
      <c r="F936" s="2" t="s">
        <v>4205</v>
      </c>
      <c r="G936" s="2" t="s">
        <v>4206</v>
      </c>
      <c r="H936" s="2" t="s">
        <v>4207</v>
      </c>
      <c r="I936" s="2" t="s">
        <v>4208</v>
      </c>
      <c r="J936" s="2" t="s">
        <v>27</v>
      </c>
      <c r="K936" s="2" t="s">
        <v>4209</v>
      </c>
      <c r="L936" s="2" t="s">
        <v>4210</v>
      </c>
      <c r="M936" s="2" t="s">
        <v>4211</v>
      </c>
      <c r="N936" s="2" t="s">
        <v>41</v>
      </c>
      <c r="O936" s="2" t="str">
        <f t="shared" si="14"/>
        <v>OK</v>
      </c>
      <c r="P936" s="2" t="str">
        <f>VLOOKUP(B936,ACROV!$A$2:$D$739,4,)</f>
        <v>M. RUSLI FAUZI</v>
      </c>
    </row>
    <row r="937" spans="1:16" x14ac:dyDescent="0.25">
      <c r="A937" s="2" t="s">
        <v>26</v>
      </c>
      <c r="B937" s="2" t="s">
        <v>1209</v>
      </c>
      <c r="C937" s="2" t="s">
        <v>1210</v>
      </c>
      <c r="D937" s="2" t="s">
        <v>30</v>
      </c>
      <c r="E937" s="2" t="s">
        <v>1211</v>
      </c>
      <c r="F937" s="2" t="s">
        <v>4205</v>
      </c>
      <c r="G937" s="2" t="s">
        <v>4206</v>
      </c>
      <c r="H937" s="2" t="s">
        <v>4207</v>
      </c>
      <c r="I937" s="2" t="s">
        <v>4208</v>
      </c>
      <c r="J937" s="2" t="s">
        <v>27</v>
      </c>
      <c r="K937" s="2" t="s">
        <v>4209</v>
      </c>
      <c r="L937" s="2" t="s">
        <v>4210</v>
      </c>
      <c r="M937" s="2" t="s">
        <v>4211</v>
      </c>
      <c r="N937" s="2" t="s">
        <v>41</v>
      </c>
      <c r="O937" s="2" t="str">
        <f t="shared" si="14"/>
        <v>OK</v>
      </c>
      <c r="P937" s="2" t="str">
        <f>VLOOKUP(B937,ACROV!$A$2:$D$739,4,)</f>
        <v>M. RUSLI FAUZI</v>
      </c>
    </row>
    <row r="938" spans="1:16" x14ac:dyDescent="0.25">
      <c r="A938" s="2" t="s">
        <v>26</v>
      </c>
      <c r="B938" s="2" t="s">
        <v>2160</v>
      </c>
      <c r="C938" s="2" t="s">
        <v>2161</v>
      </c>
      <c r="D938" s="2" t="s">
        <v>118</v>
      </c>
      <c r="E938" s="2" t="s">
        <v>2790</v>
      </c>
      <c r="F938" s="2" t="s">
        <v>4205</v>
      </c>
      <c r="G938" s="2" t="s">
        <v>4206</v>
      </c>
      <c r="H938" s="2" t="s">
        <v>4207</v>
      </c>
      <c r="I938" s="2" t="s">
        <v>4208</v>
      </c>
      <c r="J938" s="2" t="s">
        <v>27</v>
      </c>
      <c r="K938" s="2" t="s">
        <v>4209</v>
      </c>
      <c r="L938" s="2" t="s">
        <v>4210</v>
      </c>
      <c r="M938" s="2" t="s">
        <v>4211</v>
      </c>
      <c r="N938" s="2" t="s">
        <v>41</v>
      </c>
      <c r="O938" s="2" t="str">
        <f t="shared" si="14"/>
        <v>OK</v>
      </c>
      <c r="P938" s="2" t="str">
        <f>VLOOKUP(B938,ACROV!$A$2:$D$739,4,)</f>
        <v>M. RUSLI FAUZI</v>
      </c>
    </row>
    <row r="939" spans="1:16" x14ac:dyDescent="0.25">
      <c r="A939" s="2" t="s">
        <v>26</v>
      </c>
      <c r="B939" s="2" t="s">
        <v>2654</v>
      </c>
      <c r="C939" s="2" t="s">
        <v>2655</v>
      </c>
      <c r="D939" s="2" t="s">
        <v>30</v>
      </c>
      <c r="E939" s="2" t="s">
        <v>2656</v>
      </c>
      <c r="F939" s="2" t="s">
        <v>4205</v>
      </c>
      <c r="G939" s="2" t="s">
        <v>4206</v>
      </c>
      <c r="H939" s="2" t="s">
        <v>4207</v>
      </c>
      <c r="I939" s="2" t="s">
        <v>4208</v>
      </c>
      <c r="J939" s="2" t="s">
        <v>27</v>
      </c>
      <c r="K939" s="2" t="s">
        <v>4209</v>
      </c>
      <c r="L939" s="2" t="s">
        <v>4210</v>
      </c>
      <c r="M939" s="2" t="s">
        <v>4211</v>
      </c>
      <c r="N939" s="2" t="s">
        <v>41</v>
      </c>
      <c r="O939" s="2" t="str">
        <f t="shared" si="14"/>
        <v>OK</v>
      </c>
      <c r="P939" s="2" t="str">
        <f>VLOOKUP(B939,ACROV!$A$2:$D$739,4,)</f>
        <v>M. RUSLI FAUZI</v>
      </c>
    </row>
    <row r="940" spans="1:16" x14ac:dyDescent="0.25">
      <c r="A940" s="2" t="s">
        <v>26</v>
      </c>
      <c r="B940" s="2" t="s">
        <v>2895</v>
      </c>
      <c r="C940" s="2" t="s">
        <v>2896</v>
      </c>
      <c r="D940" s="2" t="s">
        <v>30</v>
      </c>
      <c r="E940" s="2" t="s">
        <v>2897</v>
      </c>
      <c r="F940" s="2" t="s">
        <v>4205</v>
      </c>
      <c r="G940" s="2" t="s">
        <v>4206</v>
      </c>
      <c r="H940" s="2" t="s">
        <v>4207</v>
      </c>
      <c r="I940" s="2" t="s">
        <v>4208</v>
      </c>
      <c r="J940" s="2" t="s">
        <v>27</v>
      </c>
      <c r="K940" s="2" t="s">
        <v>4209</v>
      </c>
      <c r="L940" s="2" t="s">
        <v>4210</v>
      </c>
      <c r="M940" s="2" t="s">
        <v>4211</v>
      </c>
      <c r="N940" s="2" t="s">
        <v>41</v>
      </c>
      <c r="O940" s="2" t="str">
        <f t="shared" si="14"/>
        <v>OK</v>
      </c>
      <c r="P940" s="2" t="str">
        <f>VLOOKUP(B940,ACROV!$A$2:$D$739,4,)</f>
        <v>M. RUSLI FAUZI</v>
      </c>
    </row>
    <row r="941" spans="1:16" x14ac:dyDescent="0.25">
      <c r="A941" s="2" t="s">
        <v>26</v>
      </c>
      <c r="B941" s="2" t="s">
        <v>2851</v>
      </c>
      <c r="C941" s="2" t="s">
        <v>2852</v>
      </c>
      <c r="D941" s="2" t="s">
        <v>30</v>
      </c>
      <c r="E941" s="2" t="s">
        <v>2853</v>
      </c>
      <c r="F941" s="2" t="s">
        <v>4205</v>
      </c>
      <c r="G941" s="2" t="s">
        <v>4206</v>
      </c>
      <c r="H941" s="2" t="s">
        <v>4207</v>
      </c>
      <c r="I941" s="2" t="s">
        <v>4208</v>
      </c>
      <c r="J941" s="2" t="s">
        <v>27</v>
      </c>
      <c r="K941" s="2" t="s">
        <v>4209</v>
      </c>
      <c r="L941" s="2" t="s">
        <v>4210</v>
      </c>
      <c r="M941" s="2" t="s">
        <v>4211</v>
      </c>
      <c r="N941" s="2" t="s">
        <v>41</v>
      </c>
      <c r="O941" s="2" t="str">
        <f t="shared" si="14"/>
        <v>OK</v>
      </c>
      <c r="P941" s="2" t="str">
        <f>VLOOKUP(B941,ACROV!$A$2:$D$739,4,)</f>
        <v>M. RUSLI FAUZI</v>
      </c>
    </row>
    <row r="942" spans="1:16" x14ac:dyDescent="0.25">
      <c r="A942" s="2" t="s">
        <v>26</v>
      </c>
      <c r="B942" s="2" t="s">
        <v>1494</v>
      </c>
      <c r="C942" s="2" t="s">
        <v>1495</v>
      </c>
      <c r="D942" s="2" t="s">
        <v>30</v>
      </c>
      <c r="E942" s="2" t="s">
        <v>1592</v>
      </c>
      <c r="F942" s="2" t="s">
        <v>4205</v>
      </c>
      <c r="G942" s="2" t="s">
        <v>4206</v>
      </c>
      <c r="H942" s="2" t="s">
        <v>4207</v>
      </c>
      <c r="I942" s="2" t="s">
        <v>4208</v>
      </c>
      <c r="J942" s="2" t="s">
        <v>27</v>
      </c>
      <c r="K942" s="2" t="s">
        <v>4209</v>
      </c>
      <c r="L942" s="2" t="s">
        <v>4210</v>
      </c>
      <c r="M942" s="2" t="s">
        <v>4211</v>
      </c>
      <c r="N942" s="2" t="s">
        <v>41</v>
      </c>
      <c r="O942" s="2" t="str">
        <f t="shared" si="14"/>
        <v>OK</v>
      </c>
      <c r="P942" s="2" t="str">
        <f>VLOOKUP(B942,ACROV!$A$2:$D$739,4,)</f>
        <v>M. RUSLI FAUZI</v>
      </c>
    </row>
    <row r="943" spans="1:16" x14ac:dyDescent="0.25">
      <c r="A943" s="2" t="s">
        <v>26</v>
      </c>
      <c r="B943" s="2" t="s">
        <v>2851</v>
      </c>
      <c r="C943" s="2" t="s">
        <v>2852</v>
      </c>
      <c r="D943" s="2" t="s">
        <v>118</v>
      </c>
      <c r="E943" s="2" t="s">
        <v>3540</v>
      </c>
      <c r="F943" s="2" t="s">
        <v>4205</v>
      </c>
      <c r="G943" s="2" t="s">
        <v>4206</v>
      </c>
      <c r="H943" s="2" t="s">
        <v>4207</v>
      </c>
      <c r="I943" s="2" t="s">
        <v>4208</v>
      </c>
      <c r="J943" s="2" t="s">
        <v>27</v>
      </c>
      <c r="K943" s="2" t="s">
        <v>4209</v>
      </c>
      <c r="L943" s="2" t="s">
        <v>4210</v>
      </c>
      <c r="M943" s="2" t="s">
        <v>4211</v>
      </c>
      <c r="N943" s="2" t="s">
        <v>41</v>
      </c>
      <c r="O943" s="2" t="str">
        <f t="shared" si="14"/>
        <v>OK</v>
      </c>
      <c r="P943" s="2" t="str">
        <f>VLOOKUP(B943,ACROV!$A$2:$D$739,4,)</f>
        <v>M. RUSLI FAUZI</v>
      </c>
    </row>
    <row r="944" spans="1:16" x14ac:dyDescent="0.25">
      <c r="A944" s="2" t="s">
        <v>26</v>
      </c>
      <c r="B944" s="2" t="s">
        <v>1209</v>
      </c>
      <c r="C944" s="2" t="s">
        <v>1210</v>
      </c>
      <c r="D944" s="2" t="s">
        <v>118</v>
      </c>
      <c r="E944" s="2" t="s">
        <v>3674</v>
      </c>
      <c r="F944" s="2" t="s">
        <v>4205</v>
      </c>
      <c r="G944" s="2" t="s">
        <v>4206</v>
      </c>
      <c r="H944" s="2" t="s">
        <v>4207</v>
      </c>
      <c r="I944" s="2" t="s">
        <v>4208</v>
      </c>
      <c r="J944" s="2" t="s">
        <v>27</v>
      </c>
      <c r="K944" s="2" t="s">
        <v>4209</v>
      </c>
      <c r="L944" s="2" t="s">
        <v>4210</v>
      </c>
      <c r="M944" s="2" t="s">
        <v>4211</v>
      </c>
      <c r="N944" s="2" t="s">
        <v>41</v>
      </c>
      <c r="O944" s="2" t="str">
        <f t="shared" si="14"/>
        <v>OK</v>
      </c>
      <c r="P944" s="2" t="str">
        <f>VLOOKUP(B944,ACROV!$A$2:$D$739,4,)</f>
        <v>M. RUSLI FAUZI</v>
      </c>
    </row>
    <row r="945" spans="1:16" x14ac:dyDescent="0.25">
      <c r="A945" s="2" t="s">
        <v>26</v>
      </c>
      <c r="B945" s="2" t="s">
        <v>1830</v>
      </c>
      <c r="C945" s="2" t="s">
        <v>1831</v>
      </c>
      <c r="D945" s="2" t="s">
        <v>118</v>
      </c>
      <c r="E945" s="2" t="s">
        <v>3034</v>
      </c>
      <c r="F945" s="2" t="s">
        <v>4205</v>
      </c>
      <c r="G945" s="2" t="s">
        <v>4206</v>
      </c>
      <c r="H945" s="2" t="s">
        <v>4207</v>
      </c>
      <c r="I945" s="2" t="s">
        <v>4208</v>
      </c>
      <c r="J945" s="2" t="s">
        <v>27</v>
      </c>
      <c r="K945" s="2" t="s">
        <v>4209</v>
      </c>
      <c r="L945" s="2" t="s">
        <v>4210</v>
      </c>
      <c r="M945" s="2" t="s">
        <v>4211</v>
      </c>
      <c r="N945" s="2" t="s">
        <v>41</v>
      </c>
      <c r="O945" s="2" t="str">
        <f t="shared" si="14"/>
        <v>OK</v>
      </c>
      <c r="P945" s="2" t="str">
        <f>VLOOKUP(B945,ACROV!$A$2:$D$739,4,)</f>
        <v>M. RUSLI FAUZI</v>
      </c>
    </row>
    <row r="946" spans="1:16" x14ac:dyDescent="0.25">
      <c r="A946" s="2" t="s">
        <v>26</v>
      </c>
      <c r="B946" s="2" t="s">
        <v>1467</v>
      </c>
      <c r="C946" s="2" t="s">
        <v>1468</v>
      </c>
      <c r="D946" s="2" t="s">
        <v>118</v>
      </c>
      <c r="E946" s="2" t="s">
        <v>1469</v>
      </c>
      <c r="F946" s="2" t="s">
        <v>4205</v>
      </c>
      <c r="G946" s="2" t="s">
        <v>4206</v>
      </c>
      <c r="H946" s="2" t="s">
        <v>4207</v>
      </c>
      <c r="I946" s="2" t="s">
        <v>4208</v>
      </c>
      <c r="J946" s="2" t="s">
        <v>27</v>
      </c>
      <c r="K946" s="2" t="s">
        <v>4209</v>
      </c>
      <c r="L946" s="2" t="s">
        <v>4210</v>
      </c>
      <c r="M946" s="2" t="s">
        <v>4211</v>
      </c>
      <c r="N946" s="2" t="s">
        <v>41</v>
      </c>
      <c r="O946" s="2" t="str">
        <f t="shared" si="14"/>
        <v>OK</v>
      </c>
      <c r="P946" s="2" t="str">
        <f>VLOOKUP(B946,ACROV!$A$2:$D$739,4,)</f>
        <v>M. RUSLI FAUZI</v>
      </c>
    </row>
    <row r="947" spans="1:16" x14ac:dyDescent="0.25">
      <c r="A947" s="2" t="s">
        <v>26</v>
      </c>
      <c r="B947" s="2" t="s">
        <v>3629</v>
      </c>
      <c r="C947" s="2" t="s">
        <v>3630</v>
      </c>
      <c r="D947" s="2" t="s">
        <v>30</v>
      </c>
      <c r="E947" s="2" t="s">
        <v>3749</v>
      </c>
      <c r="F947" s="2" t="s">
        <v>4205</v>
      </c>
      <c r="G947" s="2" t="s">
        <v>4206</v>
      </c>
      <c r="H947" s="2" t="s">
        <v>4207</v>
      </c>
      <c r="I947" s="2" t="s">
        <v>4208</v>
      </c>
      <c r="J947" s="2" t="s">
        <v>27</v>
      </c>
      <c r="K947" s="2" t="s">
        <v>4209</v>
      </c>
      <c r="L947" s="2" t="s">
        <v>4210</v>
      </c>
      <c r="M947" s="2" t="s">
        <v>4211</v>
      </c>
      <c r="N947" s="2" t="s">
        <v>41</v>
      </c>
      <c r="O947" s="2" t="str">
        <f t="shared" si="14"/>
        <v>OK</v>
      </c>
      <c r="P947" s="2" t="str">
        <f>VLOOKUP(B947,ACROV!$A$2:$D$739,4,)</f>
        <v>M. RUSLI FAUZI</v>
      </c>
    </row>
    <row r="948" spans="1:16" x14ac:dyDescent="0.25">
      <c r="A948" s="2" t="s">
        <v>26</v>
      </c>
      <c r="B948" s="2" t="s">
        <v>2895</v>
      </c>
      <c r="C948" s="2" t="s">
        <v>2896</v>
      </c>
      <c r="D948" s="2" t="s">
        <v>118</v>
      </c>
      <c r="E948" s="2" t="s">
        <v>3132</v>
      </c>
      <c r="F948" s="2" t="s">
        <v>4205</v>
      </c>
      <c r="G948" s="2" t="s">
        <v>4206</v>
      </c>
      <c r="H948" s="2" t="s">
        <v>4207</v>
      </c>
      <c r="I948" s="2" t="s">
        <v>4208</v>
      </c>
      <c r="J948" s="2" t="s">
        <v>27</v>
      </c>
      <c r="K948" s="2" t="s">
        <v>4209</v>
      </c>
      <c r="L948" s="2" t="s">
        <v>4210</v>
      </c>
      <c r="M948" s="2" t="s">
        <v>4211</v>
      </c>
      <c r="N948" s="2" t="s">
        <v>41</v>
      </c>
      <c r="O948" s="2" t="str">
        <f t="shared" si="14"/>
        <v>OK</v>
      </c>
      <c r="P948" s="2" t="str">
        <f>VLOOKUP(B948,ACROV!$A$2:$D$739,4,)</f>
        <v>M. RUSLI FAUZI</v>
      </c>
    </row>
    <row r="949" spans="1:16" x14ac:dyDescent="0.25">
      <c r="A949" s="2" t="s">
        <v>26</v>
      </c>
      <c r="B949" s="2" t="s">
        <v>1165</v>
      </c>
      <c r="C949" s="2" t="s">
        <v>1166</v>
      </c>
      <c r="D949" s="2" t="s">
        <v>118</v>
      </c>
      <c r="E949" s="2" t="s">
        <v>3686</v>
      </c>
      <c r="F949" s="2" t="s">
        <v>4205</v>
      </c>
      <c r="G949" s="2" t="s">
        <v>4206</v>
      </c>
      <c r="H949" s="2" t="s">
        <v>4207</v>
      </c>
      <c r="I949" s="2" t="s">
        <v>4208</v>
      </c>
      <c r="J949" s="2" t="s">
        <v>27</v>
      </c>
      <c r="K949" s="2" t="s">
        <v>4209</v>
      </c>
      <c r="L949" s="2" t="s">
        <v>4210</v>
      </c>
      <c r="M949" s="2" t="s">
        <v>4211</v>
      </c>
      <c r="N949" s="2" t="s">
        <v>41</v>
      </c>
      <c r="O949" s="2" t="str">
        <f t="shared" si="14"/>
        <v>OK</v>
      </c>
      <c r="P949" s="2" t="str">
        <f>VLOOKUP(B949,ACROV!$A$2:$D$739,4,)</f>
        <v>M. RUSLI FAUZI</v>
      </c>
    </row>
    <row r="950" spans="1:16" x14ac:dyDescent="0.25">
      <c r="A950" s="2" t="s">
        <v>26</v>
      </c>
      <c r="B950" s="2" t="s">
        <v>1439</v>
      </c>
      <c r="C950" s="2" t="s">
        <v>1440</v>
      </c>
      <c r="D950" s="2" t="s">
        <v>118</v>
      </c>
      <c r="E950" s="2" t="s">
        <v>2194</v>
      </c>
      <c r="F950" s="2" t="s">
        <v>4205</v>
      </c>
      <c r="G950" s="2" t="s">
        <v>4206</v>
      </c>
      <c r="H950" s="2" t="s">
        <v>4207</v>
      </c>
      <c r="I950" s="2" t="s">
        <v>4208</v>
      </c>
      <c r="J950" s="2" t="s">
        <v>27</v>
      </c>
      <c r="K950" s="2" t="s">
        <v>4209</v>
      </c>
      <c r="L950" s="2" t="s">
        <v>4210</v>
      </c>
      <c r="M950" s="2" t="s">
        <v>4211</v>
      </c>
      <c r="N950" s="2" t="s">
        <v>41</v>
      </c>
      <c r="O950" s="2" t="str">
        <f t="shared" si="14"/>
        <v>OK</v>
      </c>
      <c r="P950" s="2" t="str">
        <f>VLOOKUP(B950,ACROV!$A$2:$D$739,4,)</f>
        <v>M. RUSLI FAUZI</v>
      </c>
    </row>
    <row r="951" spans="1:16" x14ac:dyDescent="0.25">
      <c r="A951" s="2" t="s">
        <v>26</v>
      </c>
      <c r="B951" s="2" t="s">
        <v>2263</v>
      </c>
      <c r="C951" s="2" t="s">
        <v>2264</v>
      </c>
      <c r="D951" s="2" t="s">
        <v>118</v>
      </c>
      <c r="E951" s="2" t="s">
        <v>2632</v>
      </c>
      <c r="F951" s="2" t="s">
        <v>4205</v>
      </c>
      <c r="G951" s="2" t="s">
        <v>4206</v>
      </c>
      <c r="H951" s="2" t="s">
        <v>4207</v>
      </c>
      <c r="I951" s="2" t="s">
        <v>4208</v>
      </c>
      <c r="J951" s="2" t="s">
        <v>27</v>
      </c>
      <c r="K951" s="2" t="s">
        <v>4209</v>
      </c>
      <c r="L951" s="2" t="s">
        <v>4210</v>
      </c>
      <c r="M951" s="2" t="s">
        <v>4211</v>
      </c>
      <c r="N951" s="2" t="s">
        <v>41</v>
      </c>
      <c r="O951" s="2" t="str">
        <f t="shared" si="14"/>
        <v>OK</v>
      </c>
      <c r="P951" s="2" t="str">
        <f>VLOOKUP(B951,ACROV!$A$2:$D$739,4,)</f>
        <v>M. RUSLI FAUZI</v>
      </c>
    </row>
    <row r="952" spans="1:16" x14ac:dyDescent="0.25">
      <c r="A952" s="2" t="s">
        <v>26</v>
      </c>
      <c r="B952" s="2" t="s">
        <v>2263</v>
      </c>
      <c r="C952" s="2" t="s">
        <v>2264</v>
      </c>
      <c r="D952" s="2" t="s">
        <v>30</v>
      </c>
      <c r="E952" s="2" t="s">
        <v>2265</v>
      </c>
      <c r="F952" s="2" t="s">
        <v>4205</v>
      </c>
      <c r="G952" s="2" t="s">
        <v>4206</v>
      </c>
      <c r="H952" s="2" t="s">
        <v>4207</v>
      </c>
      <c r="I952" s="2" t="s">
        <v>4208</v>
      </c>
      <c r="J952" s="2" t="s">
        <v>27</v>
      </c>
      <c r="K952" s="2" t="s">
        <v>4209</v>
      </c>
      <c r="L952" s="2" t="s">
        <v>4210</v>
      </c>
      <c r="M952" s="2" t="s">
        <v>4211</v>
      </c>
      <c r="N952" s="2" t="s">
        <v>41</v>
      </c>
      <c r="O952" s="2" t="str">
        <f t="shared" si="14"/>
        <v>OK</v>
      </c>
      <c r="P952" s="2" t="str">
        <f>VLOOKUP(B952,ACROV!$A$2:$D$739,4,)</f>
        <v>M. RUSLI FAUZI</v>
      </c>
    </row>
    <row r="953" spans="1:16" x14ac:dyDescent="0.25">
      <c r="A953" s="2" t="s">
        <v>26</v>
      </c>
      <c r="B953" s="2" t="s">
        <v>1901</v>
      </c>
      <c r="C953" s="2" t="s">
        <v>1902</v>
      </c>
      <c r="D953" s="2" t="s">
        <v>30</v>
      </c>
      <c r="E953" s="2" t="s">
        <v>1903</v>
      </c>
      <c r="F953" s="2" t="s">
        <v>4205</v>
      </c>
      <c r="G953" s="2" t="s">
        <v>4206</v>
      </c>
      <c r="H953" s="2" t="s">
        <v>4207</v>
      </c>
      <c r="I953" s="2" t="s">
        <v>4208</v>
      </c>
      <c r="J953" s="2" t="s">
        <v>27</v>
      </c>
      <c r="K953" s="2" t="s">
        <v>4209</v>
      </c>
      <c r="L953" s="2" t="s">
        <v>4210</v>
      </c>
      <c r="M953" s="2" t="s">
        <v>4211</v>
      </c>
      <c r="N953" s="2" t="s">
        <v>41</v>
      </c>
      <c r="O953" s="2" t="str">
        <f t="shared" si="14"/>
        <v>OK</v>
      </c>
      <c r="P953" s="2" t="str">
        <f>VLOOKUP(B953,ACROV!$A$2:$D$739,4,)</f>
        <v>M. RUSLI FAUZI</v>
      </c>
    </row>
    <row r="954" spans="1:16" x14ac:dyDescent="0.25">
      <c r="A954" s="2" t="s">
        <v>26</v>
      </c>
      <c r="B954" s="2" t="s">
        <v>3629</v>
      </c>
      <c r="C954" s="2" t="s">
        <v>3630</v>
      </c>
      <c r="D954" s="2" t="s">
        <v>118</v>
      </c>
      <c r="E954" s="2" t="s">
        <v>3631</v>
      </c>
      <c r="F954" s="2" t="s">
        <v>4205</v>
      </c>
      <c r="G954" s="2" t="s">
        <v>4206</v>
      </c>
      <c r="H954" s="2" t="s">
        <v>4207</v>
      </c>
      <c r="I954" s="2" t="s">
        <v>4208</v>
      </c>
      <c r="J954" s="2" t="s">
        <v>27</v>
      </c>
      <c r="K954" s="2" t="s">
        <v>4209</v>
      </c>
      <c r="L954" s="2" t="s">
        <v>4210</v>
      </c>
      <c r="M954" s="2" t="s">
        <v>4211</v>
      </c>
      <c r="N954" s="2" t="s">
        <v>41</v>
      </c>
      <c r="O954" s="2" t="str">
        <f t="shared" si="14"/>
        <v>OK</v>
      </c>
      <c r="P954" s="2" t="str">
        <f>VLOOKUP(B954,ACROV!$A$2:$D$739,4,)</f>
        <v>M. RUSLI FAUZI</v>
      </c>
    </row>
    <row r="955" spans="1:16" x14ac:dyDescent="0.25">
      <c r="A955" s="2" t="s">
        <v>26</v>
      </c>
      <c r="B955" s="2" t="s">
        <v>1470</v>
      </c>
      <c r="C955" s="2" t="s">
        <v>1471</v>
      </c>
      <c r="D955" s="2" t="s">
        <v>30</v>
      </c>
      <c r="E955" s="2" t="s">
        <v>1472</v>
      </c>
      <c r="F955" s="2" t="s">
        <v>4205</v>
      </c>
      <c r="G955" s="2" t="s">
        <v>4206</v>
      </c>
      <c r="H955" s="2" t="s">
        <v>4207</v>
      </c>
      <c r="I955" s="2" t="s">
        <v>4208</v>
      </c>
      <c r="J955" s="2" t="s">
        <v>27</v>
      </c>
      <c r="K955" s="2" t="s">
        <v>4209</v>
      </c>
      <c r="L955" s="2" t="s">
        <v>4210</v>
      </c>
      <c r="M955" s="2" t="s">
        <v>4211</v>
      </c>
      <c r="N955" s="2" t="s">
        <v>41</v>
      </c>
      <c r="O955" s="2" t="str">
        <f t="shared" si="14"/>
        <v>OK</v>
      </c>
      <c r="P955" s="2" t="str">
        <f>VLOOKUP(B955,ACROV!$A$2:$D$739,4,)</f>
        <v>M. RUSLI FAUZI</v>
      </c>
    </row>
    <row r="956" spans="1:16" x14ac:dyDescent="0.25">
      <c r="A956" s="2" t="s">
        <v>26</v>
      </c>
      <c r="B956" s="2" t="s">
        <v>1470</v>
      </c>
      <c r="C956" s="2" t="s">
        <v>1471</v>
      </c>
      <c r="D956" s="2" t="s">
        <v>118</v>
      </c>
      <c r="E956" s="2" t="s">
        <v>3761</v>
      </c>
      <c r="F956" s="2" t="s">
        <v>4205</v>
      </c>
      <c r="G956" s="2" t="s">
        <v>4206</v>
      </c>
      <c r="H956" s="2" t="s">
        <v>4207</v>
      </c>
      <c r="I956" s="2" t="s">
        <v>4208</v>
      </c>
      <c r="J956" s="2" t="s">
        <v>27</v>
      </c>
      <c r="K956" s="2" t="s">
        <v>4209</v>
      </c>
      <c r="L956" s="2" t="s">
        <v>4210</v>
      </c>
      <c r="M956" s="2" t="s">
        <v>4211</v>
      </c>
      <c r="N956" s="2" t="s">
        <v>41</v>
      </c>
      <c r="O956" s="2" t="str">
        <f t="shared" si="14"/>
        <v>OK</v>
      </c>
      <c r="P956" s="2" t="str">
        <f>VLOOKUP(B956,ACROV!$A$2:$D$739,4,)</f>
        <v>M. RUSLI FAUZI</v>
      </c>
    </row>
    <row r="957" spans="1:16" x14ac:dyDescent="0.25">
      <c r="A957" s="2" t="s">
        <v>26</v>
      </c>
      <c r="B957" s="2" t="s">
        <v>2654</v>
      </c>
      <c r="C957" s="2" t="s">
        <v>2655</v>
      </c>
      <c r="D957" s="2" t="s">
        <v>118</v>
      </c>
      <c r="E957" s="2" t="s">
        <v>3038</v>
      </c>
      <c r="F957" s="2" t="s">
        <v>4205</v>
      </c>
      <c r="G957" s="2" t="s">
        <v>4206</v>
      </c>
      <c r="H957" s="2" t="s">
        <v>4207</v>
      </c>
      <c r="I957" s="2" t="s">
        <v>4208</v>
      </c>
      <c r="J957" s="2" t="s">
        <v>27</v>
      </c>
      <c r="K957" s="2" t="s">
        <v>4209</v>
      </c>
      <c r="L957" s="2" t="s">
        <v>4210</v>
      </c>
      <c r="M957" s="2" t="s">
        <v>4211</v>
      </c>
      <c r="N957" s="2" t="s">
        <v>41</v>
      </c>
      <c r="O957" s="2" t="str">
        <f t="shared" si="14"/>
        <v>OK</v>
      </c>
      <c r="P957" s="2" t="str">
        <f>VLOOKUP(B957,ACROV!$A$2:$D$739,4,)</f>
        <v>M. RUSLI FAUZI</v>
      </c>
    </row>
    <row r="958" spans="1:16" x14ac:dyDescent="0.25">
      <c r="A958" s="2" t="s">
        <v>26</v>
      </c>
      <c r="B958" s="2" t="s">
        <v>930</v>
      </c>
      <c r="C958" s="2" t="s">
        <v>931</v>
      </c>
      <c r="D958" s="2" t="s">
        <v>118</v>
      </c>
      <c r="E958" s="2" t="s">
        <v>987</v>
      </c>
      <c r="F958" s="2" t="s">
        <v>4205</v>
      </c>
      <c r="G958" s="2" t="s">
        <v>4206</v>
      </c>
      <c r="H958" s="2" t="s">
        <v>4207</v>
      </c>
      <c r="I958" s="2" t="s">
        <v>4208</v>
      </c>
      <c r="J958" s="2" t="s">
        <v>27</v>
      </c>
      <c r="K958" s="2" t="s">
        <v>4209</v>
      </c>
      <c r="L958" s="2" t="s">
        <v>4210</v>
      </c>
      <c r="M958" s="2" t="s">
        <v>4211</v>
      </c>
      <c r="N958" s="2" t="s">
        <v>41</v>
      </c>
      <c r="O958" s="2" t="str">
        <f t="shared" si="14"/>
        <v>OK</v>
      </c>
      <c r="P958" s="2" t="str">
        <f>VLOOKUP(B958,ACROV!$A$2:$D$739,4,)</f>
        <v>M. RUSLI FAUZI</v>
      </c>
    </row>
    <row r="959" spans="1:16" x14ac:dyDescent="0.25">
      <c r="A959" s="2" t="s">
        <v>26</v>
      </c>
      <c r="B959" s="2" t="s">
        <v>1362</v>
      </c>
      <c r="C959" s="2" t="s">
        <v>1363</v>
      </c>
      <c r="D959" s="2" t="s">
        <v>118</v>
      </c>
      <c r="E959" s="2" t="s">
        <v>1364</v>
      </c>
      <c r="F959" s="2" t="s">
        <v>4205</v>
      </c>
      <c r="G959" s="2" t="s">
        <v>4206</v>
      </c>
      <c r="H959" s="2" t="s">
        <v>4207</v>
      </c>
      <c r="I959" s="2" t="s">
        <v>4208</v>
      </c>
      <c r="J959" s="2" t="s">
        <v>27</v>
      </c>
      <c r="K959" s="2" t="s">
        <v>4209</v>
      </c>
      <c r="L959" s="2" t="s">
        <v>4210</v>
      </c>
      <c r="M959" s="2" t="s">
        <v>4211</v>
      </c>
      <c r="N959" s="2" t="s">
        <v>41</v>
      </c>
      <c r="O959" s="2" t="str">
        <f t="shared" si="14"/>
        <v>OK</v>
      </c>
      <c r="P959" s="2" t="str">
        <f>VLOOKUP(B959,ACROV!$A$2:$D$739,4,)</f>
        <v>M. RUSLI FAUZI</v>
      </c>
    </row>
    <row r="960" spans="1:16" x14ac:dyDescent="0.25">
      <c r="A960" s="2" t="s">
        <v>26</v>
      </c>
      <c r="B960" s="2" t="s">
        <v>2216</v>
      </c>
      <c r="C960" s="2" t="s">
        <v>2217</v>
      </c>
      <c r="D960" s="2" t="s">
        <v>30</v>
      </c>
      <c r="E960" s="2" t="s">
        <v>2218</v>
      </c>
      <c r="F960" s="2" t="s">
        <v>4205</v>
      </c>
      <c r="G960" s="2" t="s">
        <v>4206</v>
      </c>
      <c r="H960" s="2" t="s">
        <v>4207</v>
      </c>
      <c r="I960" s="2" t="s">
        <v>4208</v>
      </c>
      <c r="J960" s="2" t="s">
        <v>27</v>
      </c>
      <c r="K960" s="2" t="s">
        <v>4209</v>
      </c>
      <c r="L960" s="2" t="s">
        <v>4210</v>
      </c>
      <c r="M960" s="2" t="s">
        <v>4211</v>
      </c>
      <c r="N960" s="2" t="s">
        <v>41</v>
      </c>
      <c r="O960" s="2" t="str">
        <f t="shared" si="14"/>
        <v>OK</v>
      </c>
      <c r="P960" s="2" t="str">
        <f>VLOOKUP(B960,ACROV!$A$2:$D$739,4,)</f>
        <v>M. RUSLI FAUZI</v>
      </c>
    </row>
    <row r="961" spans="1:16" x14ac:dyDescent="0.25">
      <c r="A961" s="2" t="s">
        <v>26</v>
      </c>
      <c r="B961" s="2" t="s">
        <v>3845</v>
      </c>
      <c r="C961" s="2" t="s">
        <v>3846</v>
      </c>
      <c r="D961" s="2" t="s">
        <v>30</v>
      </c>
      <c r="E961" s="2" t="s">
        <v>3885</v>
      </c>
      <c r="F961" s="2" t="s">
        <v>4205</v>
      </c>
      <c r="G961" s="2" t="s">
        <v>4206</v>
      </c>
      <c r="H961" s="2" t="s">
        <v>4207</v>
      </c>
      <c r="I961" s="2" t="s">
        <v>4208</v>
      </c>
      <c r="J961" s="2" t="s">
        <v>27</v>
      </c>
      <c r="K961" s="2" t="s">
        <v>4209</v>
      </c>
      <c r="L961" s="2" t="s">
        <v>4210</v>
      </c>
      <c r="M961" s="2" t="s">
        <v>4211</v>
      </c>
      <c r="N961" s="2" t="s">
        <v>41</v>
      </c>
      <c r="O961" s="2" t="str">
        <f t="shared" si="14"/>
        <v>OK</v>
      </c>
      <c r="P961" s="2" t="str">
        <f>VLOOKUP(B961,ACROV!$A$2:$D$739,4,)</f>
        <v>M. RUSLI FAUZI</v>
      </c>
    </row>
    <row r="962" spans="1:16" x14ac:dyDescent="0.25">
      <c r="A962" s="2" t="s">
        <v>26</v>
      </c>
      <c r="B962" s="2" t="s">
        <v>1915</v>
      </c>
      <c r="C962" s="2" t="s">
        <v>1916</v>
      </c>
      <c r="D962" s="2" t="s">
        <v>118</v>
      </c>
      <c r="E962" s="2" t="s">
        <v>1917</v>
      </c>
      <c r="F962" s="2" t="s">
        <v>4205</v>
      </c>
      <c r="G962" s="2" t="s">
        <v>4206</v>
      </c>
      <c r="H962" s="2" t="s">
        <v>4207</v>
      </c>
      <c r="I962" s="2" t="s">
        <v>4208</v>
      </c>
      <c r="J962" s="2" t="s">
        <v>27</v>
      </c>
      <c r="K962" s="2" t="s">
        <v>4209</v>
      </c>
      <c r="L962" s="2" t="s">
        <v>4210</v>
      </c>
      <c r="M962" s="2" t="s">
        <v>4211</v>
      </c>
      <c r="N962" s="2" t="s">
        <v>41</v>
      </c>
      <c r="O962" s="2" t="str">
        <f t="shared" ref="O962:O1025" si="15">IF(N962="OK","OK","NOK")</f>
        <v>OK</v>
      </c>
      <c r="P962" s="2" t="str">
        <f>VLOOKUP(B962,ACROV!$A$2:$D$739,4,)</f>
        <v>M. RUSLI FAUZI</v>
      </c>
    </row>
    <row r="963" spans="1:16" x14ac:dyDescent="0.25">
      <c r="A963" s="2" t="s">
        <v>26</v>
      </c>
      <c r="B963" s="2" t="s">
        <v>3845</v>
      </c>
      <c r="C963" s="2" t="s">
        <v>3846</v>
      </c>
      <c r="D963" s="2" t="s">
        <v>118</v>
      </c>
      <c r="E963" s="2" t="s">
        <v>3847</v>
      </c>
      <c r="F963" s="2" t="s">
        <v>4205</v>
      </c>
      <c r="G963" s="2" t="s">
        <v>4206</v>
      </c>
      <c r="H963" s="2" t="s">
        <v>4207</v>
      </c>
      <c r="I963" s="2" t="s">
        <v>4208</v>
      </c>
      <c r="J963" s="2" t="s">
        <v>27</v>
      </c>
      <c r="K963" s="2" t="s">
        <v>4209</v>
      </c>
      <c r="L963" s="2" t="s">
        <v>4210</v>
      </c>
      <c r="M963" s="2" t="s">
        <v>4211</v>
      </c>
      <c r="N963" s="2" t="s">
        <v>41</v>
      </c>
      <c r="O963" s="2" t="str">
        <f t="shared" si="15"/>
        <v>OK</v>
      </c>
      <c r="P963" s="2" t="str">
        <f>VLOOKUP(B963,ACROV!$A$2:$D$739,4,)</f>
        <v>M. RUSLI FAUZI</v>
      </c>
    </row>
    <row r="964" spans="1:16" x14ac:dyDescent="0.25">
      <c r="A964" s="2" t="s">
        <v>26</v>
      </c>
      <c r="B964" s="2" t="s">
        <v>3378</v>
      </c>
      <c r="C964" s="2" t="s">
        <v>3379</v>
      </c>
      <c r="D964" s="2" t="s">
        <v>30</v>
      </c>
      <c r="E964" s="2" t="s">
        <v>3748</v>
      </c>
      <c r="F964" s="2" t="s">
        <v>4205</v>
      </c>
      <c r="G964" s="2" t="s">
        <v>4206</v>
      </c>
      <c r="H964" s="2" t="s">
        <v>4207</v>
      </c>
      <c r="I964" s="2" t="s">
        <v>4208</v>
      </c>
      <c r="J964" s="2" t="s">
        <v>27</v>
      </c>
      <c r="K964" s="2" t="s">
        <v>4209</v>
      </c>
      <c r="L964" s="2" t="s">
        <v>4210</v>
      </c>
      <c r="M964" s="2" t="s">
        <v>4211</v>
      </c>
      <c r="N964" s="2" t="s">
        <v>41</v>
      </c>
      <c r="O964" s="2" t="str">
        <f t="shared" si="15"/>
        <v>OK</v>
      </c>
      <c r="P964" s="2" t="str">
        <f>VLOOKUP(B964,ACROV!$A$2:$D$739,4,)</f>
        <v>M. RUSLI FAUZI</v>
      </c>
    </row>
    <row r="965" spans="1:16" x14ac:dyDescent="0.25">
      <c r="A965" s="2" t="s">
        <v>26</v>
      </c>
      <c r="B965" s="2" t="s">
        <v>1467</v>
      </c>
      <c r="C965" s="2" t="s">
        <v>1468</v>
      </c>
      <c r="D965" s="2" t="s">
        <v>30</v>
      </c>
      <c r="E965" s="2" t="s">
        <v>2426</v>
      </c>
      <c r="F965" s="2" t="s">
        <v>4205</v>
      </c>
      <c r="G965" s="2" t="s">
        <v>4206</v>
      </c>
      <c r="H965" s="2" t="s">
        <v>4207</v>
      </c>
      <c r="I965" s="2" t="s">
        <v>4208</v>
      </c>
      <c r="J965" s="2" t="s">
        <v>27</v>
      </c>
      <c r="K965" s="2" t="s">
        <v>4209</v>
      </c>
      <c r="L965" s="2" t="s">
        <v>4210</v>
      </c>
      <c r="M965" s="2" t="s">
        <v>4211</v>
      </c>
      <c r="N965" s="2" t="s">
        <v>41</v>
      </c>
      <c r="O965" s="2" t="str">
        <f t="shared" si="15"/>
        <v>OK</v>
      </c>
      <c r="P965" s="2" t="str">
        <f>VLOOKUP(B965,ACROV!$A$2:$D$739,4,)</f>
        <v>M. RUSLI FAUZI</v>
      </c>
    </row>
    <row r="966" spans="1:16" x14ac:dyDescent="0.25">
      <c r="A966" s="2" t="s">
        <v>26</v>
      </c>
      <c r="B966" s="2" t="s">
        <v>1901</v>
      </c>
      <c r="C966" s="2" t="s">
        <v>1902</v>
      </c>
      <c r="D966" s="2" t="s">
        <v>118</v>
      </c>
      <c r="E966" s="2" t="s">
        <v>3455</v>
      </c>
      <c r="F966" s="2" t="s">
        <v>4205</v>
      </c>
      <c r="G966" s="2" t="s">
        <v>4206</v>
      </c>
      <c r="H966" s="2" t="s">
        <v>4207</v>
      </c>
      <c r="I966" s="2" t="s">
        <v>4208</v>
      </c>
      <c r="J966" s="2" t="s">
        <v>27</v>
      </c>
      <c r="K966" s="2" t="s">
        <v>4209</v>
      </c>
      <c r="L966" s="2" t="s">
        <v>4210</v>
      </c>
      <c r="M966" s="2" t="s">
        <v>4211</v>
      </c>
      <c r="N966" s="2" t="s">
        <v>41</v>
      </c>
      <c r="O966" s="2" t="str">
        <f t="shared" si="15"/>
        <v>OK</v>
      </c>
      <c r="P966" s="2" t="str">
        <f>VLOOKUP(B966,ACROV!$A$2:$D$739,4,)</f>
        <v>M. RUSLI FAUZI</v>
      </c>
    </row>
    <row r="967" spans="1:16" x14ac:dyDescent="0.25">
      <c r="A967" s="2" t="s">
        <v>26</v>
      </c>
      <c r="B967" s="2" t="s">
        <v>2139</v>
      </c>
      <c r="C967" s="2" t="s">
        <v>2140</v>
      </c>
      <c r="D967" s="2" t="s">
        <v>118</v>
      </c>
      <c r="E967" s="2" t="s">
        <v>2491</v>
      </c>
      <c r="F967" s="2" t="s">
        <v>4205</v>
      </c>
      <c r="G967" s="2" t="s">
        <v>4206</v>
      </c>
      <c r="H967" s="2" t="s">
        <v>4207</v>
      </c>
      <c r="I967" s="2" t="s">
        <v>4208</v>
      </c>
      <c r="J967" s="2" t="s">
        <v>27</v>
      </c>
      <c r="K967" s="2" t="s">
        <v>4209</v>
      </c>
      <c r="L967" s="2" t="s">
        <v>4210</v>
      </c>
      <c r="M967" s="2" t="s">
        <v>4211</v>
      </c>
      <c r="N967" s="2" t="s">
        <v>41</v>
      </c>
      <c r="O967" s="2" t="str">
        <f t="shared" si="15"/>
        <v>OK</v>
      </c>
      <c r="P967" s="2" t="str">
        <f>VLOOKUP(B967,ACROV!$A$2:$D$739,4,)</f>
        <v>M. RUSLI FAUZI</v>
      </c>
    </row>
    <row r="968" spans="1:16" x14ac:dyDescent="0.25">
      <c r="A968" s="2" t="s">
        <v>26</v>
      </c>
      <c r="B968" s="2" t="s">
        <v>2360</v>
      </c>
      <c r="C968" s="2" t="s">
        <v>2361</v>
      </c>
      <c r="D968" s="2" t="s">
        <v>118</v>
      </c>
      <c r="E968" s="2" t="s">
        <v>2362</v>
      </c>
      <c r="F968" s="2" t="s">
        <v>4205</v>
      </c>
      <c r="G968" s="2" t="s">
        <v>4206</v>
      </c>
      <c r="H968" s="2" t="s">
        <v>4207</v>
      </c>
      <c r="I968" s="2" t="s">
        <v>4208</v>
      </c>
      <c r="J968" s="2" t="s">
        <v>27</v>
      </c>
      <c r="K968" s="2" t="s">
        <v>4209</v>
      </c>
      <c r="L968" s="2" t="s">
        <v>4210</v>
      </c>
      <c r="M968" s="2" t="s">
        <v>4211</v>
      </c>
      <c r="N968" s="2" t="s">
        <v>41</v>
      </c>
      <c r="O968" s="2" t="str">
        <f t="shared" si="15"/>
        <v>OK</v>
      </c>
      <c r="P968" s="2" t="str">
        <f>VLOOKUP(B968,ACROV!$A$2:$D$739,4,)</f>
        <v>M. RUSLI FAUZI</v>
      </c>
    </row>
    <row r="969" spans="1:16" x14ac:dyDescent="0.25">
      <c r="A969" s="2" t="s">
        <v>26</v>
      </c>
      <c r="B969" s="2" t="s">
        <v>3523</v>
      </c>
      <c r="C969" s="2" t="s">
        <v>3524</v>
      </c>
      <c r="D969" s="2" t="s">
        <v>30</v>
      </c>
      <c r="E969" s="2" t="s">
        <v>3722</v>
      </c>
      <c r="F969" s="2" t="s">
        <v>4205</v>
      </c>
      <c r="G969" s="2" t="s">
        <v>4206</v>
      </c>
      <c r="H969" s="2" t="s">
        <v>4207</v>
      </c>
      <c r="I969" s="2" t="s">
        <v>4208</v>
      </c>
      <c r="J969" s="2" t="s">
        <v>27</v>
      </c>
      <c r="K969" s="2" t="s">
        <v>4209</v>
      </c>
      <c r="L969" s="2" t="s">
        <v>4210</v>
      </c>
      <c r="M969" s="2" t="s">
        <v>4211</v>
      </c>
      <c r="N969" s="2" t="s">
        <v>41</v>
      </c>
      <c r="O969" s="2" t="str">
        <f t="shared" si="15"/>
        <v>OK</v>
      </c>
      <c r="P969" s="2" t="str">
        <f>VLOOKUP(B969,ACROV!$A$2:$D$739,4,)</f>
        <v>M. RUSLI FAUZI</v>
      </c>
    </row>
    <row r="970" spans="1:16" x14ac:dyDescent="0.25">
      <c r="A970" s="2" t="s">
        <v>26</v>
      </c>
      <c r="B970" s="2" t="s">
        <v>2529</v>
      </c>
      <c r="C970" s="2" t="s">
        <v>2530</v>
      </c>
      <c r="D970" s="2" t="s">
        <v>118</v>
      </c>
      <c r="E970" s="2" t="s">
        <v>3805</v>
      </c>
      <c r="F970" s="2" t="s">
        <v>4205</v>
      </c>
      <c r="G970" s="2" t="s">
        <v>4206</v>
      </c>
      <c r="H970" s="2" t="s">
        <v>4207</v>
      </c>
      <c r="I970" s="2" t="s">
        <v>4208</v>
      </c>
      <c r="J970" s="2" t="s">
        <v>27</v>
      </c>
      <c r="K970" s="2" t="s">
        <v>4209</v>
      </c>
      <c r="L970" s="2" t="s">
        <v>4214</v>
      </c>
      <c r="M970" s="2" t="s">
        <v>4215</v>
      </c>
      <c r="N970" s="2" t="s">
        <v>4216</v>
      </c>
      <c r="O970" s="2" t="str">
        <f t="shared" si="15"/>
        <v>NOK</v>
      </c>
      <c r="P970" s="2" t="str">
        <f>VLOOKUP(B970,ACROV!$A$2:$D$739,4,)</f>
        <v>M. RUSLI FAUZI</v>
      </c>
    </row>
    <row r="971" spans="1:16" x14ac:dyDescent="0.25">
      <c r="A971" s="2" t="s">
        <v>26</v>
      </c>
      <c r="B971" s="2" t="s">
        <v>2360</v>
      </c>
      <c r="C971" s="2" t="s">
        <v>2361</v>
      </c>
      <c r="D971" s="2" t="s">
        <v>30</v>
      </c>
      <c r="E971" s="2" t="s">
        <v>2692</v>
      </c>
      <c r="F971" s="2" t="s">
        <v>4205</v>
      </c>
      <c r="G971" s="2" t="s">
        <v>4206</v>
      </c>
      <c r="H971" s="2" t="s">
        <v>4207</v>
      </c>
      <c r="I971" s="2" t="s">
        <v>4208</v>
      </c>
      <c r="J971" s="2" t="s">
        <v>27</v>
      </c>
      <c r="K971" s="2" t="s">
        <v>4209</v>
      </c>
      <c r="L971" s="2" t="s">
        <v>4210</v>
      </c>
      <c r="M971" s="2" t="s">
        <v>4211</v>
      </c>
      <c r="N971" s="2" t="s">
        <v>41</v>
      </c>
      <c r="O971" s="2" t="str">
        <f t="shared" si="15"/>
        <v>OK</v>
      </c>
      <c r="P971" s="2" t="str">
        <f>VLOOKUP(B971,ACROV!$A$2:$D$739,4,)</f>
        <v>M. RUSLI FAUZI</v>
      </c>
    </row>
    <row r="972" spans="1:16" x14ac:dyDescent="0.25">
      <c r="A972" s="2" t="s">
        <v>26</v>
      </c>
      <c r="B972" s="2" t="s">
        <v>2481</v>
      </c>
      <c r="C972" s="2" t="s">
        <v>2482</v>
      </c>
      <c r="D972" s="2" t="s">
        <v>118</v>
      </c>
      <c r="E972" s="2" t="s">
        <v>2483</v>
      </c>
      <c r="F972" s="2" t="s">
        <v>4205</v>
      </c>
      <c r="G972" s="2" t="s">
        <v>4206</v>
      </c>
      <c r="H972" s="2" t="s">
        <v>4207</v>
      </c>
      <c r="I972" s="2" t="s">
        <v>4208</v>
      </c>
      <c r="J972" s="2" t="s">
        <v>27</v>
      </c>
      <c r="K972" s="2" t="s">
        <v>4209</v>
      </c>
      <c r="L972" s="2" t="s">
        <v>4210</v>
      </c>
      <c r="M972" s="2" t="s">
        <v>4211</v>
      </c>
      <c r="N972" s="2" t="s">
        <v>41</v>
      </c>
      <c r="O972" s="2" t="str">
        <f t="shared" si="15"/>
        <v>OK</v>
      </c>
      <c r="P972" s="2" t="str">
        <f>VLOOKUP(B972,ACROV!$A$2:$D$739,4,)</f>
        <v>M. RUSLI FAUZI</v>
      </c>
    </row>
    <row r="973" spans="1:16" x14ac:dyDescent="0.25">
      <c r="A973" s="2" t="s">
        <v>26</v>
      </c>
      <c r="B973" s="2" t="s">
        <v>2529</v>
      </c>
      <c r="C973" s="2" t="s">
        <v>2530</v>
      </c>
      <c r="D973" s="2" t="s">
        <v>30</v>
      </c>
      <c r="E973" s="2" t="s">
        <v>2531</v>
      </c>
      <c r="F973" s="2" t="s">
        <v>4205</v>
      </c>
      <c r="G973" s="2" t="s">
        <v>4206</v>
      </c>
      <c r="H973" s="2" t="s">
        <v>4207</v>
      </c>
      <c r="I973" s="2" t="s">
        <v>4208</v>
      </c>
      <c r="J973" s="2" t="s">
        <v>27</v>
      </c>
      <c r="K973" s="2" t="s">
        <v>4209</v>
      </c>
      <c r="L973" s="2" t="s">
        <v>4210</v>
      </c>
      <c r="M973" s="2" t="s">
        <v>4211</v>
      </c>
      <c r="N973" s="2" t="s">
        <v>41</v>
      </c>
      <c r="O973" s="2" t="str">
        <f t="shared" si="15"/>
        <v>OK</v>
      </c>
      <c r="P973" s="2" t="str">
        <f>VLOOKUP(B973,ACROV!$A$2:$D$739,4,)</f>
        <v>M. RUSLI FAUZI</v>
      </c>
    </row>
    <row r="974" spans="1:16" x14ac:dyDescent="0.25">
      <c r="A974" s="2" t="s">
        <v>26</v>
      </c>
      <c r="B974" s="2" t="s">
        <v>1875</v>
      </c>
      <c r="C974" s="2" t="s">
        <v>1876</v>
      </c>
      <c r="D974" s="2" t="s">
        <v>30</v>
      </c>
      <c r="E974" s="2" t="s">
        <v>1877</v>
      </c>
      <c r="F974" s="2" t="s">
        <v>4205</v>
      </c>
      <c r="G974" s="2" t="s">
        <v>4206</v>
      </c>
      <c r="H974" s="2" t="s">
        <v>4207</v>
      </c>
      <c r="I974" s="2" t="s">
        <v>4208</v>
      </c>
      <c r="J974" s="2" t="s">
        <v>27</v>
      </c>
      <c r="K974" s="2" t="s">
        <v>4209</v>
      </c>
      <c r="L974" s="2" t="s">
        <v>4210</v>
      </c>
      <c r="M974" s="2" t="s">
        <v>4211</v>
      </c>
      <c r="N974" s="2" t="s">
        <v>41</v>
      </c>
      <c r="O974" s="2" t="str">
        <f t="shared" si="15"/>
        <v>OK</v>
      </c>
      <c r="P974" s="2" t="str">
        <f>VLOOKUP(B974,ACROV!$A$2:$D$739,4,)</f>
        <v>M. RUSLI FAUZI</v>
      </c>
    </row>
    <row r="975" spans="1:16" x14ac:dyDescent="0.25">
      <c r="A975" s="2" t="s">
        <v>26</v>
      </c>
      <c r="B975" s="2" t="s">
        <v>2481</v>
      </c>
      <c r="C975" s="2" t="s">
        <v>2482</v>
      </c>
      <c r="D975" s="2" t="s">
        <v>30</v>
      </c>
      <c r="E975" s="2" t="s">
        <v>2538</v>
      </c>
      <c r="F975" s="2" t="s">
        <v>4205</v>
      </c>
      <c r="G975" s="2" t="s">
        <v>4206</v>
      </c>
      <c r="H975" s="2" t="s">
        <v>4207</v>
      </c>
      <c r="I975" s="2" t="s">
        <v>4208</v>
      </c>
      <c r="J975" s="2" t="s">
        <v>27</v>
      </c>
      <c r="K975" s="2" t="s">
        <v>4209</v>
      </c>
      <c r="L975" s="2" t="s">
        <v>4210</v>
      </c>
      <c r="M975" s="2" t="s">
        <v>4211</v>
      </c>
      <c r="N975" s="2" t="s">
        <v>41</v>
      </c>
      <c r="O975" s="2" t="str">
        <f t="shared" si="15"/>
        <v>OK</v>
      </c>
      <c r="P975" s="2" t="str">
        <f>VLOOKUP(B975,ACROV!$A$2:$D$739,4,)</f>
        <v>M. RUSLI FAUZI</v>
      </c>
    </row>
    <row r="976" spans="1:16" x14ac:dyDescent="0.25">
      <c r="A976" s="2" t="s">
        <v>26</v>
      </c>
      <c r="B976" s="2" t="s">
        <v>1875</v>
      </c>
      <c r="C976" s="2" t="s">
        <v>1876</v>
      </c>
      <c r="D976" s="2" t="s">
        <v>118</v>
      </c>
      <c r="E976" s="2" t="s">
        <v>3753</v>
      </c>
      <c r="F976" s="2" t="s">
        <v>4205</v>
      </c>
      <c r="G976" s="2" t="s">
        <v>4206</v>
      </c>
      <c r="H976" s="2" t="s">
        <v>4207</v>
      </c>
      <c r="I976" s="2" t="s">
        <v>4208</v>
      </c>
      <c r="J976" s="2" t="s">
        <v>27</v>
      </c>
      <c r="K976" s="2" t="s">
        <v>4209</v>
      </c>
      <c r="L976" s="2" t="s">
        <v>4210</v>
      </c>
      <c r="M976" s="2" t="s">
        <v>4211</v>
      </c>
      <c r="N976" s="2" t="s">
        <v>41</v>
      </c>
      <c r="O976" s="2" t="str">
        <f t="shared" si="15"/>
        <v>OK</v>
      </c>
      <c r="P976" s="2" t="str">
        <f>VLOOKUP(B976,ACROV!$A$2:$D$739,4,)</f>
        <v>M. RUSLI FAUZI</v>
      </c>
    </row>
    <row r="977" spans="1:16" x14ac:dyDescent="0.25">
      <c r="A977" s="2" t="s">
        <v>26</v>
      </c>
      <c r="B977" s="2" t="s">
        <v>2565</v>
      </c>
      <c r="C977" s="2" t="s">
        <v>2566</v>
      </c>
      <c r="D977" s="2" t="s">
        <v>30</v>
      </c>
      <c r="E977" s="2" t="s">
        <v>2567</v>
      </c>
      <c r="F977" s="2" t="s">
        <v>4205</v>
      </c>
      <c r="G977" s="2" t="s">
        <v>4206</v>
      </c>
      <c r="H977" s="2" t="s">
        <v>4207</v>
      </c>
      <c r="I977" s="2" t="s">
        <v>4208</v>
      </c>
      <c r="J977" s="2" t="s">
        <v>27</v>
      </c>
      <c r="K977" s="2" t="s">
        <v>4209</v>
      </c>
      <c r="L977" s="2" t="s">
        <v>4210</v>
      </c>
      <c r="M977" s="2" t="s">
        <v>4211</v>
      </c>
      <c r="N977" s="2" t="s">
        <v>41</v>
      </c>
      <c r="O977" s="2" t="str">
        <f t="shared" si="15"/>
        <v>OK</v>
      </c>
      <c r="P977" s="2" t="str">
        <f>VLOOKUP(B977,ACROV!$A$2:$D$739,4,)</f>
        <v>M. RUSLI FAUZI</v>
      </c>
    </row>
    <row r="978" spans="1:16" x14ac:dyDescent="0.25">
      <c r="A978" s="2" t="s">
        <v>26</v>
      </c>
      <c r="B978" s="2" t="s">
        <v>2565</v>
      </c>
      <c r="C978" s="2" t="s">
        <v>2566</v>
      </c>
      <c r="D978" s="2" t="s">
        <v>118</v>
      </c>
      <c r="E978" s="2" t="s">
        <v>3894</v>
      </c>
      <c r="F978" s="2" t="s">
        <v>4205</v>
      </c>
      <c r="G978" s="2" t="s">
        <v>4206</v>
      </c>
      <c r="H978" s="2" t="s">
        <v>4207</v>
      </c>
      <c r="I978" s="2" t="s">
        <v>4208</v>
      </c>
      <c r="J978" s="2" t="s">
        <v>27</v>
      </c>
      <c r="K978" s="2" t="s">
        <v>4209</v>
      </c>
      <c r="L978" s="2" t="s">
        <v>4210</v>
      </c>
      <c r="M978" s="2" t="s">
        <v>4211</v>
      </c>
      <c r="N978" s="2" t="s">
        <v>41</v>
      </c>
      <c r="O978" s="2" t="str">
        <f t="shared" si="15"/>
        <v>OK</v>
      </c>
      <c r="P978" s="2" t="str">
        <f>VLOOKUP(B978,ACROV!$A$2:$D$739,4,)</f>
        <v>M. RUSLI FAUZI</v>
      </c>
    </row>
    <row r="979" spans="1:16" x14ac:dyDescent="0.25">
      <c r="A979" s="2" t="s">
        <v>26</v>
      </c>
      <c r="B979" s="2" t="s">
        <v>2410</v>
      </c>
      <c r="C979" s="2" t="s">
        <v>2411</v>
      </c>
      <c r="D979" s="2" t="s">
        <v>30</v>
      </c>
      <c r="E979" s="2" t="s">
        <v>2412</v>
      </c>
      <c r="F979" s="2" t="s">
        <v>4205</v>
      </c>
      <c r="G979" s="2" t="s">
        <v>4206</v>
      </c>
      <c r="H979" s="2" t="s">
        <v>4207</v>
      </c>
      <c r="I979" s="2" t="s">
        <v>4208</v>
      </c>
      <c r="J979" s="2" t="s">
        <v>27</v>
      </c>
      <c r="K979" s="2" t="s">
        <v>4209</v>
      </c>
      <c r="L979" s="2" t="s">
        <v>4214</v>
      </c>
      <c r="M979" s="2" t="s">
        <v>4211</v>
      </c>
      <c r="N979" s="2" t="s">
        <v>4216</v>
      </c>
      <c r="O979" s="2" t="str">
        <f t="shared" si="15"/>
        <v>NOK</v>
      </c>
      <c r="P979" s="2" t="str">
        <f>VLOOKUP(B979,ACROV!$A$2:$D$739,4,)</f>
        <v>M. RUSLI FAUZI</v>
      </c>
    </row>
    <row r="980" spans="1:16" x14ac:dyDescent="0.25">
      <c r="A980" s="2" t="s">
        <v>26</v>
      </c>
      <c r="B980" s="2" t="s">
        <v>2969</v>
      </c>
      <c r="C980" s="2" t="s">
        <v>2970</v>
      </c>
      <c r="D980" s="2" t="s">
        <v>118</v>
      </c>
      <c r="E980" s="2" t="s">
        <v>2971</v>
      </c>
      <c r="F980" s="2" t="s">
        <v>4205</v>
      </c>
      <c r="G980" s="2" t="s">
        <v>4206</v>
      </c>
      <c r="H980" s="2" t="s">
        <v>4207</v>
      </c>
      <c r="I980" s="2" t="s">
        <v>4208</v>
      </c>
      <c r="J980" s="2" t="s">
        <v>27</v>
      </c>
      <c r="K980" s="2" t="s">
        <v>4209</v>
      </c>
      <c r="L980" s="2" t="s">
        <v>4210</v>
      </c>
      <c r="M980" s="2" t="s">
        <v>4211</v>
      </c>
      <c r="N980" s="2" t="s">
        <v>41</v>
      </c>
      <c r="O980" s="2" t="str">
        <f t="shared" si="15"/>
        <v>OK</v>
      </c>
      <c r="P980" s="2" t="str">
        <f>VLOOKUP(B980,ACROV!$A$2:$D$739,4,)</f>
        <v>M. RUSLI FAUZI</v>
      </c>
    </row>
    <row r="981" spans="1:16" x14ac:dyDescent="0.25">
      <c r="A981" s="2" t="s">
        <v>26</v>
      </c>
      <c r="B981" s="2" t="s">
        <v>2410</v>
      </c>
      <c r="C981" s="2" t="s">
        <v>2411</v>
      </c>
      <c r="D981" s="2" t="s">
        <v>118</v>
      </c>
      <c r="E981" s="2" t="s">
        <v>3767</v>
      </c>
      <c r="F981" s="2" t="s">
        <v>4205</v>
      </c>
      <c r="G981" s="2" t="s">
        <v>4206</v>
      </c>
      <c r="H981" s="2" t="s">
        <v>4207</v>
      </c>
      <c r="I981" s="2" t="s">
        <v>4208</v>
      </c>
      <c r="J981" s="2" t="s">
        <v>27</v>
      </c>
      <c r="K981" s="2" t="s">
        <v>4209</v>
      </c>
      <c r="L981" s="2" t="s">
        <v>4214</v>
      </c>
      <c r="M981" s="2" t="s">
        <v>4211</v>
      </c>
      <c r="N981" s="2" t="s">
        <v>4216</v>
      </c>
      <c r="O981" s="2" t="str">
        <f t="shared" si="15"/>
        <v>NOK</v>
      </c>
      <c r="P981" s="2" t="str">
        <f>VLOOKUP(B981,ACROV!$A$2:$D$739,4,)</f>
        <v>M. RUSLI FAUZI</v>
      </c>
    </row>
    <row r="982" spans="1:16" x14ac:dyDescent="0.25">
      <c r="A982" s="2" t="s">
        <v>26</v>
      </c>
      <c r="B982" s="2" t="s">
        <v>2969</v>
      </c>
      <c r="C982" s="2" t="s">
        <v>2970</v>
      </c>
      <c r="D982" s="2" t="s">
        <v>30</v>
      </c>
      <c r="E982" s="2" t="s">
        <v>3619</v>
      </c>
      <c r="F982" s="2" t="s">
        <v>4205</v>
      </c>
      <c r="G982" s="2" t="s">
        <v>4206</v>
      </c>
      <c r="H982" s="2" t="s">
        <v>4207</v>
      </c>
      <c r="I982" s="2" t="s">
        <v>4208</v>
      </c>
      <c r="J982" s="2" t="s">
        <v>27</v>
      </c>
      <c r="K982" s="2" t="s">
        <v>4209</v>
      </c>
      <c r="L982" s="2" t="s">
        <v>4210</v>
      </c>
      <c r="M982" s="2" t="s">
        <v>4211</v>
      </c>
      <c r="N982" s="2" t="s">
        <v>41</v>
      </c>
      <c r="O982" s="2" t="str">
        <f t="shared" si="15"/>
        <v>OK</v>
      </c>
      <c r="P982" s="2" t="str">
        <f>VLOOKUP(B982,ACROV!$A$2:$D$739,4,)</f>
        <v>M. RUSLI FAUZI</v>
      </c>
    </row>
    <row r="983" spans="1:16" x14ac:dyDescent="0.25">
      <c r="A983" s="2" t="s">
        <v>26</v>
      </c>
      <c r="B983" s="2" t="s">
        <v>3523</v>
      </c>
      <c r="C983" s="2" t="s">
        <v>3524</v>
      </c>
      <c r="D983" s="2" t="s">
        <v>118</v>
      </c>
      <c r="E983" s="2" t="s">
        <v>3525</v>
      </c>
      <c r="F983" s="2" t="s">
        <v>4205</v>
      </c>
      <c r="G983" s="2" t="s">
        <v>4206</v>
      </c>
      <c r="H983" s="2" t="s">
        <v>4207</v>
      </c>
      <c r="I983" s="2" t="s">
        <v>4208</v>
      </c>
      <c r="J983" s="2" t="s">
        <v>27</v>
      </c>
      <c r="K983" s="2" t="s">
        <v>4209</v>
      </c>
      <c r="L983" s="2" t="s">
        <v>4210</v>
      </c>
      <c r="M983" s="2" t="s">
        <v>4211</v>
      </c>
      <c r="N983" s="2" t="s">
        <v>41</v>
      </c>
      <c r="O983" s="2" t="str">
        <f t="shared" si="15"/>
        <v>OK</v>
      </c>
      <c r="P983" s="2" t="str">
        <f>VLOOKUP(B983,ACROV!$A$2:$D$739,4,)</f>
        <v>M. RUSLI FAUZI</v>
      </c>
    </row>
    <row r="984" spans="1:16" x14ac:dyDescent="0.25">
      <c r="A984" s="2" t="s">
        <v>26</v>
      </c>
      <c r="B984" s="2" t="s">
        <v>1609</v>
      </c>
      <c r="C984" s="2" t="s">
        <v>1610</v>
      </c>
      <c r="D984" s="2" t="s">
        <v>118</v>
      </c>
      <c r="E984" s="2" t="s">
        <v>1611</v>
      </c>
      <c r="F984" s="2" t="s">
        <v>4205</v>
      </c>
      <c r="G984" s="2" t="s">
        <v>4206</v>
      </c>
      <c r="H984" s="2" t="s">
        <v>4207</v>
      </c>
      <c r="I984" s="2" t="s">
        <v>4208</v>
      </c>
      <c r="J984" s="2" t="s">
        <v>27</v>
      </c>
      <c r="K984" s="2" t="s">
        <v>4209</v>
      </c>
      <c r="L984" s="2" t="s">
        <v>4210</v>
      </c>
      <c r="M984" s="2" t="s">
        <v>4211</v>
      </c>
      <c r="N984" s="2" t="s">
        <v>41</v>
      </c>
      <c r="O984" s="2" t="str">
        <f t="shared" si="15"/>
        <v>OK</v>
      </c>
      <c r="P984" s="2" t="str">
        <f>VLOOKUP(B984,ACROV!$A$2:$D$739,4,)</f>
        <v>M. RUSLI FAUZI</v>
      </c>
    </row>
    <row r="985" spans="1:16" x14ac:dyDescent="0.25">
      <c r="A985" s="2" t="s">
        <v>26</v>
      </c>
      <c r="B985" s="2" t="s">
        <v>1439</v>
      </c>
      <c r="C985" s="2" t="s">
        <v>1440</v>
      </c>
      <c r="D985" s="2" t="s">
        <v>30</v>
      </c>
      <c r="E985" s="2" t="s">
        <v>1441</v>
      </c>
      <c r="F985" s="2" t="s">
        <v>4205</v>
      </c>
      <c r="G985" s="2" t="s">
        <v>4206</v>
      </c>
      <c r="H985" s="2" t="s">
        <v>4207</v>
      </c>
      <c r="I985" s="2" t="s">
        <v>4208</v>
      </c>
      <c r="J985" s="2" t="s">
        <v>27</v>
      </c>
      <c r="K985" s="2" t="s">
        <v>4209</v>
      </c>
      <c r="L985" s="2" t="s">
        <v>4210</v>
      </c>
      <c r="M985" s="2" t="s">
        <v>4211</v>
      </c>
      <c r="N985" s="2" t="s">
        <v>41</v>
      </c>
      <c r="O985" s="2" t="str">
        <f t="shared" si="15"/>
        <v>OK</v>
      </c>
      <c r="P985" s="2" t="str">
        <f>VLOOKUP(B985,ACROV!$A$2:$D$739,4,)</f>
        <v>M. RUSLI FAUZI</v>
      </c>
    </row>
    <row r="986" spans="1:16" x14ac:dyDescent="0.25">
      <c r="A986" s="2" t="s">
        <v>3954</v>
      </c>
      <c r="B986" s="2" t="s">
        <v>1915</v>
      </c>
      <c r="C986" s="2" t="s">
        <v>1916</v>
      </c>
      <c r="D986" s="2" t="s">
        <v>30</v>
      </c>
      <c r="E986" s="2" t="s">
        <v>3969</v>
      </c>
      <c r="F986" s="2" t="s">
        <v>32</v>
      </c>
      <c r="G986" s="2" t="s">
        <v>32</v>
      </c>
      <c r="H986" s="2" t="s">
        <v>32</v>
      </c>
      <c r="I986" s="2" t="s">
        <v>32</v>
      </c>
      <c r="J986" s="2" t="s">
        <v>32</v>
      </c>
      <c r="K986" s="2" t="s">
        <v>32</v>
      </c>
      <c r="L986" s="2" t="s">
        <v>32</v>
      </c>
      <c r="M986" s="2" t="s">
        <v>32</v>
      </c>
      <c r="N986" s="2" t="s">
        <v>4225</v>
      </c>
      <c r="O986" s="2" t="str">
        <f t="shared" si="15"/>
        <v>NOK</v>
      </c>
      <c r="P986" s="2" t="str">
        <f>VLOOKUP(B986,ACROV!$A$2:$D$739,4,)</f>
        <v>M. RUSLI FAUZI</v>
      </c>
    </row>
    <row r="987" spans="1:16" x14ac:dyDescent="0.25">
      <c r="A987" s="2" t="s">
        <v>3954</v>
      </c>
      <c r="B987" s="2" t="s">
        <v>3974</v>
      </c>
      <c r="C987" s="2" t="s">
        <v>3975</v>
      </c>
      <c r="D987" s="2" t="s">
        <v>30</v>
      </c>
      <c r="E987" s="2" t="s">
        <v>3978</v>
      </c>
      <c r="F987" s="2" t="s">
        <v>32</v>
      </c>
      <c r="G987" s="2" t="s">
        <v>32</v>
      </c>
      <c r="H987" s="2" t="s">
        <v>32</v>
      </c>
      <c r="I987" s="2" t="s">
        <v>32</v>
      </c>
      <c r="J987" s="2" t="s">
        <v>32</v>
      </c>
      <c r="K987" s="2" t="s">
        <v>32</v>
      </c>
      <c r="L987" s="2" t="s">
        <v>32</v>
      </c>
      <c r="M987" s="2" t="s">
        <v>32</v>
      </c>
      <c r="N987" s="2" t="s">
        <v>4225</v>
      </c>
      <c r="O987" s="2" t="str">
        <f t="shared" si="15"/>
        <v>NOK</v>
      </c>
      <c r="P987" s="2" t="str">
        <f>VLOOKUP(B987,ACROV!$A$2:$D$739,4,)</f>
        <v>M. RUSLI FAUZI</v>
      </c>
    </row>
    <row r="988" spans="1:16" x14ac:dyDescent="0.25">
      <c r="A988" s="2" t="s">
        <v>3954</v>
      </c>
      <c r="B988" s="2" t="s">
        <v>3974</v>
      </c>
      <c r="C988" s="2" t="s">
        <v>3975</v>
      </c>
      <c r="D988" s="2" t="s">
        <v>118</v>
      </c>
      <c r="E988" s="2" t="s">
        <v>3976</v>
      </c>
      <c r="F988" s="2" t="s">
        <v>32</v>
      </c>
      <c r="G988" s="2" t="s">
        <v>32</v>
      </c>
      <c r="H988" s="2" t="s">
        <v>32</v>
      </c>
      <c r="I988" s="2" t="s">
        <v>32</v>
      </c>
      <c r="J988" s="2" t="s">
        <v>32</v>
      </c>
      <c r="K988" s="2" t="s">
        <v>32</v>
      </c>
      <c r="L988" s="2" t="s">
        <v>32</v>
      </c>
      <c r="M988" s="2" t="s">
        <v>32</v>
      </c>
      <c r="N988" s="2" t="s">
        <v>4225</v>
      </c>
      <c r="O988" s="2" t="str">
        <f t="shared" si="15"/>
        <v>NOK</v>
      </c>
      <c r="P988" s="2" t="str">
        <f>VLOOKUP(B988,ACROV!$A$2:$D$739,4,)</f>
        <v>M. RUSLI FAUZI</v>
      </c>
    </row>
    <row r="989" spans="1:16" x14ac:dyDescent="0.25">
      <c r="A989" s="2" t="s">
        <v>26</v>
      </c>
      <c r="B989" s="2" t="s">
        <v>2857</v>
      </c>
      <c r="C989" s="2" t="s">
        <v>2858</v>
      </c>
      <c r="D989" s="2" t="s">
        <v>118</v>
      </c>
      <c r="E989" s="2" t="s">
        <v>3145</v>
      </c>
      <c r="F989" s="2" t="s">
        <v>4205</v>
      </c>
      <c r="G989" s="2" t="s">
        <v>4206</v>
      </c>
      <c r="H989" s="2" t="s">
        <v>4207</v>
      </c>
      <c r="I989" s="2" t="s">
        <v>4208</v>
      </c>
      <c r="J989" s="2" t="s">
        <v>27</v>
      </c>
      <c r="K989" s="2" t="s">
        <v>4212</v>
      </c>
      <c r="L989" s="2" t="s">
        <v>4210</v>
      </c>
      <c r="M989" s="2" t="s">
        <v>4211</v>
      </c>
      <c r="N989" s="2" t="s">
        <v>4213</v>
      </c>
      <c r="O989" s="2" t="str">
        <f t="shared" si="15"/>
        <v>NOK</v>
      </c>
      <c r="P989" s="2" t="str">
        <f>VLOOKUP(B989,ACROV!$A$2:$D$739,4,)</f>
        <v>MUHAMMAD RAFI MAULUDI</v>
      </c>
    </row>
    <row r="990" spans="1:16" x14ac:dyDescent="0.25">
      <c r="A990" s="2" t="s">
        <v>26</v>
      </c>
      <c r="B990" s="2" t="s">
        <v>813</v>
      </c>
      <c r="C990" s="2" t="s">
        <v>814</v>
      </c>
      <c r="D990" s="2" t="s">
        <v>118</v>
      </c>
      <c r="E990" s="2" t="s">
        <v>1569</v>
      </c>
      <c r="F990" s="2" t="s">
        <v>4205</v>
      </c>
      <c r="G990" s="2" t="s">
        <v>4206</v>
      </c>
      <c r="H990" s="2" t="s">
        <v>4207</v>
      </c>
      <c r="I990" s="2" t="s">
        <v>4208</v>
      </c>
      <c r="J990" s="2" t="s">
        <v>27</v>
      </c>
      <c r="K990" s="2" t="s">
        <v>4209</v>
      </c>
      <c r="L990" s="2" t="s">
        <v>4210</v>
      </c>
      <c r="M990" s="2" t="s">
        <v>4211</v>
      </c>
      <c r="N990" s="2" t="s">
        <v>41</v>
      </c>
      <c r="O990" s="2" t="str">
        <f t="shared" si="15"/>
        <v>OK</v>
      </c>
      <c r="P990" s="2" t="str">
        <f>VLOOKUP(B990,ACROV!$A$2:$D$739,4,)</f>
        <v>MUHAMMAD RAFI MAULUDI</v>
      </c>
    </row>
    <row r="991" spans="1:16" x14ac:dyDescent="0.25">
      <c r="A991" s="2" t="s">
        <v>26</v>
      </c>
      <c r="B991" s="2" t="s">
        <v>1005</v>
      </c>
      <c r="C991" s="2" t="s">
        <v>1006</v>
      </c>
      <c r="D991" s="2" t="s">
        <v>118</v>
      </c>
      <c r="E991" s="2" t="s">
        <v>1007</v>
      </c>
      <c r="F991" s="2" t="s">
        <v>4205</v>
      </c>
      <c r="G991" s="2" t="s">
        <v>4206</v>
      </c>
      <c r="H991" s="2" t="s">
        <v>4207</v>
      </c>
      <c r="I991" s="2" t="s">
        <v>4208</v>
      </c>
      <c r="J991" s="2" t="s">
        <v>27</v>
      </c>
      <c r="K991" s="2" t="s">
        <v>4209</v>
      </c>
      <c r="L991" s="2" t="s">
        <v>4210</v>
      </c>
      <c r="M991" s="2" t="s">
        <v>4211</v>
      </c>
      <c r="N991" s="2" t="s">
        <v>41</v>
      </c>
      <c r="O991" s="2" t="str">
        <f t="shared" si="15"/>
        <v>OK</v>
      </c>
      <c r="P991" s="2" t="str">
        <f>VLOOKUP(B991,ACROV!$A$2:$D$739,4,)</f>
        <v>MUHAMMAD RAFI MAULUDI</v>
      </c>
    </row>
    <row r="992" spans="1:16" x14ac:dyDescent="0.25">
      <c r="A992" s="2" t="s">
        <v>26</v>
      </c>
      <c r="B992" s="2" t="s">
        <v>2035</v>
      </c>
      <c r="C992" s="2" t="s">
        <v>2036</v>
      </c>
      <c r="D992" s="2" t="s">
        <v>118</v>
      </c>
      <c r="E992" s="2" t="s">
        <v>3167</v>
      </c>
      <c r="F992" s="2" t="s">
        <v>4205</v>
      </c>
      <c r="G992" s="2" t="s">
        <v>4206</v>
      </c>
      <c r="H992" s="2" t="s">
        <v>4207</v>
      </c>
      <c r="I992" s="2" t="s">
        <v>4208</v>
      </c>
      <c r="J992" s="2" t="s">
        <v>27</v>
      </c>
      <c r="K992" s="2" t="s">
        <v>4209</v>
      </c>
      <c r="L992" s="2" t="s">
        <v>4210</v>
      </c>
      <c r="M992" s="2" t="s">
        <v>4211</v>
      </c>
      <c r="N992" s="2" t="s">
        <v>41</v>
      </c>
      <c r="O992" s="2" t="str">
        <f t="shared" si="15"/>
        <v>OK</v>
      </c>
      <c r="P992" s="2" t="str">
        <f>VLOOKUP(B992,ACROV!$A$2:$D$739,4,)</f>
        <v>MUHAMMAD RAFI MAULUDI</v>
      </c>
    </row>
    <row r="993" spans="1:16" x14ac:dyDescent="0.25">
      <c r="A993" s="2" t="s">
        <v>26</v>
      </c>
      <c r="B993" s="2" t="s">
        <v>2393</v>
      </c>
      <c r="C993" s="2" t="s">
        <v>2394</v>
      </c>
      <c r="D993" s="2" t="s">
        <v>118</v>
      </c>
      <c r="E993" s="2" t="s">
        <v>2816</v>
      </c>
      <c r="F993" s="2" t="s">
        <v>4205</v>
      </c>
      <c r="G993" s="2" t="s">
        <v>4206</v>
      </c>
      <c r="H993" s="2" t="s">
        <v>4207</v>
      </c>
      <c r="I993" s="2" t="s">
        <v>4208</v>
      </c>
      <c r="J993" s="2" t="s">
        <v>27</v>
      </c>
      <c r="K993" s="2" t="s">
        <v>4209</v>
      </c>
      <c r="L993" s="2" t="s">
        <v>4210</v>
      </c>
      <c r="M993" s="2" t="s">
        <v>4211</v>
      </c>
      <c r="N993" s="2" t="s">
        <v>41</v>
      </c>
      <c r="O993" s="2" t="str">
        <f t="shared" si="15"/>
        <v>OK</v>
      </c>
      <c r="P993" s="2" t="str">
        <f>VLOOKUP(B993,ACROV!$A$2:$D$739,4,)</f>
        <v>MUHAMMAD RAFI MAULUDI</v>
      </c>
    </row>
    <row r="994" spans="1:16" x14ac:dyDescent="0.25">
      <c r="A994" s="2" t="s">
        <v>26</v>
      </c>
      <c r="B994" s="2" t="s">
        <v>1620</v>
      </c>
      <c r="C994" s="2" t="s">
        <v>1621</v>
      </c>
      <c r="D994" s="2" t="s">
        <v>30</v>
      </c>
      <c r="E994" s="2" t="s">
        <v>3080</v>
      </c>
      <c r="F994" s="2" t="s">
        <v>4205</v>
      </c>
      <c r="G994" s="2" t="s">
        <v>4206</v>
      </c>
      <c r="H994" s="2" t="s">
        <v>4207</v>
      </c>
      <c r="I994" s="2" t="s">
        <v>4208</v>
      </c>
      <c r="J994" s="2" t="s">
        <v>27</v>
      </c>
      <c r="K994" s="2" t="s">
        <v>4209</v>
      </c>
      <c r="L994" s="2" t="s">
        <v>4210</v>
      </c>
      <c r="M994" s="2" t="s">
        <v>4211</v>
      </c>
      <c r="N994" s="2" t="s">
        <v>41</v>
      </c>
      <c r="O994" s="2" t="str">
        <f t="shared" si="15"/>
        <v>OK</v>
      </c>
      <c r="P994" s="2" t="str">
        <f>VLOOKUP(B994,ACROV!$A$2:$D$739,4,)</f>
        <v>MUHAMMAD RAFI MAULUDI</v>
      </c>
    </row>
    <row r="995" spans="1:16" x14ac:dyDescent="0.25">
      <c r="A995" s="2" t="s">
        <v>26</v>
      </c>
      <c r="B995" s="2" t="s">
        <v>611</v>
      </c>
      <c r="C995" s="2" t="s">
        <v>612</v>
      </c>
      <c r="D995" s="2" t="s">
        <v>30</v>
      </c>
      <c r="E995" s="2" t="s">
        <v>613</v>
      </c>
      <c r="F995" s="2" t="s">
        <v>4205</v>
      </c>
      <c r="G995" s="2" t="s">
        <v>4206</v>
      </c>
      <c r="H995" s="2" t="s">
        <v>4207</v>
      </c>
      <c r="I995" s="2" t="s">
        <v>4208</v>
      </c>
      <c r="J995" s="2" t="s">
        <v>27</v>
      </c>
      <c r="K995" s="2" t="s">
        <v>4209</v>
      </c>
      <c r="L995" s="2" t="s">
        <v>4210</v>
      </c>
      <c r="M995" s="2" t="s">
        <v>4211</v>
      </c>
      <c r="N995" s="2" t="s">
        <v>41</v>
      </c>
      <c r="O995" s="2" t="str">
        <f t="shared" si="15"/>
        <v>OK</v>
      </c>
      <c r="P995" s="2" t="str">
        <f>VLOOKUP(B995,ACROV!$A$2:$D$739,4,)</f>
        <v>MUHAMMAD RAFI MAULUDI</v>
      </c>
    </row>
    <row r="996" spans="1:16" x14ac:dyDescent="0.25">
      <c r="A996" s="2" t="s">
        <v>26</v>
      </c>
      <c r="B996" s="2" t="s">
        <v>1620</v>
      </c>
      <c r="C996" s="2" t="s">
        <v>1621</v>
      </c>
      <c r="D996" s="2" t="s">
        <v>118</v>
      </c>
      <c r="E996" s="2" t="s">
        <v>1622</v>
      </c>
      <c r="F996" s="2" t="s">
        <v>4205</v>
      </c>
      <c r="G996" s="2" t="s">
        <v>4206</v>
      </c>
      <c r="H996" s="2" t="s">
        <v>4207</v>
      </c>
      <c r="I996" s="2" t="s">
        <v>4208</v>
      </c>
      <c r="J996" s="2" t="s">
        <v>27</v>
      </c>
      <c r="K996" s="2" t="s">
        <v>4209</v>
      </c>
      <c r="L996" s="2" t="s">
        <v>4210</v>
      </c>
      <c r="M996" s="2" t="s">
        <v>4211</v>
      </c>
      <c r="N996" s="2" t="s">
        <v>41</v>
      </c>
      <c r="O996" s="2" t="str">
        <f t="shared" si="15"/>
        <v>OK</v>
      </c>
      <c r="P996" s="2" t="str">
        <f>VLOOKUP(B996,ACROV!$A$2:$D$739,4,)</f>
        <v>MUHAMMAD RAFI MAULUDI</v>
      </c>
    </row>
    <row r="997" spans="1:16" x14ac:dyDescent="0.25">
      <c r="A997" s="2" t="s">
        <v>26</v>
      </c>
      <c r="B997" s="2" t="s">
        <v>2618</v>
      </c>
      <c r="C997" s="2" t="s">
        <v>2619</v>
      </c>
      <c r="D997" s="2" t="s">
        <v>118</v>
      </c>
      <c r="E997" s="2" t="s">
        <v>2620</v>
      </c>
      <c r="F997" s="2" t="s">
        <v>4205</v>
      </c>
      <c r="G997" s="2" t="s">
        <v>4206</v>
      </c>
      <c r="H997" s="2" t="s">
        <v>4207</v>
      </c>
      <c r="I997" s="2" t="s">
        <v>4208</v>
      </c>
      <c r="J997" s="2" t="s">
        <v>27</v>
      </c>
      <c r="K997" s="2" t="s">
        <v>4209</v>
      </c>
      <c r="L997" s="2" t="s">
        <v>4210</v>
      </c>
      <c r="M997" s="2" t="s">
        <v>4211</v>
      </c>
      <c r="N997" s="2" t="s">
        <v>41</v>
      </c>
      <c r="O997" s="2" t="str">
        <f t="shared" si="15"/>
        <v>OK</v>
      </c>
      <c r="P997" s="2" t="str">
        <f>VLOOKUP(B997,ACROV!$A$2:$D$739,4,)</f>
        <v>MUHAMMAD RAFI MAULUDI</v>
      </c>
    </row>
    <row r="998" spans="1:16" x14ac:dyDescent="0.25">
      <c r="A998" s="2" t="s">
        <v>26</v>
      </c>
      <c r="B998" s="2" t="s">
        <v>221</v>
      </c>
      <c r="C998" s="2" t="s">
        <v>222</v>
      </c>
      <c r="D998" s="2" t="s">
        <v>160</v>
      </c>
      <c r="E998" s="2" t="s">
        <v>1573</v>
      </c>
      <c r="F998" s="2" t="s">
        <v>4205</v>
      </c>
      <c r="G998" s="2" t="s">
        <v>4206</v>
      </c>
      <c r="H998" s="2" t="s">
        <v>4207</v>
      </c>
      <c r="I998" s="2" t="s">
        <v>4208</v>
      </c>
      <c r="J998" s="2" t="s">
        <v>27</v>
      </c>
      <c r="K998" s="2" t="s">
        <v>4209</v>
      </c>
      <c r="L998" s="2" t="s">
        <v>4210</v>
      </c>
      <c r="M998" s="2" t="s">
        <v>4211</v>
      </c>
      <c r="N998" s="2" t="s">
        <v>41</v>
      </c>
      <c r="O998" s="2" t="str">
        <f t="shared" si="15"/>
        <v>OK</v>
      </c>
      <c r="P998" s="2" t="str">
        <f>VLOOKUP(B998,ACROV!$A$2:$D$739,4,)</f>
        <v>MUHAMMAD RAFI MAULUDI</v>
      </c>
    </row>
    <row r="999" spans="1:16" x14ac:dyDescent="0.25">
      <c r="A999" s="2" t="s">
        <v>26</v>
      </c>
      <c r="B999" s="2" t="s">
        <v>387</v>
      </c>
      <c r="C999" s="2" t="s">
        <v>388</v>
      </c>
      <c r="D999" s="2" t="s">
        <v>60</v>
      </c>
      <c r="E999" s="2" t="s">
        <v>389</v>
      </c>
      <c r="F999" s="2" t="s">
        <v>4205</v>
      </c>
      <c r="G999" s="2" t="s">
        <v>4206</v>
      </c>
      <c r="H999" s="2" t="s">
        <v>4207</v>
      </c>
      <c r="I999" s="2" t="s">
        <v>4208</v>
      </c>
      <c r="J999" s="2" t="s">
        <v>27</v>
      </c>
      <c r="K999" s="2" t="s">
        <v>4209</v>
      </c>
      <c r="L999" s="2" t="s">
        <v>4210</v>
      </c>
      <c r="M999" s="2" t="s">
        <v>4211</v>
      </c>
      <c r="N999" s="2" t="s">
        <v>41</v>
      </c>
      <c r="O999" s="2" t="str">
        <f t="shared" si="15"/>
        <v>OK</v>
      </c>
      <c r="P999" s="2" t="str">
        <f>VLOOKUP(B999,ACROV!$A$2:$D$739,4,)</f>
        <v>MUHAMMAD RAFI MAULUDI</v>
      </c>
    </row>
    <row r="1000" spans="1:16" x14ac:dyDescent="0.25">
      <c r="A1000" s="2" t="s">
        <v>26</v>
      </c>
      <c r="B1000" s="2" t="s">
        <v>2393</v>
      </c>
      <c r="C1000" s="2" t="s">
        <v>2394</v>
      </c>
      <c r="D1000" s="2" t="s">
        <v>160</v>
      </c>
      <c r="E1000" s="2" t="s">
        <v>3319</v>
      </c>
      <c r="F1000" s="2" t="s">
        <v>4205</v>
      </c>
      <c r="G1000" s="2" t="s">
        <v>4206</v>
      </c>
      <c r="H1000" s="2" t="s">
        <v>4207</v>
      </c>
      <c r="I1000" s="2" t="s">
        <v>4208</v>
      </c>
      <c r="J1000" s="2" t="s">
        <v>27</v>
      </c>
      <c r="K1000" s="2" t="s">
        <v>4209</v>
      </c>
      <c r="L1000" s="2" t="s">
        <v>4210</v>
      </c>
      <c r="M1000" s="2" t="s">
        <v>4211</v>
      </c>
      <c r="N1000" s="2" t="s">
        <v>41</v>
      </c>
      <c r="O1000" s="2" t="str">
        <f t="shared" si="15"/>
        <v>OK</v>
      </c>
      <c r="P1000" s="2" t="str">
        <f>VLOOKUP(B1000,ACROV!$A$2:$D$739,4,)</f>
        <v>MUHAMMAD RAFI MAULUDI</v>
      </c>
    </row>
    <row r="1001" spans="1:16" x14ac:dyDescent="0.25">
      <c r="A1001" s="2" t="s">
        <v>26</v>
      </c>
      <c r="B1001" s="2" t="s">
        <v>179</v>
      </c>
      <c r="C1001" s="2" t="s">
        <v>180</v>
      </c>
      <c r="D1001" s="2" t="s">
        <v>118</v>
      </c>
      <c r="E1001" s="2" t="s">
        <v>181</v>
      </c>
      <c r="F1001" s="2" t="s">
        <v>4205</v>
      </c>
      <c r="G1001" s="2" t="s">
        <v>4206</v>
      </c>
      <c r="H1001" s="2" t="s">
        <v>4207</v>
      </c>
      <c r="I1001" s="2" t="s">
        <v>4208</v>
      </c>
      <c r="J1001" s="2" t="s">
        <v>27</v>
      </c>
      <c r="K1001" s="2" t="s">
        <v>4209</v>
      </c>
      <c r="L1001" s="2" t="s">
        <v>4210</v>
      </c>
      <c r="M1001" s="2" t="s">
        <v>4211</v>
      </c>
      <c r="N1001" s="2" t="s">
        <v>41</v>
      </c>
      <c r="O1001" s="2" t="str">
        <f t="shared" si="15"/>
        <v>OK</v>
      </c>
      <c r="P1001" s="2" t="str">
        <f>VLOOKUP(B1001,ACROV!$A$2:$D$739,4,)</f>
        <v>MUHAMMAD RAFI MAULUDI</v>
      </c>
    </row>
    <row r="1002" spans="1:16" x14ac:dyDescent="0.25">
      <c r="A1002" s="2" t="s">
        <v>26</v>
      </c>
      <c r="B1002" s="2" t="s">
        <v>3238</v>
      </c>
      <c r="C1002" s="2" t="s">
        <v>3239</v>
      </c>
      <c r="D1002" s="2" t="s">
        <v>118</v>
      </c>
      <c r="E1002" s="2" t="s">
        <v>3240</v>
      </c>
      <c r="F1002" s="2" t="s">
        <v>4205</v>
      </c>
      <c r="G1002" s="2" t="s">
        <v>4206</v>
      </c>
      <c r="H1002" s="2" t="s">
        <v>4207</v>
      </c>
      <c r="I1002" s="2" t="s">
        <v>4208</v>
      </c>
      <c r="J1002" s="2" t="s">
        <v>27</v>
      </c>
      <c r="K1002" s="2" t="s">
        <v>4209</v>
      </c>
      <c r="L1002" s="2" t="s">
        <v>4210</v>
      </c>
      <c r="M1002" s="2" t="s">
        <v>4211</v>
      </c>
      <c r="N1002" s="2" t="s">
        <v>41</v>
      </c>
      <c r="O1002" s="2" t="str">
        <f t="shared" si="15"/>
        <v>OK</v>
      </c>
      <c r="P1002" s="2" t="str">
        <f>VLOOKUP(B1002,ACROV!$A$2:$D$739,4,)</f>
        <v>MUHAMMAD RAFI MAULUDI</v>
      </c>
    </row>
    <row r="1003" spans="1:16" x14ac:dyDescent="0.25">
      <c r="A1003" s="2" t="s">
        <v>26</v>
      </c>
      <c r="B1003" s="2" t="s">
        <v>454</v>
      </c>
      <c r="C1003" s="2" t="s">
        <v>455</v>
      </c>
      <c r="D1003" s="2" t="s">
        <v>118</v>
      </c>
      <c r="E1003" s="2" t="s">
        <v>456</v>
      </c>
      <c r="F1003" s="2" t="s">
        <v>4205</v>
      </c>
      <c r="G1003" s="2" t="s">
        <v>4206</v>
      </c>
      <c r="H1003" s="2" t="s">
        <v>4207</v>
      </c>
      <c r="I1003" s="2" t="s">
        <v>4208</v>
      </c>
      <c r="J1003" s="2" t="s">
        <v>27</v>
      </c>
      <c r="K1003" s="2" t="s">
        <v>4209</v>
      </c>
      <c r="L1003" s="2" t="s">
        <v>4210</v>
      </c>
      <c r="M1003" s="2" t="s">
        <v>4211</v>
      </c>
      <c r="N1003" s="2" t="s">
        <v>41</v>
      </c>
      <c r="O1003" s="2" t="str">
        <f t="shared" si="15"/>
        <v>OK</v>
      </c>
      <c r="P1003" s="2" t="str">
        <f>VLOOKUP(B1003,ACROV!$A$2:$D$739,4,)</f>
        <v>MUHAMMAD RAFI MAULUDI</v>
      </c>
    </row>
    <row r="1004" spans="1:16" x14ac:dyDescent="0.25">
      <c r="A1004" s="2" t="s">
        <v>26</v>
      </c>
      <c r="B1004" s="2" t="s">
        <v>273</v>
      </c>
      <c r="C1004" s="2" t="s">
        <v>274</v>
      </c>
      <c r="D1004" s="2" t="s">
        <v>118</v>
      </c>
      <c r="E1004" s="2" t="s">
        <v>3331</v>
      </c>
      <c r="F1004" s="2" t="s">
        <v>4205</v>
      </c>
      <c r="G1004" s="2" t="s">
        <v>4206</v>
      </c>
      <c r="H1004" s="2" t="s">
        <v>4207</v>
      </c>
      <c r="I1004" s="2" t="s">
        <v>4208</v>
      </c>
      <c r="J1004" s="2" t="s">
        <v>27</v>
      </c>
      <c r="K1004" s="2" t="s">
        <v>4209</v>
      </c>
      <c r="L1004" s="2" t="s">
        <v>4210</v>
      </c>
      <c r="M1004" s="2" t="s">
        <v>4211</v>
      </c>
      <c r="N1004" s="2" t="s">
        <v>41</v>
      </c>
      <c r="O1004" s="2" t="str">
        <f t="shared" si="15"/>
        <v>OK</v>
      </c>
      <c r="P1004" s="2" t="str">
        <f>VLOOKUP(B1004,ACROV!$A$2:$D$739,4,)</f>
        <v>MUHAMMAD RAFI MAULUDI</v>
      </c>
    </row>
    <row r="1005" spans="1:16" x14ac:dyDescent="0.25">
      <c r="A1005" s="2" t="s">
        <v>26</v>
      </c>
      <c r="B1005" s="2" t="s">
        <v>611</v>
      </c>
      <c r="C1005" s="2" t="s">
        <v>612</v>
      </c>
      <c r="D1005" s="2" t="s">
        <v>118</v>
      </c>
      <c r="E1005" s="2" t="s">
        <v>3241</v>
      </c>
      <c r="F1005" s="2" t="s">
        <v>4205</v>
      </c>
      <c r="G1005" s="2" t="s">
        <v>4206</v>
      </c>
      <c r="H1005" s="2" t="s">
        <v>4207</v>
      </c>
      <c r="I1005" s="2" t="s">
        <v>4208</v>
      </c>
      <c r="J1005" s="2" t="s">
        <v>27</v>
      </c>
      <c r="K1005" s="2" t="s">
        <v>4209</v>
      </c>
      <c r="L1005" s="2" t="s">
        <v>4210</v>
      </c>
      <c r="M1005" s="2" t="s">
        <v>4211</v>
      </c>
      <c r="N1005" s="2" t="s">
        <v>41</v>
      </c>
      <c r="O1005" s="2" t="str">
        <f t="shared" si="15"/>
        <v>OK</v>
      </c>
      <c r="P1005" s="2" t="str">
        <f>VLOOKUP(B1005,ACROV!$A$2:$D$739,4,)</f>
        <v>MUHAMMAD RAFI MAULUDI</v>
      </c>
    </row>
    <row r="1006" spans="1:16" x14ac:dyDescent="0.25">
      <c r="A1006" s="2" t="s">
        <v>26</v>
      </c>
      <c r="B1006" s="2" t="s">
        <v>3101</v>
      </c>
      <c r="C1006" s="2" t="s">
        <v>3102</v>
      </c>
      <c r="D1006" s="2" t="s">
        <v>118</v>
      </c>
      <c r="E1006" s="2" t="s">
        <v>3103</v>
      </c>
      <c r="F1006" s="2" t="s">
        <v>4205</v>
      </c>
      <c r="G1006" s="2" t="s">
        <v>4206</v>
      </c>
      <c r="H1006" s="2" t="s">
        <v>4207</v>
      </c>
      <c r="I1006" s="2" t="s">
        <v>4208</v>
      </c>
      <c r="J1006" s="2" t="s">
        <v>27</v>
      </c>
      <c r="K1006" s="2" t="s">
        <v>4212</v>
      </c>
      <c r="L1006" s="2" t="s">
        <v>4210</v>
      </c>
      <c r="M1006" s="2" t="s">
        <v>4211</v>
      </c>
      <c r="N1006" s="2" t="s">
        <v>4213</v>
      </c>
      <c r="O1006" s="2" t="str">
        <f t="shared" si="15"/>
        <v>NOK</v>
      </c>
      <c r="P1006" s="2" t="str">
        <f>VLOOKUP(B1006,ACROV!$A$2:$D$739,4,)</f>
        <v>MUHAMMAD RAFI MAULUDI</v>
      </c>
    </row>
    <row r="1007" spans="1:16" x14ac:dyDescent="0.25">
      <c r="A1007" s="2" t="s">
        <v>26</v>
      </c>
      <c r="B1007" s="2" t="s">
        <v>430</v>
      </c>
      <c r="C1007" s="2" t="s">
        <v>431</v>
      </c>
      <c r="D1007" s="2" t="s">
        <v>30</v>
      </c>
      <c r="E1007" s="2" t="s">
        <v>432</v>
      </c>
      <c r="F1007" s="2" t="s">
        <v>4205</v>
      </c>
      <c r="G1007" s="2" t="s">
        <v>4206</v>
      </c>
      <c r="H1007" s="2" t="s">
        <v>4207</v>
      </c>
      <c r="I1007" s="2" t="s">
        <v>4208</v>
      </c>
      <c r="J1007" s="2" t="s">
        <v>27</v>
      </c>
      <c r="K1007" s="2" t="s">
        <v>4209</v>
      </c>
      <c r="L1007" s="2" t="s">
        <v>4210</v>
      </c>
      <c r="M1007" s="2" t="s">
        <v>4211</v>
      </c>
      <c r="N1007" s="2" t="s">
        <v>41</v>
      </c>
      <c r="O1007" s="2" t="str">
        <f t="shared" si="15"/>
        <v>OK</v>
      </c>
      <c r="P1007" s="2" t="str">
        <f>VLOOKUP(B1007,ACROV!$A$2:$D$739,4,)</f>
        <v>MUHAMMAD RAFI MAULUDI</v>
      </c>
    </row>
    <row r="1008" spans="1:16" x14ac:dyDescent="0.25">
      <c r="A1008" s="2" t="s">
        <v>26</v>
      </c>
      <c r="B1008" s="2" t="s">
        <v>2730</v>
      </c>
      <c r="C1008" s="2" t="s">
        <v>2731</v>
      </c>
      <c r="D1008" s="2" t="s">
        <v>30</v>
      </c>
      <c r="E1008" s="2" t="s">
        <v>2732</v>
      </c>
      <c r="F1008" s="2" t="s">
        <v>4205</v>
      </c>
      <c r="G1008" s="2" t="s">
        <v>4206</v>
      </c>
      <c r="H1008" s="2" t="s">
        <v>4207</v>
      </c>
      <c r="I1008" s="2" t="s">
        <v>4208</v>
      </c>
      <c r="J1008" s="2" t="s">
        <v>27</v>
      </c>
      <c r="K1008" s="2" t="s">
        <v>4209</v>
      </c>
      <c r="L1008" s="2" t="s">
        <v>4210</v>
      </c>
      <c r="M1008" s="2" t="s">
        <v>4211</v>
      </c>
      <c r="N1008" s="2" t="s">
        <v>41</v>
      </c>
      <c r="O1008" s="2" t="str">
        <f t="shared" si="15"/>
        <v>OK</v>
      </c>
      <c r="P1008" s="2" t="str">
        <f>VLOOKUP(B1008,ACROV!$A$2:$D$739,4,)</f>
        <v>MUHAMMAD RAFI MAULUDI</v>
      </c>
    </row>
    <row r="1009" spans="1:16" x14ac:dyDescent="0.25">
      <c r="A1009" s="2" t="s">
        <v>26</v>
      </c>
      <c r="B1009" s="2" t="s">
        <v>399</v>
      </c>
      <c r="C1009" s="2" t="s">
        <v>400</v>
      </c>
      <c r="D1009" s="2" t="s">
        <v>118</v>
      </c>
      <c r="E1009" s="2" t="s">
        <v>401</v>
      </c>
      <c r="F1009" s="2" t="s">
        <v>4205</v>
      </c>
      <c r="G1009" s="2" t="s">
        <v>4206</v>
      </c>
      <c r="H1009" s="2" t="s">
        <v>4207</v>
      </c>
      <c r="I1009" s="2" t="s">
        <v>4208</v>
      </c>
      <c r="J1009" s="2" t="s">
        <v>27</v>
      </c>
      <c r="K1009" s="2" t="s">
        <v>4209</v>
      </c>
      <c r="L1009" s="2" t="s">
        <v>4210</v>
      </c>
      <c r="M1009" s="2" t="s">
        <v>4211</v>
      </c>
      <c r="N1009" s="2" t="s">
        <v>41</v>
      </c>
      <c r="O1009" s="2" t="str">
        <f t="shared" si="15"/>
        <v>OK</v>
      </c>
      <c r="P1009" s="2" t="str">
        <f>VLOOKUP(B1009,ACROV!$A$2:$D$739,4,)</f>
        <v>MUHAMMAD RAFI MAULUDI</v>
      </c>
    </row>
    <row r="1010" spans="1:16" x14ac:dyDescent="0.25">
      <c r="A1010" s="2" t="s">
        <v>26</v>
      </c>
      <c r="B1010" s="2" t="s">
        <v>1046</v>
      </c>
      <c r="C1010" s="2" t="s">
        <v>1427</v>
      </c>
      <c r="D1010" s="2" t="s">
        <v>118</v>
      </c>
      <c r="E1010" s="2" t="s">
        <v>3284</v>
      </c>
      <c r="F1010" s="2" t="s">
        <v>4205</v>
      </c>
      <c r="G1010" s="2" t="s">
        <v>4206</v>
      </c>
      <c r="H1010" s="2" t="s">
        <v>4207</v>
      </c>
      <c r="I1010" s="2" t="s">
        <v>4208</v>
      </c>
      <c r="J1010" s="2" t="s">
        <v>27</v>
      </c>
      <c r="K1010" s="2" t="s">
        <v>4209</v>
      </c>
      <c r="L1010" s="2" t="s">
        <v>4210</v>
      </c>
      <c r="M1010" s="2" t="s">
        <v>4211</v>
      </c>
      <c r="N1010" s="2" t="s">
        <v>41</v>
      </c>
      <c r="O1010" s="2" t="str">
        <f t="shared" si="15"/>
        <v>OK</v>
      </c>
      <c r="P1010" s="2" t="str">
        <f>VLOOKUP(B1010,ACROV!$A$2:$D$739,4,)</f>
        <v>MUHAMMAD RAFI MAULUDI</v>
      </c>
    </row>
    <row r="1011" spans="1:16" x14ac:dyDescent="0.25">
      <c r="A1011" s="2" t="s">
        <v>26</v>
      </c>
      <c r="B1011" s="2" t="s">
        <v>221</v>
      </c>
      <c r="C1011" s="2" t="s">
        <v>222</v>
      </c>
      <c r="D1011" s="2" t="s">
        <v>30</v>
      </c>
      <c r="E1011" s="2" t="s">
        <v>3088</v>
      </c>
      <c r="F1011" s="2" t="s">
        <v>4205</v>
      </c>
      <c r="G1011" s="2" t="s">
        <v>4206</v>
      </c>
      <c r="H1011" s="2" t="s">
        <v>4207</v>
      </c>
      <c r="I1011" s="2" t="s">
        <v>4208</v>
      </c>
      <c r="J1011" s="2" t="s">
        <v>27</v>
      </c>
      <c r="K1011" s="2" t="s">
        <v>4209</v>
      </c>
      <c r="L1011" s="2" t="s">
        <v>4210</v>
      </c>
      <c r="M1011" s="2" t="s">
        <v>4211</v>
      </c>
      <c r="N1011" s="2" t="s">
        <v>41</v>
      </c>
      <c r="O1011" s="2" t="str">
        <f t="shared" si="15"/>
        <v>OK</v>
      </c>
      <c r="P1011" s="2" t="str">
        <f>VLOOKUP(B1011,ACROV!$A$2:$D$739,4,)</f>
        <v>MUHAMMAD RAFI MAULUDI</v>
      </c>
    </row>
    <row r="1012" spans="1:16" x14ac:dyDescent="0.25">
      <c r="A1012" s="2" t="s">
        <v>26</v>
      </c>
      <c r="B1012" s="2" t="s">
        <v>430</v>
      </c>
      <c r="C1012" s="2" t="s">
        <v>431</v>
      </c>
      <c r="D1012" s="2" t="s">
        <v>118</v>
      </c>
      <c r="E1012" s="2" t="s">
        <v>592</v>
      </c>
      <c r="F1012" s="2" t="s">
        <v>4205</v>
      </c>
      <c r="G1012" s="2" t="s">
        <v>4206</v>
      </c>
      <c r="H1012" s="2" t="s">
        <v>4207</v>
      </c>
      <c r="I1012" s="2" t="s">
        <v>4208</v>
      </c>
      <c r="J1012" s="2" t="s">
        <v>27</v>
      </c>
      <c r="K1012" s="2" t="s">
        <v>4209</v>
      </c>
      <c r="L1012" s="2" t="s">
        <v>4210</v>
      </c>
      <c r="M1012" s="2" t="s">
        <v>4211</v>
      </c>
      <c r="N1012" s="2" t="s">
        <v>41</v>
      </c>
      <c r="O1012" s="2" t="str">
        <f t="shared" si="15"/>
        <v>OK</v>
      </c>
      <c r="P1012" s="2" t="str">
        <f>VLOOKUP(B1012,ACROV!$A$2:$D$739,4,)</f>
        <v>MUHAMMAD RAFI MAULUDI</v>
      </c>
    </row>
    <row r="1013" spans="1:16" x14ac:dyDescent="0.25">
      <c r="A1013" s="2" t="s">
        <v>26</v>
      </c>
      <c r="B1013" s="2" t="s">
        <v>2945</v>
      </c>
      <c r="C1013" s="2" t="s">
        <v>2946</v>
      </c>
      <c r="D1013" s="2" t="s">
        <v>118</v>
      </c>
      <c r="E1013" s="2" t="s">
        <v>3492</v>
      </c>
      <c r="F1013" s="2" t="s">
        <v>4205</v>
      </c>
      <c r="G1013" s="2" t="s">
        <v>4206</v>
      </c>
      <c r="H1013" s="2" t="s">
        <v>4207</v>
      </c>
      <c r="I1013" s="2" t="s">
        <v>4208</v>
      </c>
      <c r="J1013" s="2" t="s">
        <v>27</v>
      </c>
      <c r="K1013" s="2" t="s">
        <v>4209</v>
      </c>
      <c r="L1013" s="2" t="s">
        <v>4210</v>
      </c>
      <c r="M1013" s="2" t="s">
        <v>4211</v>
      </c>
      <c r="N1013" s="2" t="s">
        <v>41</v>
      </c>
      <c r="O1013" s="2" t="str">
        <f t="shared" si="15"/>
        <v>OK</v>
      </c>
      <c r="P1013" s="2" t="str">
        <f>VLOOKUP(B1013,ACROV!$A$2:$D$739,4,)</f>
        <v>MUHAMMAD RAFI MAULUDI</v>
      </c>
    </row>
    <row r="1014" spans="1:16" x14ac:dyDescent="0.25">
      <c r="A1014" s="2" t="s">
        <v>26</v>
      </c>
      <c r="B1014" s="2" t="s">
        <v>2276</v>
      </c>
      <c r="C1014" s="2" t="s">
        <v>2277</v>
      </c>
      <c r="D1014" s="2" t="s">
        <v>118</v>
      </c>
      <c r="E1014" s="2" t="s">
        <v>2653</v>
      </c>
      <c r="F1014" s="2" t="s">
        <v>4205</v>
      </c>
      <c r="G1014" s="2" t="s">
        <v>4206</v>
      </c>
      <c r="H1014" s="2" t="s">
        <v>4207</v>
      </c>
      <c r="I1014" s="2" t="s">
        <v>4208</v>
      </c>
      <c r="J1014" s="2" t="s">
        <v>27</v>
      </c>
      <c r="K1014" s="2" t="s">
        <v>4209</v>
      </c>
      <c r="L1014" s="2" t="s">
        <v>4210</v>
      </c>
      <c r="M1014" s="2" t="s">
        <v>4211</v>
      </c>
      <c r="N1014" s="2" t="s">
        <v>41</v>
      </c>
      <c r="O1014" s="2" t="str">
        <f t="shared" si="15"/>
        <v>OK</v>
      </c>
      <c r="P1014" s="2" t="str">
        <f>VLOOKUP(B1014,ACROV!$A$2:$D$739,4,)</f>
        <v>MUHAMMAD RAFI MAULUDI</v>
      </c>
    </row>
    <row r="1015" spans="1:16" x14ac:dyDescent="0.25">
      <c r="A1015" s="2" t="s">
        <v>26</v>
      </c>
      <c r="B1015" s="2" t="s">
        <v>2730</v>
      </c>
      <c r="C1015" s="2" t="s">
        <v>2731</v>
      </c>
      <c r="D1015" s="2" t="s">
        <v>118</v>
      </c>
      <c r="E1015" s="2" t="s">
        <v>3944</v>
      </c>
      <c r="F1015" s="2" t="s">
        <v>4205</v>
      </c>
      <c r="G1015" s="2" t="s">
        <v>4206</v>
      </c>
      <c r="H1015" s="2" t="s">
        <v>4207</v>
      </c>
      <c r="I1015" s="2" t="s">
        <v>4208</v>
      </c>
      <c r="J1015" s="2" t="s">
        <v>27</v>
      </c>
      <c r="K1015" s="2" t="s">
        <v>4212</v>
      </c>
      <c r="L1015" s="2" t="s">
        <v>4214</v>
      </c>
      <c r="M1015" s="2" t="s">
        <v>4215</v>
      </c>
      <c r="N1015" s="2" t="s">
        <v>4213</v>
      </c>
      <c r="O1015" s="2" t="str">
        <f t="shared" si="15"/>
        <v>NOK</v>
      </c>
      <c r="P1015" s="2" t="str">
        <f>VLOOKUP(B1015,ACROV!$A$2:$D$739,4,)</f>
        <v>MUHAMMAD RAFI MAULUDI</v>
      </c>
    </row>
    <row r="1016" spans="1:16" x14ac:dyDescent="0.25">
      <c r="A1016" s="2" t="s">
        <v>26</v>
      </c>
      <c r="B1016" s="2" t="s">
        <v>717</v>
      </c>
      <c r="C1016" s="2" t="s">
        <v>718</v>
      </c>
      <c r="D1016" s="2" t="s">
        <v>118</v>
      </c>
      <c r="E1016" s="2" t="s">
        <v>719</v>
      </c>
      <c r="F1016" s="2" t="s">
        <v>4205</v>
      </c>
      <c r="G1016" s="2" t="s">
        <v>4206</v>
      </c>
      <c r="H1016" s="2" t="s">
        <v>4207</v>
      </c>
      <c r="I1016" s="2" t="s">
        <v>4208</v>
      </c>
      <c r="J1016" s="2" t="s">
        <v>27</v>
      </c>
      <c r="K1016" s="2" t="s">
        <v>4209</v>
      </c>
      <c r="L1016" s="2" t="s">
        <v>4210</v>
      </c>
      <c r="M1016" s="2" t="s">
        <v>4211</v>
      </c>
      <c r="N1016" s="2" t="s">
        <v>41</v>
      </c>
      <c r="O1016" s="2" t="str">
        <f t="shared" si="15"/>
        <v>OK</v>
      </c>
      <c r="P1016" s="2" t="str">
        <f>VLOOKUP(B1016,ACROV!$A$2:$D$739,4,)</f>
        <v>MUHAMMAD RAFI MAULUDI</v>
      </c>
    </row>
    <row r="1017" spans="1:16" x14ac:dyDescent="0.25">
      <c r="A1017" s="2" t="s">
        <v>26</v>
      </c>
      <c r="B1017" s="2" t="s">
        <v>221</v>
      </c>
      <c r="C1017" s="2" t="s">
        <v>222</v>
      </c>
      <c r="D1017" s="2" t="s">
        <v>118</v>
      </c>
      <c r="E1017" s="2" t="s">
        <v>1777</v>
      </c>
      <c r="F1017" s="2" t="s">
        <v>4205</v>
      </c>
      <c r="G1017" s="2" t="s">
        <v>4206</v>
      </c>
      <c r="H1017" s="2" t="s">
        <v>4207</v>
      </c>
      <c r="I1017" s="2" t="s">
        <v>4208</v>
      </c>
      <c r="J1017" s="2" t="s">
        <v>27</v>
      </c>
      <c r="K1017" s="2" t="s">
        <v>4209</v>
      </c>
      <c r="L1017" s="2" t="s">
        <v>4210</v>
      </c>
      <c r="M1017" s="2" t="s">
        <v>4211</v>
      </c>
      <c r="N1017" s="2" t="s">
        <v>41</v>
      </c>
      <c r="O1017" s="2" t="str">
        <f t="shared" si="15"/>
        <v>OK</v>
      </c>
      <c r="P1017" s="2" t="str">
        <f>VLOOKUP(B1017,ACROV!$A$2:$D$739,4,)</f>
        <v>MUHAMMAD RAFI MAULUDI</v>
      </c>
    </row>
    <row r="1018" spans="1:16" x14ac:dyDescent="0.25">
      <c r="A1018" s="2" t="s">
        <v>26</v>
      </c>
      <c r="B1018" s="2" t="s">
        <v>1960</v>
      </c>
      <c r="C1018" s="2" t="s">
        <v>1961</v>
      </c>
      <c r="D1018" s="2" t="s">
        <v>30</v>
      </c>
      <c r="E1018" s="2" t="s">
        <v>1962</v>
      </c>
      <c r="F1018" s="2" t="s">
        <v>4205</v>
      </c>
      <c r="G1018" s="2" t="s">
        <v>4206</v>
      </c>
      <c r="H1018" s="2" t="s">
        <v>4207</v>
      </c>
      <c r="I1018" s="2" t="s">
        <v>4208</v>
      </c>
      <c r="J1018" s="2" t="s">
        <v>27</v>
      </c>
      <c r="K1018" s="2" t="s">
        <v>4209</v>
      </c>
      <c r="L1018" s="2" t="s">
        <v>4210</v>
      </c>
      <c r="M1018" s="2" t="s">
        <v>4211</v>
      </c>
      <c r="N1018" s="2" t="s">
        <v>41</v>
      </c>
      <c r="O1018" s="2" t="str">
        <f t="shared" si="15"/>
        <v>OK</v>
      </c>
      <c r="P1018" s="2" t="str">
        <f>VLOOKUP(B1018,ACROV!$A$2:$D$739,4,)</f>
        <v>MUHAMMAD RAFI MAULUDI</v>
      </c>
    </row>
    <row r="1019" spans="1:16" x14ac:dyDescent="0.25">
      <c r="A1019" s="2" t="s">
        <v>26</v>
      </c>
      <c r="B1019" s="2" t="s">
        <v>387</v>
      </c>
      <c r="C1019" s="2" t="s">
        <v>388</v>
      </c>
      <c r="D1019" s="2" t="s">
        <v>30</v>
      </c>
      <c r="E1019" s="2" t="s">
        <v>545</v>
      </c>
      <c r="F1019" s="2" t="s">
        <v>4205</v>
      </c>
      <c r="G1019" s="2" t="s">
        <v>4206</v>
      </c>
      <c r="H1019" s="2" t="s">
        <v>4207</v>
      </c>
      <c r="I1019" s="2" t="s">
        <v>4208</v>
      </c>
      <c r="J1019" s="2" t="s">
        <v>27</v>
      </c>
      <c r="K1019" s="2" t="s">
        <v>4209</v>
      </c>
      <c r="L1019" s="2" t="s">
        <v>4210</v>
      </c>
      <c r="M1019" s="2" t="s">
        <v>4211</v>
      </c>
      <c r="N1019" s="2" t="s">
        <v>41</v>
      </c>
      <c r="O1019" s="2" t="str">
        <f t="shared" si="15"/>
        <v>OK</v>
      </c>
      <c r="P1019" s="2" t="str">
        <f>VLOOKUP(B1019,ACROV!$A$2:$D$739,4,)</f>
        <v>MUHAMMAD RAFI MAULUDI</v>
      </c>
    </row>
    <row r="1020" spans="1:16" x14ac:dyDescent="0.25">
      <c r="A1020" s="2" t="s">
        <v>26</v>
      </c>
      <c r="B1020" s="2" t="s">
        <v>221</v>
      </c>
      <c r="C1020" s="2" t="s">
        <v>222</v>
      </c>
      <c r="D1020" s="2" t="s">
        <v>49</v>
      </c>
      <c r="E1020" s="2" t="s">
        <v>1212</v>
      </c>
      <c r="F1020" s="2" t="s">
        <v>4205</v>
      </c>
      <c r="G1020" s="2" t="s">
        <v>4206</v>
      </c>
      <c r="H1020" s="2" t="s">
        <v>4207</v>
      </c>
      <c r="I1020" s="2" t="s">
        <v>4208</v>
      </c>
      <c r="J1020" s="2" t="s">
        <v>27</v>
      </c>
      <c r="K1020" s="2" t="s">
        <v>4209</v>
      </c>
      <c r="L1020" s="2" t="s">
        <v>4210</v>
      </c>
      <c r="M1020" s="2" t="s">
        <v>4211</v>
      </c>
      <c r="N1020" s="2" t="s">
        <v>41</v>
      </c>
      <c r="O1020" s="2" t="str">
        <f t="shared" si="15"/>
        <v>OK</v>
      </c>
      <c r="P1020" s="2" t="str">
        <f>VLOOKUP(B1020,ACROV!$A$2:$D$739,4,)</f>
        <v>MUHAMMAD RAFI MAULUDI</v>
      </c>
    </row>
    <row r="1021" spans="1:16" x14ac:dyDescent="0.25">
      <c r="A1021" s="2" t="s">
        <v>26</v>
      </c>
      <c r="B1021" s="2" t="s">
        <v>1098</v>
      </c>
      <c r="C1021" s="2" t="s">
        <v>1099</v>
      </c>
      <c r="D1021" s="2" t="s">
        <v>118</v>
      </c>
      <c r="E1021" s="2" t="s">
        <v>1100</v>
      </c>
      <c r="F1021" s="2" t="s">
        <v>4205</v>
      </c>
      <c r="G1021" s="2" t="s">
        <v>4206</v>
      </c>
      <c r="H1021" s="2" t="s">
        <v>4207</v>
      </c>
      <c r="I1021" s="2" t="s">
        <v>4208</v>
      </c>
      <c r="J1021" s="2" t="s">
        <v>27</v>
      </c>
      <c r="K1021" s="2" t="s">
        <v>4209</v>
      </c>
      <c r="L1021" s="2" t="s">
        <v>4210</v>
      </c>
      <c r="M1021" s="2" t="s">
        <v>4211</v>
      </c>
      <c r="N1021" s="2" t="s">
        <v>41</v>
      </c>
      <c r="O1021" s="2" t="str">
        <f t="shared" si="15"/>
        <v>OK</v>
      </c>
      <c r="P1021" s="2" t="str">
        <f>VLOOKUP(B1021,ACROV!$A$2:$D$739,4,)</f>
        <v>MUHAMMAD RAFI MAULUDI</v>
      </c>
    </row>
    <row r="1022" spans="1:16" x14ac:dyDescent="0.25">
      <c r="A1022" s="2" t="s">
        <v>26</v>
      </c>
      <c r="B1022" s="2" t="s">
        <v>3443</v>
      </c>
      <c r="C1022" s="2" t="s">
        <v>3444</v>
      </c>
      <c r="D1022" s="2" t="s">
        <v>30</v>
      </c>
      <c r="E1022" s="2" t="s">
        <v>3815</v>
      </c>
      <c r="F1022" s="2" t="s">
        <v>4205</v>
      </c>
      <c r="G1022" s="2" t="s">
        <v>4206</v>
      </c>
      <c r="H1022" s="2" t="s">
        <v>4207</v>
      </c>
      <c r="I1022" s="2" t="s">
        <v>4208</v>
      </c>
      <c r="J1022" s="2" t="s">
        <v>27</v>
      </c>
      <c r="K1022" s="2" t="s">
        <v>4209</v>
      </c>
      <c r="L1022" s="2" t="s">
        <v>4210</v>
      </c>
      <c r="M1022" s="2" t="s">
        <v>4211</v>
      </c>
      <c r="N1022" s="2" t="s">
        <v>41</v>
      </c>
      <c r="O1022" s="2" t="str">
        <f t="shared" si="15"/>
        <v>OK</v>
      </c>
      <c r="P1022" s="2" t="str">
        <f>VLOOKUP(B1022,ACROV!$A$2:$D$739,4,)</f>
        <v>MUHAMMAD RAFI MAULUDI</v>
      </c>
    </row>
    <row r="1023" spans="1:16" x14ac:dyDescent="0.25">
      <c r="A1023" s="2" t="s">
        <v>26</v>
      </c>
      <c r="B1023" s="2" t="s">
        <v>2035</v>
      </c>
      <c r="C1023" s="2" t="s">
        <v>2036</v>
      </c>
      <c r="D1023" s="2" t="s">
        <v>30</v>
      </c>
      <c r="E1023" s="2" t="s">
        <v>2037</v>
      </c>
      <c r="F1023" s="2" t="s">
        <v>4205</v>
      </c>
      <c r="G1023" s="2" t="s">
        <v>4206</v>
      </c>
      <c r="H1023" s="2" t="s">
        <v>4207</v>
      </c>
      <c r="I1023" s="2" t="s">
        <v>4208</v>
      </c>
      <c r="J1023" s="2" t="s">
        <v>27</v>
      </c>
      <c r="K1023" s="2" t="s">
        <v>4209</v>
      </c>
      <c r="L1023" s="2" t="s">
        <v>4210</v>
      </c>
      <c r="M1023" s="2" t="s">
        <v>4211</v>
      </c>
      <c r="N1023" s="2" t="s">
        <v>41</v>
      </c>
      <c r="O1023" s="2" t="str">
        <f t="shared" si="15"/>
        <v>OK</v>
      </c>
      <c r="P1023" s="2" t="str">
        <f>VLOOKUP(B1023,ACROV!$A$2:$D$739,4,)</f>
        <v>MUHAMMAD RAFI MAULUDI</v>
      </c>
    </row>
    <row r="1024" spans="1:16" x14ac:dyDescent="0.25">
      <c r="A1024" s="2" t="s">
        <v>26</v>
      </c>
      <c r="B1024" s="2" t="s">
        <v>454</v>
      </c>
      <c r="C1024" s="2" t="s">
        <v>455</v>
      </c>
      <c r="D1024" s="2" t="s">
        <v>30</v>
      </c>
      <c r="E1024" s="2" t="s">
        <v>865</v>
      </c>
      <c r="F1024" s="2" t="s">
        <v>4205</v>
      </c>
      <c r="G1024" s="2" t="s">
        <v>4206</v>
      </c>
      <c r="H1024" s="2" t="s">
        <v>4207</v>
      </c>
      <c r="I1024" s="2" t="s">
        <v>4208</v>
      </c>
      <c r="J1024" s="2" t="s">
        <v>27</v>
      </c>
      <c r="K1024" s="2" t="s">
        <v>4209</v>
      </c>
      <c r="L1024" s="2" t="s">
        <v>4210</v>
      </c>
      <c r="M1024" s="2" t="s">
        <v>4211</v>
      </c>
      <c r="N1024" s="2" t="s">
        <v>41</v>
      </c>
      <c r="O1024" s="2" t="str">
        <f t="shared" si="15"/>
        <v>OK</v>
      </c>
      <c r="P1024" s="2" t="str">
        <f>VLOOKUP(B1024,ACROV!$A$2:$D$739,4,)</f>
        <v>MUHAMMAD RAFI MAULUDI</v>
      </c>
    </row>
    <row r="1025" spans="1:16" x14ac:dyDescent="0.25">
      <c r="A1025" s="2" t="s">
        <v>26</v>
      </c>
      <c r="B1025" s="2" t="s">
        <v>898</v>
      </c>
      <c r="C1025" s="2" t="s">
        <v>899</v>
      </c>
      <c r="D1025" s="2" t="s">
        <v>118</v>
      </c>
      <c r="E1025" s="2" t="s">
        <v>900</v>
      </c>
      <c r="F1025" s="2" t="s">
        <v>4205</v>
      </c>
      <c r="G1025" s="2" t="s">
        <v>4206</v>
      </c>
      <c r="H1025" s="2" t="s">
        <v>4207</v>
      </c>
      <c r="I1025" s="2" t="s">
        <v>4208</v>
      </c>
      <c r="J1025" s="2" t="s">
        <v>27</v>
      </c>
      <c r="K1025" s="2" t="s">
        <v>4209</v>
      </c>
      <c r="L1025" s="2" t="s">
        <v>4210</v>
      </c>
      <c r="M1025" s="2" t="s">
        <v>4211</v>
      </c>
      <c r="N1025" s="2" t="s">
        <v>41</v>
      </c>
      <c r="O1025" s="2" t="str">
        <f t="shared" si="15"/>
        <v>OK</v>
      </c>
      <c r="P1025" s="2" t="str">
        <f>VLOOKUP(B1025,ACROV!$A$2:$D$739,4,)</f>
        <v>MUHAMMAD RAFI MAULUDI</v>
      </c>
    </row>
    <row r="1026" spans="1:16" x14ac:dyDescent="0.25">
      <c r="A1026" s="2" t="s">
        <v>26</v>
      </c>
      <c r="B1026" s="2" t="s">
        <v>1397</v>
      </c>
      <c r="C1026" s="2" t="s">
        <v>1398</v>
      </c>
      <c r="D1026" s="2" t="s">
        <v>30</v>
      </c>
      <c r="E1026" s="2" t="s">
        <v>1399</v>
      </c>
      <c r="F1026" s="2" t="s">
        <v>4205</v>
      </c>
      <c r="G1026" s="2" t="s">
        <v>4206</v>
      </c>
      <c r="H1026" s="2" t="s">
        <v>4207</v>
      </c>
      <c r="I1026" s="2" t="s">
        <v>4208</v>
      </c>
      <c r="J1026" s="2" t="s">
        <v>27</v>
      </c>
      <c r="K1026" s="2" t="s">
        <v>4209</v>
      </c>
      <c r="L1026" s="2" t="s">
        <v>4210</v>
      </c>
      <c r="M1026" s="2" t="s">
        <v>4211</v>
      </c>
      <c r="N1026" s="2" t="s">
        <v>41</v>
      </c>
      <c r="O1026" s="2" t="str">
        <f t="shared" ref="O1026:O1089" si="16">IF(N1026="OK","OK","NOK")</f>
        <v>OK</v>
      </c>
      <c r="P1026" s="2" t="str">
        <f>VLOOKUP(B1026,ACROV!$A$2:$D$739,4,)</f>
        <v>MUHAMMAD RAFI MAULUDI</v>
      </c>
    </row>
    <row r="1027" spans="1:16" x14ac:dyDescent="0.25">
      <c r="A1027" s="2" t="s">
        <v>26</v>
      </c>
      <c r="B1027" s="2" t="s">
        <v>1397</v>
      </c>
      <c r="C1027" s="2" t="s">
        <v>1398</v>
      </c>
      <c r="D1027" s="2" t="s">
        <v>118</v>
      </c>
      <c r="E1027" s="2" t="s">
        <v>2219</v>
      </c>
      <c r="F1027" s="2" t="s">
        <v>4205</v>
      </c>
      <c r="G1027" s="2" t="s">
        <v>4206</v>
      </c>
      <c r="H1027" s="2" t="s">
        <v>4207</v>
      </c>
      <c r="I1027" s="2" t="s">
        <v>4208</v>
      </c>
      <c r="J1027" s="2" t="s">
        <v>27</v>
      </c>
      <c r="K1027" s="2" t="s">
        <v>4209</v>
      </c>
      <c r="L1027" s="2" t="s">
        <v>4210</v>
      </c>
      <c r="M1027" s="2" t="s">
        <v>4211</v>
      </c>
      <c r="N1027" s="2" t="s">
        <v>41</v>
      </c>
      <c r="O1027" s="2" t="str">
        <f t="shared" si="16"/>
        <v>OK</v>
      </c>
      <c r="P1027" s="2" t="str">
        <f>VLOOKUP(B1027,ACROV!$A$2:$D$739,4,)</f>
        <v>MUHAMMAD RAFI MAULUDI</v>
      </c>
    </row>
    <row r="1028" spans="1:16" x14ac:dyDescent="0.25">
      <c r="A1028" s="2" t="s">
        <v>26</v>
      </c>
      <c r="B1028" s="2" t="s">
        <v>992</v>
      </c>
      <c r="C1028" s="2" t="s">
        <v>993</v>
      </c>
      <c r="D1028" s="2" t="s">
        <v>118</v>
      </c>
      <c r="E1028" s="2" t="s">
        <v>994</v>
      </c>
      <c r="F1028" s="2" t="s">
        <v>4205</v>
      </c>
      <c r="G1028" s="2" t="s">
        <v>4206</v>
      </c>
      <c r="H1028" s="2" t="s">
        <v>4207</v>
      </c>
      <c r="I1028" s="2" t="s">
        <v>4208</v>
      </c>
      <c r="J1028" s="2" t="s">
        <v>27</v>
      </c>
      <c r="K1028" s="2" t="s">
        <v>4209</v>
      </c>
      <c r="L1028" s="2" t="s">
        <v>4210</v>
      </c>
      <c r="M1028" s="2" t="s">
        <v>4211</v>
      </c>
      <c r="N1028" s="2" t="s">
        <v>41</v>
      </c>
      <c r="O1028" s="2" t="str">
        <f t="shared" si="16"/>
        <v>OK</v>
      </c>
      <c r="P1028" s="2" t="str">
        <f>VLOOKUP(B1028,ACROV!$A$2:$D$739,4,)</f>
        <v>MUHAMMAD RAFI MAULUDI</v>
      </c>
    </row>
    <row r="1029" spans="1:16" x14ac:dyDescent="0.25">
      <c r="A1029" s="2" t="s">
        <v>26</v>
      </c>
      <c r="B1029" s="2" t="s">
        <v>1960</v>
      </c>
      <c r="C1029" s="2" t="s">
        <v>1961</v>
      </c>
      <c r="D1029" s="2" t="s">
        <v>118</v>
      </c>
      <c r="E1029" s="2" t="s">
        <v>2346</v>
      </c>
      <c r="F1029" s="2" t="s">
        <v>4205</v>
      </c>
      <c r="G1029" s="2" t="s">
        <v>4206</v>
      </c>
      <c r="H1029" s="2" t="s">
        <v>4207</v>
      </c>
      <c r="I1029" s="2" t="s">
        <v>4208</v>
      </c>
      <c r="J1029" s="2" t="s">
        <v>27</v>
      </c>
      <c r="K1029" s="2" t="s">
        <v>4209</v>
      </c>
      <c r="L1029" s="2" t="s">
        <v>4210</v>
      </c>
      <c r="M1029" s="2" t="s">
        <v>4211</v>
      </c>
      <c r="N1029" s="2" t="s">
        <v>41</v>
      </c>
      <c r="O1029" s="2" t="str">
        <f t="shared" si="16"/>
        <v>OK</v>
      </c>
      <c r="P1029" s="2" t="str">
        <f>VLOOKUP(B1029,ACROV!$A$2:$D$739,4,)</f>
        <v>MUHAMMAD RAFI MAULUDI</v>
      </c>
    </row>
    <row r="1030" spans="1:16" x14ac:dyDescent="0.25">
      <c r="A1030" s="2" t="s">
        <v>26</v>
      </c>
      <c r="B1030" s="2" t="s">
        <v>387</v>
      </c>
      <c r="C1030" s="2" t="s">
        <v>388</v>
      </c>
      <c r="D1030" s="2" t="s">
        <v>118</v>
      </c>
      <c r="E1030" s="2" t="s">
        <v>1054</v>
      </c>
      <c r="F1030" s="2" t="s">
        <v>4205</v>
      </c>
      <c r="G1030" s="2" t="s">
        <v>4206</v>
      </c>
      <c r="H1030" s="2" t="s">
        <v>4207</v>
      </c>
      <c r="I1030" s="2" t="s">
        <v>4208</v>
      </c>
      <c r="J1030" s="2" t="s">
        <v>27</v>
      </c>
      <c r="K1030" s="2" t="s">
        <v>4209</v>
      </c>
      <c r="L1030" s="2" t="s">
        <v>4210</v>
      </c>
      <c r="M1030" s="2" t="s">
        <v>4211</v>
      </c>
      <c r="N1030" s="2" t="s">
        <v>41</v>
      </c>
      <c r="O1030" s="2" t="str">
        <f t="shared" si="16"/>
        <v>OK</v>
      </c>
      <c r="P1030" s="2" t="str">
        <f>VLOOKUP(B1030,ACROV!$A$2:$D$739,4,)</f>
        <v>MUHAMMAD RAFI MAULUDI</v>
      </c>
    </row>
    <row r="1031" spans="1:16" x14ac:dyDescent="0.25">
      <c r="A1031" s="2" t="s">
        <v>26</v>
      </c>
      <c r="B1031" s="2" t="s">
        <v>2857</v>
      </c>
      <c r="C1031" s="2" t="s">
        <v>2858</v>
      </c>
      <c r="D1031" s="2" t="s">
        <v>30</v>
      </c>
      <c r="E1031" s="2" t="s">
        <v>2859</v>
      </c>
      <c r="F1031" s="2" t="s">
        <v>4205</v>
      </c>
      <c r="G1031" s="2" t="s">
        <v>4206</v>
      </c>
      <c r="H1031" s="2" t="s">
        <v>4207</v>
      </c>
      <c r="I1031" s="2" t="s">
        <v>4208</v>
      </c>
      <c r="J1031" s="2" t="s">
        <v>27</v>
      </c>
      <c r="K1031" s="2" t="s">
        <v>4209</v>
      </c>
      <c r="L1031" s="2" t="s">
        <v>4210</v>
      </c>
      <c r="M1031" s="2" t="s">
        <v>4211</v>
      </c>
      <c r="N1031" s="2" t="s">
        <v>41</v>
      </c>
      <c r="O1031" s="2" t="str">
        <f t="shared" si="16"/>
        <v>OK</v>
      </c>
      <c r="P1031" s="2" t="str">
        <f>VLOOKUP(B1031,ACROV!$A$2:$D$739,4,)</f>
        <v>MUHAMMAD RAFI MAULUDI</v>
      </c>
    </row>
    <row r="1032" spans="1:16" x14ac:dyDescent="0.25">
      <c r="A1032" s="2" t="s">
        <v>26</v>
      </c>
      <c r="B1032" s="2" t="s">
        <v>2111</v>
      </c>
      <c r="C1032" s="2" t="s">
        <v>2112</v>
      </c>
      <c r="D1032" s="2" t="s">
        <v>30</v>
      </c>
      <c r="E1032" s="2" t="s">
        <v>2113</v>
      </c>
      <c r="F1032" s="2" t="s">
        <v>4205</v>
      </c>
      <c r="G1032" s="2" t="s">
        <v>4206</v>
      </c>
      <c r="H1032" s="2" t="s">
        <v>4207</v>
      </c>
      <c r="I1032" s="2" t="s">
        <v>4208</v>
      </c>
      <c r="J1032" s="2" t="s">
        <v>27</v>
      </c>
      <c r="K1032" s="2" t="s">
        <v>4209</v>
      </c>
      <c r="L1032" s="2" t="s">
        <v>4210</v>
      </c>
      <c r="M1032" s="2" t="s">
        <v>4211</v>
      </c>
      <c r="N1032" s="2" t="s">
        <v>41</v>
      </c>
      <c r="O1032" s="2" t="str">
        <f t="shared" si="16"/>
        <v>OK</v>
      </c>
      <c r="P1032" s="2" t="str">
        <f>VLOOKUP(B1032,ACROV!$A$2:$D$739,4,)</f>
        <v>MUHAMMAD RAFI MAULUDI</v>
      </c>
    </row>
    <row r="1033" spans="1:16" x14ac:dyDescent="0.25">
      <c r="A1033" s="2" t="s">
        <v>26</v>
      </c>
      <c r="B1033" s="2" t="s">
        <v>971</v>
      </c>
      <c r="C1033" s="2" t="s">
        <v>972</v>
      </c>
      <c r="D1033" s="2" t="s">
        <v>118</v>
      </c>
      <c r="E1033" s="2" t="s">
        <v>973</v>
      </c>
      <c r="F1033" s="2" t="s">
        <v>4205</v>
      </c>
      <c r="G1033" s="2" t="s">
        <v>4206</v>
      </c>
      <c r="H1033" s="2" t="s">
        <v>4207</v>
      </c>
      <c r="I1033" s="2" t="s">
        <v>4208</v>
      </c>
      <c r="J1033" s="2" t="s">
        <v>27</v>
      </c>
      <c r="K1033" s="2" t="s">
        <v>4209</v>
      </c>
      <c r="L1033" s="2" t="s">
        <v>4210</v>
      </c>
      <c r="M1033" s="2" t="s">
        <v>4211</v>
      </c>
      <c r="N1033" s="2" t="s">
        <v>41</v>
      </c>
      <c r="O1033" s="2" t="str">
        <f t="shared" si="16"/>
        <v>OK</v>
      </c>
      <c r="P1033" s="2" t="str">
        <f>VLOOKUP(B1033,ACROV!$A$2:$D$739,4,)</f>
        <v>MUHAMMAD RAFI MAULUDI</v>
      </c>
    </row>
    <row r="1034" spans="1:16" x14ac:dyDescent="0.25">
      <c r="A1034" s="2" t="s">
        <v>26</v>
      </c>
      <c r="B1034" s="2" t="s">
        <v>1617</v>
      </c>
      <c r="C1034" s="2" t="s">
        <v>1618</v>
      </c>
      <c r="D1034" s="2" t="s">
        <v>30</v>
      </c>
      <c r="E1034" s="2" t="s">
        <v>1619</v>
      </c>
      <c r="F1034" s="2" t="s">
        <v>4205</v>
      </c>
      <c r="G1034" s="2" t="s">
        <v>4206</v>
      </c>
      <c r="H1034" s="2" t="s">
        <v>4207</v>
      </c>
      <c r="I1034" s="2" t="s">
        <v>4208</v>
      </c>
      <c r="J1034" s="2" t="s">
        <v>27</v>
      </c>
      <c r="K1034" s="2" t="s">
        <v>4209</v>
      </c>
      <c r="L1034" s="2" t="s">
        <v>4210</v>
      </c>
      <c r="M1034" s="2" t="s">
        <v>4211</v>
      </c>
      <c r="N1034" s="2" t="s">
        <v>41</v>
      </c>
      <c r="O1034" s="2" t="str">
        <f t="shared" si="16"/>
        <v>OK</v>
      </c>
      <c r="P1034" s="2" t="str">
        <f>VLOOKUP(B1034,ACROV!$A$2:$D$739,4,)</f>
        <v>MUHAMMAD RAFI MAULUDI</v>
      </c>
    </row>
    <row r="1035" spans="1:16" x14ac:dyDescent="0.25">
      <c r="A1035" s="2" t="s">
        <v>26</v>
      </c>
      <c r="B1035" s="2" t="s">
        <v>1974</v>
      </c>
      <c r="C1035" s="2" t="s">
        <v>1975</v>
      </c>
      <c r="D1035" s="2" t="s">
        <v>30</v>
      </c>
      <c r="E1035" s="2" t="s">
        <v>2250</v>
      </c>
      <c r="F1035" s="2" t="s">
        <v>4205</v>
      </c>
      <c r="G1035" s="2" t="s">
        <v>4206</v>
      </c>
      <c r="H1035" s="2" t="s">
        <v>4207</v>
      </c>
      <c r="I1035" s="2" t="s">
        <v>4208</v>
      </c>
      <c r="J1035" s="2" t="s">
        <v>27</v>
      </c>
      <c r="K1035" s="2" t="s">
        <v>4209</v>
      </c>
      <c r="L1035" s="2" t="s">
        <v>4210</v>
      </c>
      <c r="M1035" s="2" t="s">
        <v>4211</v>
      </c>
      <c r="N1035" s="2" t="s">
        <v>41</v>
      </c>
      <c r="O1035" s="2" t="str">
        <f t="shared" si="16"/>
        <v>OK</v>
      </c>
      <c r="P1035" s="2" t="str">
        <f>VLOOKUP(B1035,ACROV!$A$2:$D$739,4,)</f>
        <v>MUHAMMAD RAFI MAULUDI</v>
      </c>
    </row>
    <row r="1036" spans="1:16" x14ac:dyDescent="0.25">
      <c r="A1036" s="2" t="s">
        <v>26</v>
      </c>
      <c r="B1036" s="2" t="s">
        <v>3443</v>
      </c>
      <c r="C1036" s="2" t="s">
        <v>3444</v>
      </c>
      <c r="D1036" s="2" t="s">
        <v>118</v>
      </c>
      <c r="E1036" s="2" t="s">
        <v>3445</v>
      </c>
      <c r="F1036" s="2" t="s">
        <v>4205</v>
      </c>
      <c r="G1036" s="2" t="s">
        <v>4206</v>
      </c>
      <c r="H1036" s="2" t="s">
        <v>4207</v>
      </c>
      <c r="I1036" s="2" t="s">
        <v>4208</v>
      </c>
      <c r="J1036" s="2" t="s">
        <v>27</v>
      </c>
      <c r="K1036" s="2" t="s">
        <v>4209</v>
      </c>
      <c r="L1036" s="2" t="s">
        <v>4210</v>
      </c>
      <c r="M1036" s="2" t="s">
        <v>4211</v>
      </c>
      <c r="N1036" s="2" t="s">
        <v>41</v>
      </c>
      <c r="O1036" s="2" t="str">
        <f t="shared" si="16"/>
        <v>OK</v>
      </c>
      <c r="P1036" s="2" t="str">
        <f>VLOOKUP(B1036,ACROV!$A$2:$D$739,4,)</f>
        <v>MUHAMMAD RAFI MAULUDI</v>
      </c>
    </row>
    <row r="1037" spans="1:16" x14ac:dyDescent="0.25">
      <c r="A1037" s="2" t="s">
        <v>26</v>
      </c>
      <c r="B1037" s="2" t="s">
        <v>2474</v>
      </c>
      <c r="C1037" s="2" t="s">
        <v>2475</v>
      </c>
      <c r="D1037" s="2" t="s">
        <v>118</v>
      </c>
      <c r="E1037" s="2" t="s">
        <v>2476</v>
      </c>
      <c r="F1037" s="2" t="s">
        <v>4205</v>
      </c>
      <c r="G1037" s="2" t="s">
        <v>4206</v>
      </c>
      <c r="H1037" s="2" t="s">
        <v>4207</v>
      </c>
      <c r="I1037" s="2" t="s">
        <v>4208</v>
      </c>
      <c r="J1037" s="2" t="s">
        <v>27</v>
      </c>
      <c r="K1037" s="2" t="s">
        <v>4209</v>
      </c>
      <c r="L1037" s="2" t="s">
        <v>4210</v>
      </c>
      <c r="M1037" s="2" t="s">
        <v>4211</v>
      </c>
      <c r="N1037" s="2" t="s">
        <v>41</v>
      </c>
      <c r="O1037" s="2" t="str">
        <f t="shared" si="16"/>
        <v>OK</v>
      </c>
      <c r="P1037" s="2" t="str">
        <f>VLOOKUP(B1037,ACROV!$A$2:$D$739,4,)</f>
        <v>MUHAMMAD RAFI MAULUDI</v>
      </c>
    </row>
    <row r="1038" spans="1:16" x14ac:dyDescent="0.25">
      <c r="A1038" s="2" t="s">
        <v>26</v>
      </c>
      <c r="B1038" s="2" t="s">
        <v>2127</v>
      </c>
      <c r="C1038" s="2" t="s">
        <v>2128</v>
      </c>
      <c r="D1038" s="2" t="s">
        <v>30</v>
      </c>
      <c r="E1038" s="2" t="s">
        <v>2129</v>
      </c>
      <c r="F1038" s="2" t="s">
        <v>4205</v>
      </c>
      <c r="G1038" s="2" t="s">
        <v>4206</v>
      </c>
      <c r="H1038" s="2" t="s">
        <v>4207</v>
      </c>
      <c r="I1038" s="2" t="s">
        <v>4208</v>
      </c>
      <c r="J1038" s="2" t="s">
        <v>27</v>
      </c>
      <c r="K1038" s="2" t="s">
        <v>4209</v>
      </c>
      <c r="L1038" s="2" t="s">
        <v>4210</v>
      </c>
      <c r="M1038" s="2" t="s">
        <v>4211</v>
      </c>
      <c r="N1038" s="2" t="s">
        <v>41</v>
      </c>
      <c r="O1038" s="2" t="str">
        <f t="shared" si="16"/>
        <v>OK</v>
      </c>
      <c r="P1038" s="2" t="str">
        <f>VLOOKUP(B1038,ACROV!$A$2:$D$739,4,)</f>
        <v>MUHAMMAD RAFI MAULUDI</v>
      </c>
    </row>
    <row r="1039" spans="1:16" x14ac:dyDescent="0.25">
      <c r="A1039" s="2" t="s">
        <v>26</v>
      </c>
      <c r="B1039" s="2" t="s">
        <v>2393</v>
      </c>
      <c r="C1039" s="2" t="s">
        <v>2394</v>
      </c>
      <c r="D1039" s="2" t="s">
        <v>30</v>
      </c>
      <c r="E1039" s="2" t="s">
        <v>2395</v>
      </c>
      <c r="F1039" s="2" t="s">
        <v>4205</v>
      </c>
      <c r="G1039" s="2" t="s">
        <v>4206</v>
      </c>
      <c r="H1039" s="2" t="s">
        <v>4207</v>
      </c>
      <c r="I1039" s="2" t="s">
        <v>4208</v>
      </c>
      <c r="J1039" s="2" t="s">
        <v>27</v>
      </c>
      <c r="K1039" s="2" t="s">
        <v>4209</v>
      </c>
      <c r="L1039" s="2" t="s">
        <v>4210</v>
      </c>
      <c r="M1039" s="2" t="s">
        <v>4211</v>
      </c>
      <c r="N1039" s="2" t="s">
        <v>41</v>
      </c>
      <c r="O1039" s="2" t="str">
        <f t="shared" si="16"/>
        <v>OK</v>
      </c>
      <c r="P1039" s="2" t="str">
        <f>VLOOKUP(B1039,ACROV!$A$2:$D$739,4,)</f>
        <v>MUHAMMAD RAFI MAULUDI</v>
      </c>
    </row>
    <row r="1040" spans="1:16" x14ac:dyDescent="0.25">
      <c r="A1040" s="2" t="s">
        <v>26</v>
      </c>
      <c r="B1040" s="2" t="s">
        <v>273</v>
      </c>
      <c r="C1040" s="2" t="s">
        <v>274</v>
      </c>
      <c r="D1040" s="2" t="s">
        <v>30</v>
      </c>
      <c r="E1040" s="2" t="s">
        <v>275</v>
      </c>
      <c r="F1040" s="2" t="s">
        <v>4205</v>
      </c>
      <c r="G1040" s="2" t="s">
        <v>4206</v>
      </c>
      <c r="H1040" s="2" t="s">
        <v>4207</v>
      </c>
      <c r="I1040" s="2" t="s">
        <v>4208</v>
      </c>
      <c r="J1040" s="2" t="s">
        <v>27</v>
      </c>
      <c r="K1040" s="2" t="s">
        <v>4209</v>
      </c>
      <c r="L1040" s="2" t="s">
        <v>4210</v>
      </c>
      <c r="M1040" s="2" t="s">
        <v>4211</v>
      </c>
      <c r="N1040" s="2" t="s">
        <v>41</v>
      </c>
      <c r="O1040" s="2" t="str">
        <f t="shared" si="16"/>
        <v>OK</v>
      </c>
      <c r="P1040" s="2" t="str">
        <f>VLOOKUP(B1040,ACROV!$A$2:$D$739,4,)</f>
        <v>MUHAMMAD RAFI MAULUDI</v>
      </c>
    </row>
    <row r="1041" spans="1:16" x14ac:dyDescent="0.25">
      <c r="A1041" s="2" t="s">
        <v>26</v>
      </c>
      <c r="B1041" s="2" t="s">
        <v>813</v>
      </c>
      <c r="C1041" s="2" t="s">
        <v>814</v>
      </c>
      <c r="D1041" s="2" t="s">
        <v>160</v>
      </c>
      <c r="E1041" s="2" t="s">
        <v>815</v>
      </c>
      <c r="F1041" s="2" t="s">
        <v>4205</v>
      </c>
      <c r="G1041" s="2" t="s">
        <v>4206</v>
      </c>
      <c r="H1041" s="2" t="s">
        <v>4207</v>
      </c>
      <c r="I1041" s="2" t="s">
        <v>4208</v>
      </c>
      <c r="J1041" s="2" t="s">
        <v>27</v>
      </c>
      <c r="K1041" s="2" t="s">
        <v>4209</v>
      </c>
      <c r="L1041" s="2" t="s">
        <v>4210</v>
      </c>
      <c r="M1041" s="2" t="s">
        <v>4211</v>
      </c>
      <c r="N1041" s="2" t="s">
        <v>41</v>
      </c>
      <c r="O1041" s="2" t="str">
        <f t="shared" si="16"/>
        <v>OK</v>
      </c>
      <c r="P1041" s="2" t="str">
        <f>VLOOKUP(B1041,ACROV!$A$2:$D$739,4,)</f>
        <v>MUHAMMAD RAFI MAULUDI</v>
      </c>
    </row>
    <row r="1042" spans="1:16" x14ac:dyDescent="0.25">
      <c r="A1042" s="2" t="s">
        <v>26</v>
      </c>
      <c r="B1042" s="2" t="s">
        <v>1259</v>
      </c>
      <c r="C1042" s="2" t="s">
        <v>1260</v>
      </c>
      <c r="D1042" s="2" t="s">
        <v>118</v>
      </c>
      <c r="E1042" s="2" t="s">
        <v>2190</v>
      </c>
      <c r="F1042" s="2" t="s">
        <v>4205</v>
      </c>
      <c r="G1042" s="2" t="s">
        <v>4206</v>
      </c>
      <c r="H1042" s="2" t="s">
        <v>4207</v>
      </c>
      <c r="I1042" s="2" t="s">
        <v>4208</v>
      </c>
      <c r="J1042" s="2" t="s">
        <v>27</v>
      </c>
      <c r="K1042" s="2" t="s">
        <v>4209</v>
      </c>
      <c r="L1042" s="2" t="s">
        <v>4210</v>
      </c>
      <c r="M1042" s="2" t="s">
        <v>4211</v>
      </c>
      <c r="N1042" s="2" t="s">
        <v>41</v>
      </c>
      <c r="O1042" s="2" t="str">
        <f t="shared" si="16"/>
        <v>OK</v>
      </c>
      <c r="P1042" s="2" t="str">
        <f>VLOOKUP(B1042,ACROV!$A$2:$D$739,4,)</f>
        <v>MUHAMMAD RAFI MAULUDI</v>
      </c>
    </row>
    <row r="1043" spans="1:16" x14ac:dyDescent="0.25">
      <c r="A1043" s="2" t="s">
        <v>26</v>
      </c>
      <c r="B1043" s="2" t="s">
        <v>1638</v>
      </c>
      <c r="C1043" s="2" t="s">
        <v>1639</v>
      </c>
      <c r="D1043" s="2" t="s">
        <v>118</v>
      </c>
      <c r="E1043" s="2" t="s">
        <v>3801</v>
      </c>
      <c r="F1043" s="2" t="s">
        <v>4205</v>
      </c>
      <c r="G1043" s="2" t="s">
        <v>4206</v>
      </c>
      <c r="H1043" s="2" t="s">
        <v>4207</v>
      </c>
      <c r="I1043" s="2" t="s">
        <v>4208</v>
      </c>
      <c r="J1043" s="2" t="s">
        <v>27</v>
      </c>
      <c r="K1043" s="2" t="s">
        <v>4209</v>
      </c>
      <c r="L1043" s="2" t="s">
        <v>4210</v>
      </c>
      <c r="M1043" s="2" t="s">
        <v>4211</v>
      </c>
      <c r="N1043" s="2" t="s">
        <v>41</v>
      </c>
      <c r="O1043" s="2" t="str">
        <f t="shared" si="16"/>
        <v>OK</v>
      </c>
      <c r="P1043" s="2" t="str">
        <f>VLOOKUP(B1043,ACROV!$A$2:$D$739,4,)</f>
        <v>MUHAMMAD RAFI MAULUDI</v>
      </c>
    </row>
    <row r="1044" spans="1:16" x14ac:dyDescent="0.25">
      <c r="A1044" s="2" t="s">
        <v>26</v>
      </c>
      <c r="B1044" s="2" t="s">
        <v>3238</v>
      </c>
      <c r="C1044" s="2" t="s">
        <v>3239</v>
      </c>
      <c r="D1044" s="2" t="s">
        <v>30</v>
      </c>
      <c r="E1044" s="2" t="s">
        <v>3643</v>
      </c>
      <c r="F1044" s="2" t="s">
        <v>4205</v>
      </c>
      <c r="G1044" s="2" t="s">
        <v>4206</v>
      </c>
      <c r="H1044" s="2" t="s">
        <v>4207</v>
      </c>
      <c r="I1044" s="2" t="s">
        <v>4208</v>
      </c>
      <c r="J1044" s="2" t="s">
        <v>27</v>
      </c>
      <c r="K1044" s="2" t="s">
        <v>4209</v>
      </c>
      <c r="L1044" s="2" t="s">
        <v>4210</v>
      </c>
      <c r="M1044" s="2" t="s">
        <v>4211</v>
      </c>
      <c r="N1044" s="2" t="s">
        <v>41</v>
      </c>
      <c r="O1044" s="2" t="str">
        <f t="shared" si="16"/>
        <v>OK</v>
      </c>
      <c r="P1044" s="2" t="str">
        <f>VLOOKUP(B1044,ACROV!$A$2:$D$739,4,)</f>
        <v>MUHAMMAD RAFI MAULUDI</v>
      </c>
    </row>
    <row r="1045" spans="1:16" x14ac:dyDescent="0.25">
      <c r="A1045" s="2" t="s">
        <v>26</v>
      </c>
      <c r="B1045" s="2" t="s">
        <v>1566</v>
      </c>
      <c r="C1045" s="2" t="s">
        <v>1567</v>
      </c>
      <c r="D1045" s="2" t="s">
        <v>118</v>
      </c>
      <c r="E1045" s="2" t="s">
        <v>1568</v>
      </c>
      <c r="F1045" s="2" t="s">
        <v>4205</v>
      </c>
      <c r="G1045" s="2" t="s">
        <v>4206</v>
      </c>
      <c r="H1045" s="2" t="s">
        <v>4207</v>
      </c>
      <c r="I1045" s="2" t="s">
        <v>4208</v>
      </c>
      <c r="J1045" s="2" t="s">
        <v>27</v>
      </c>
      <c r="K1045" s="2" t="s">
        <v>4209</v>
      </c>
      <c r="L1045" s="2" t="s">
        <v>4210</v>
      </c>
      <c r="M1045" s="2" t="s">
        <v>4211</v>
      </c>
      <c r="N1045" s="2" t="s">
        <v>41</v>
      </c>
      <c r="O1045" s="2" t="str">
        <f t="shared" si="16"/>
        <v>OK</v>
      </c>
      <c r="P1045" s="2" t="str">
        <f>VLOOKUP(B1045,ACROV!$A$2:$D$739,4,)</f>
        <v>MUHAMMAD RAFI MAULUDI</v>
      </c>
    </row>
    <row r="1046" spans="1:16" x14ac:dyDescent="0.25">
      <c r="A1046" s="2" t="s">
        <v>26</v>
      </c>
      <c r="B1046" s="2" t="s">
        <v>1617</v>
      </c>
      <c r="C1046" s="2" t="s">
        <v>1618</v>
      </c>
      <c r="D1046" s="2" t="s">
        <v>118</v>
      </c>
      <c r="E1046" s="2" t="s">
        <v>2058</v>
      </c>
      <c r="F1046" s="2" t="s">
        <v>4205</v>
      </c>
      <c r="G1046" s="2" t="s">
        <v>4206</v>
      </c>
      <c r="H1046" s="2" t="s">
        <v>4207</v>
      </c>
      <c r="I1046" s="2" t="s">
        <v>4208</v>
      </c>
      <c r="J1046" s="2" t="s">
        <v>27</v>
      </c>
      <c r="K1046" s="2" t="s">
        <v>4209</v>
      </c>
      <c r="L1046" s="2" t="s">
        <v>4210</v>
      </c>
      <c r="M1046" s="2" t="s">
        <v>4211</v>
      </c>
      <c r="N1046" s="2" t="s">
        <v>41</v>
      </c>
      <c r="O1046" s="2" t="str">
        <f t="shared" si="16"/>
        <v>OK</v>
      </c>
      <c r="P1046" s="2" t="str">
        <f>VLOOKUP(B1046,ACROV!$A$2:$D$739,4,)</f>
        <v>MUHAMMAD RAFI MAULUDI</v>
      </c>
    </row>
    <row r="1047" spans="1:16" x14ac:dyDescent="0.25">
      <c r="A1047" s="2" t="s">
        <v>26</v>
      </c>
      <c r="B1047" s="2" t="s">
        <v>1259</v>
      </c>
      <c r="C1047" s="2" t="s">
        <v>1260</v>
      </c>
      <c r="D1047" s="2" t="s">
        <v>30</v>
      </c>
      <c r="E1047" s="2" t="s">
        <v>1261</v>
      </c>
      <c r="F1047" s="2" t="s">
        <v>4205</v>
      </c>
      <c r="G1047" s="2" t="s">
        <v>4206</v>
      </c>
      <c r="H1047" s="2" t="s">
        <v>4207</v>
      </c>
      <c r="I1047" s="2" t="s">
        <v>4208</v>
      </c>
      <c r="J1047" s="2" t="s">
        <v>27</v>
      </c>
      <c r="K1047" s="2" t="s">
        <v>4209</v>
      </c>
      <c r="L1047" s="2" t="s">
        <v>4210</v>
      </c>
      <c r="M1047" s="2" t="s">
        <v>4211</v>
      </c>
      <c r="N1047" s="2" t="s">
        <v>41</v>
      </c>
      <c r="O1047" s="2" t="str">
        <f t="shared" si="16"/>
        <v>OK</v>
      </c>
      <c r="P1047" s="2" t="str">
        <f>VLOOKUP(B1047,ACROV!$A$2:$D$739,4,)</f>
        <v>MUHAMMAD RAFI MAULUDI</v>
      </c>
    </row>
    <row r="1048" spans="1:16" x14ac:dyDescent="0.25">
      <c r="A1048" s="2" t="s">
        <v>26</v>
      </c>
      <c r="B1048" s="2" t="s">
        <v>2945</v>
      </c>
      <c r="C1048" s="2" t="s">
        <v>2946</v>
      </c>
      <c r="D1048" s="2" t="s">
        <v>30</v>
      </c>
      <c r="E1048" s="2" t="s">
        <v>3495</v>
      </c>
      <c r="F1048" s="2" t="s">
        <v>4205</v>
      </c>
      <c r="G1048" s="2" t="s">
        <v>4206</v>
      </c>
      <c r="H1048" s="2" t="s">
        <v>4207</v>
      </c>
      <c r="I1048" s="2" t="s">
        <v>4208</v>
      </c>
      <c r="J1048" s="2" t="s">
        <v>27</v>
      </c>
      <c r="K1048" s="2" t="s">
        <v>4209</v>
      </c>
      <c r="L1048" s="2" t="s">
        <v>4210</v>
      </c>
      <c r="M1048" s="2" t="s">
        <v>4211</v>
      </c>
      <c r="N1048" s="2" t="s">
        <v>41</v>
      </c>
      <c r="O1048" s="2" t="str">
        <f t="shared" si="16"/>
        <v>OK</v>
      </c>
      <c r="P1048" s="2" t="str">
        <f>VLOOKUP(B1048,ACROV!$A$2:$D$739,4,)</f>
        <v>MUHAMMAD RAFI MAULUDI</v>
      </c>
    </row>
    <row r="1049" spans="1:16" x14ac:dyDescent="0.25">
      <c r="A1049" s="2" t="s">
        <v>26</v>
      </c>
      <c r="B1049" s="2" t="s">
        <v>2276</v>
      </c>
      <c r="C1049" s="2" t="s">
        <v>2277</v>
      </c>
      <c r="D1049" s="2" t="s">
        <v>30</v>
      </c>
      <c r="E1049" s="2" t="s">
        <v>2278</v>
      </c>
      <c r="F1049" s="2" t="s">
        <v>4205</v>
      </c>
      <c r="G1049" s="2" t="s">
        <v>4206</v>
      </c>
      <c r="H1049" s="2" t="s">
        <v>4207</v>
      </c>
      <c r="I1049" s="2" t="s">
        <v>4208</v>
      </c>
      <c r="J1049" s="2" t="s">
        <v>27</v>
      </c>
      <c r="K1049" s="2" t="s">
        <v>4209</v>
      </c>
      <c r="L1049" s="2" t="s">
        <v>4210</v>
      </c>
      <c r="M1049" s="2" t="s">
        <v>4211</v>
      </c>
      <c r="N1049" s="2" t="s">
        <v>41</v>
      </c>
      <c r="O1049" s="2" t="str">
        <f t="shared" si="16"/>
        <v>OK</v>
      </c>
      <c r="P1049" s="2" t="str">
        <f>VLOOKUP(B1049,ACROV!$A$2:$D$739,4,)</f>
        <v>MUHAMMAD RAFI MAULUDI</v>
      </c>
    </row>
    <row r="1050" spans="1:16" x14ac:dyDescent="0.25">
      <c r="A1050" s="2" t="s">
        <v>26</v>
      </c>
      <c r="B1050" s="2" t="s">
        <v>1974</v>
      </c>
      <c r="C1050" s="2" t="s">
        <v>1975</v>
      </c>
      <c r="D1050" s="2" t="s">
        <v>118</v>
      </c>
      <c r="E1050" s="2" t="s">
        <v>1976</v>
      </c>
      <c r="F1050" s="2" t="s">
        <v>4205</v>
      </c>
      <c r="G1050" s="2" t="s">
        <v>4206</v>
      </c>
      <c r="H1050" s="2" t="s">
        <v>4207</v>
      </c>
      <c r="I1050" s="2" t="s">
        <v>4208</v>
      </c>
      <c r="J1050" s="2" t="s">
        <v>27</v>
      </c>
      <c r="K1050" s="2" t="s">
        <v>4209</v>
      </c>
      <c r="L1050" s="2" t="s">
        <v>4210</v>
      </c>
      <c r="M1050" s="2" t="s">
        <v>4211</v>
      </c>
      <c r="N1050" s="2" t="s">
        <v>41</v>
      </c>
      <c r="O1050" s="2" t="str">
        <f t="shared" si="16"/>
        <v>OK</v>
      </c>
      <c r="P1050" s="2" t="str">
        <f>VLOOKUP(B1050,ACROV!$A$2:$D$739,4,)</f>
        <v>MUHAMMAD RAFI MAULUDI</v>
      </c>
    </row>
    <row r="1051" spans="1:16" x14ac:dyDescent="0.25">
      <c r="A1051" s="2" t="s">
        <v>26</v>
      </c>
      <c r="B1051" s="2" t="s">
        <v>1098</v>
      </c>
      <c r="C1051" s="2" t="s">
        <v>1099</v>
      </c>
      <c r="D1051" s="2" t="s">
        <v>30</v>
      </c>
      <c r="E1051" s="2" t="s">
        <v>1217</v>
      </c>
      <c r="F1051" s="2" t="s">
        <v>4205</v>
      </c>
      <c r="G1051" s="2" t="s">
        <v>4206</v>
      </c>
      <c r="H1051" s="2" t="s">
        <v>4207</v>
      </c>
      <c r="I1051" s="2" t="s">
        <v>4208</v>
      </c>
      <c r="J1051" s="2" t="s">
        <v>27</v>
      </c>
      <c r="K1051" s="2" t="s">
        <v>4209</v>
      </c>
      <c r="L1051" s="2" t="s">
        <v>4210</v>
      </c>
      <c r="M1051" s="2" t="s">
        <v>4211</v>
      </c>
      <c r="N1051" s="2" t="s">
        <v>41</v>
      </c>
      <c r="O1051" s="2" t="str">
        <f t="shared" si="16"/>
        <v>OK</v>
      </c>
      <c r="P1051" s="2" t="str">
        <f>VLOOKUP(B1051,ACROV!$A$2:$D$739,4,)</f>
        <v>MUHAMMAD RAFI MAULUDI</v>
      </c>
    </row>
    <row r="1052" spans="1:16" x14ac:dyDescent="0.25">
      <c r="A1052" s="2" t="s">
        <v>26</v>
      </c>
      <c r="B1052" s="2" t="s">
        <v>717</v>
      </c>
      <c r="C1052" s="2" t="s">
        <v>718</v>
      </c>
      <c r="D1052" s="2" t="s">
        <v>60</v>
      </c>
      <c r="E1052" s="2" t="s">
        <v>3777</v>
      </c>
      <c r="F1052" s="2" t="s">
        <v>4205</v>
      </c>
      <c r="G1052" s="2" t="s">
        <v>4206</v>
      </c>
      <c r="H1052" s="2" t="s">
        <v>4207</v>
      </c>
      <c r="I1052" s="2" t="s">
        <v>4208</v>
      </c>
      <c r="J1052" s="2" t="s">
        <v>27</v>
      </c>
      <c r="K1052" s="2" t="s">
        <v>4212</v>
      </c>
      <c r="L1052" s="2" t="s">
        <v>4214</v>
      </c>
      <c r="M1052" s="2" t="s">
        <v>4215</v>
      </c>
      <c r="N1052" s="2" t="s">
        <v>4213</v>
      </c>
      <c r="O1052" s="2" t="str">
        <f t="shared" si="16"/>
        <v>NOK</v>
      </c>
      <c r="P1052" s="2" t="str">
        <f>VLOOKUP(B1052,ACROV!$A$2:$D$739,4,)</f>
        <v>MUHAMMAD RAFI MAULUDI</v>
      </c>
    </row>
    <row r="1053" spans="1:16" x14ac:dyDescent="0.25">
      <c r="A1053" s="2" t="s">
        <v>26</v>
      </c>
      <c r="B1053" s="2" t="s">
        <v>1638</v>
      </c>
      <c r="C1053" s="2" t="s">
        <v>1639</v>
      </c>
      <c r="D1053" s="2" t="s">
        <v>30</v>
      </c>
      <c r="E1053" s="2" t="s">
        <v>1640</v>
      </c>
      <c r="F1053" s="2" t="s">
        <v>4205</v>
      </c>
      <c r="G1053" s="2" t="s">
        <v>4206</v>
      </c>
      <c r="H1053" s="2" t="s">
        <v>4207</v>
      </c>
      <c r="I1053" s="2" t="s">
        <v>4208</v>
      </c>
      <c r="J1053" s="2" t="s">
        <v>27</v>
      </c>
      <c r="K1053" s="2" t="s">
        <v>4209</v>
      </c>
      <c r="L1053" s="2" t="s">
        <v>4210</v>
      </c>
      <c r="M1053" s="2" t="s">
        <v>4211</v>
      </c>
      <c r="N1053" s="2" t="s">
        <v>41</v>
      </c>
      <c r="O1053" s="2" t="str">
        <f t="shared" si="16"/>
        <v>OK</v>
      </c>
      <c r="P1053" s="2" t="str">
        <f>VLOOKUP(B1053,ACROV!$A$2:$D$739,4,)</f>
        <v>MUHAMMAD RAFI MAULUDI</v>
      </c>
    </row>
    <row r="1054" spans="1:16" x14ac:dyDescent="0.25">
      <c r="A1054" s="2" t="s">
        <v>26</v>
      </c>
      <c r="B1054" s="2" t="s">
        <v>1967</v>
      </c>
      <c r="C1054" s="2" t="s">
        <v>1968</v>
      </c>
      <c r="D1054" s="2" t="s">
        <v>60</v>
      </c>
      <c r="E1054" s="2" t="s">
        <v>2917</v>
      </c>
      <c r="F1054" s="2" t="s">
        <v>4205</v>
      </c>
      <c r="G1054" s="2" t="s">
        <v>4206</v>
      </c>
      <c r="H1054" s="2" t="s">
        <v>4207</v>
      </c>
      <c r="I1054" s="2" t="s">
        <v>4208</v>
      </c>
      <c r="J1054" s="2" t="s">
        <v>27</v>
      </c>
      <c r="K1054" s="2" t="s">
        <v>4209</v>
      </c>
      <c r="L1054" s="2" t="s">
        <v>4210</v>
      </c>
      <c r="M1054" s="2" t="s">
        <v>4211</v>
      </c>
      <c r="N1054" s="2" t="s">
        <v>41</v>
      </c>
      <c r="O1054" s="2" t="str">
        <f t="shared" si="16"/>
        <v>OK</v>
      </c>
      <c r="P1054" s="2" t="str">
        <f>VLOOKUP(B1054,ACROV!$A$2:$D$739,4,)</f>
        <v>MUHAMMAD RAFI MAULUDI</v>
      </c>
    </row>
    <row r="1055" spans="1:16" x14ac:dyDescent="0.25">
      <c r="A1055" s="2" t="s">
        <v>26</v>
      </c>
      <c r="B1055" s="2" t="s">
        <v>3354</v>
      </c>
      <c r="C1055" s="2" t="s">
        <v>3355</v>
      </c>
      <c r="D1055" s="2" t="s">
        <v>118</v>
      </c>
      <c r="E1055" s="2" t="s">
        <v>3356</v>
      </c>
      <c r="F1055" s="2" t="s">
        <v>4205</v>
      </c>
      <c r="G1055" s="2" t="s">
        <v>4206</v>
      </c>
      <c r="H1055" s="2" t="s">
        <v>4207</v>
      </c>
      <c r="I1055" s="2" t="s">
        <v>4208</v>
      </c>
      <c r="J1055" s="2" t="s">
        <v>27</v>
      </c>
      <c r="K1055" s="2" t="s">
        <v>4209</v>
      </c>
      <c r="L1055" s="2" t="s">
        <v>4210</v>
      </c>
      <c r="M1055" s="2" t="s">
        <v>4211</v>
      </c>
      <c r="N1055" s="2" t="s">
        <v>41</v>
      </c>
      <c r="O1055" s="2" t="str">
        <f t="shared" si="16"/>
        <v>OK</v>
      </c>
      <c r="P1055" s="2" t="str">
        <f>VLOOKUP(B1055,ACROV!$A$2:$D$739,4,)</f>
        <v>MUHAMMAD RAFI MAULUDI</v>
      </c>
    </row>
    <row r="1056" spans="1:16" x14ac:dyDescent="0.25">
      <c r="A1056" s="2" t="s">
        <v>26</v>
      </c>
      <c r="B1056" s="2" t="s">
        <v>1046</v>
      </c>
      <c r="C1056" s="2" t="s">
        <v>1427</v>
      </c>
      <c r="D1056" s="2" t="s">
        <v>30</v>
      </c>
      <c r="E1056" s="2" t="s">
        <v>1428</v>
      </c>
      <c r="F1056" s="2" t="s">
        <v>4205</v>
      </c>
      <c r="G1056" s="2" t="s">
        <v>4206</v>
      </c>
      <c r="H1056" s="2" t="s">
        <v>4207</v>
      </c>
      <c r="I1056" s="2" t="s">
        <v>4208</v>
      </c>
      <c r="J1056" s="2" t="s">
        <v>27</v>
      </c>
      <c r="K1056" s="2" t="s">
        <v>4209</v>
      </c>
      <c r="L1056" s="2" t="s">
        <v>4210</v>
      </c>
      <c r="M1056" s="2" t="s">
        <v>4211</v>
      </c>
      <c r="N1056" s="2" t="s">
        <v>41</v>
      </c>
      <c r="O1056" s="2" t="str">
        <f t="shared" si="16"/>
        <v>OK</v>
      </c>
      <c r="P1056" s="2" t="str">
        <f>VLOOKUP(B1056,ACROV!$A$2:$D$739,4,)</f>
        <v>MUHAMMAD RAFI MAULUDI</v>
      </c>
    </row>
    <row r="1057" spans="1:16" x14ac:dyDescent="0.25">
      <c r="A1057" s="2" t="s">
        <v>26</v>
      </c>
      <c r="B1057" s="2" t="s">
        <v>1234</v>
      </c>
      <c r="C1057" s="2" t="s">
        <v>1235</v>
      </c>
      <c r="D1057" s="2" t="s">
        <v>118</v>
      </c>
      <c r="E1057" s="2" t="s">
        <v>1530</v>
      </c>
      <c r="F1057" s="2" t="s">
        <v>4205</v>
      </c>
      <c r="G1057" s="2" t="s">
        <v>4206</v>
      </c>
      <c r="H1057" s="2" t="s">
        <v>4207</v>
      </c>
      <c r="I1057" s="2" t="s">
        <v>4208</v>
      </c>
      <c r="J1057" s="2" t="s">
        <v>27</v>
      </c>
      <c r="K1057" s="2" t="s">
        <v>4209</v>
      </c>
      <c r="L1057" s="2" t="s">
        <v>4210</v>
      </c>
      <c r="M1057" s="2" t="s">
        <v>4211</v>
      </c>
      <c r="N1057" s="2" t="s">
        <v>41</v>
      </c>
      <c r="O1057" s="2" t="str">
        <f t="shared" si="16"/>
        <v>OK</v>
      </c>
      <c r="P1057" s="2" t="str">
        <f>VLOOKUP(B1057,ACROV!$A$2:$D$739,4,)</f>
        <v>MUHAMMAD RAFI MAULUDI</v>
      </c>
    </row>
    <row r="1058" spans="1:16" x14ac:dyDescent="0.25">
      <c r="A1058" s="2" t="s">
        <v>26</v>
      </c>
      <c r="B1058" s="2" t="s">
        <v>221</v>
      </c>
      <c r="C1058" s="2" t="s">
        <v>222</v>
      </c>
      <c r="D1058" s="2" t="s">
        <v>60</v>
      </c>
      <c r="E1058" s="2" t="s">
        <v>223</v>
      </c>
      <c r="F1058" s="2" t="s">
        <v>4205</v>
      </c>
      <c r="G1058" s="2" t="s">
        <v>4206</v>
      </c>
      <c r="H1058" s="2" t="s">
        <v>4207</v>
      </c>
      <c r="I1058" s="2" t="s">
        <v>4208</v>
      </c>
      <c r="J1058" s="2" t="s">
        <v>27</v>
      </c>
      <c r="K1058" s="2" t="s">
        <v>4209</v>
      </c>
      <c r="L1058" s="2" t="s">
        <v>4210</v>
      </c>
      <c r="M1058" s="2" t="s">
        <v>4211</v>
      </c>
      <c r="N1058" s="2" t="s">
        <v>41</v>
      </c>
      <c r="O1058" s="2" t="str">
        <f t="shared" si="16"/>
        <v>OK</v>
      </c>
      <c r="P1058" s="2" t="str">
        <f>VLOOKUP(B1058,ACROV!$A$2:$D$739,4,)</f>
        <v>MUHAMMAD RAFI MAULUDI</v>
      </c>
    </row>
    <row r="1059" spans="1:16" x14ac:dyDescent="0.25">
      <c r="A1059" s="2" t="s">
        <v>26</v>
      </c>
      <c r="B1059" s="2" t="s">
        <v>2454</v>
      </c>
      <c r="C1059" s="2" t="s">
        <v>2455</v>
      </c>
      <c r="D1059" s="2" t="s">
        <v>30</v>
      </c>
      <c r="E1059" s="2" t="s">
        <v>3681</v>
      </c>
      <c r="F1059" s="2" t="s">
        <v>4205</v>
      </c>
      <c r="G1059" s="2" t="s">
        <v>4206</v>
      </c>
      <c r="H1059" s="2" t="s">
        <v>4207</v>
      </c>
      <c r="I1059" s="2" t="s">
        <v>4208</v>
      </c>
      <c r="J1059" s="2" t="s">
        <v>27</v>
      </c>
      <c r="K1059" s="2" t="s">
        <v>4209</v>
      </c>
      <c r="L1059" s="2" t="s">
        <v>4210</v>
      </c>
      <c r="M1059" s="2" t="s">
        <v>4211</v>
      </c>
      <c r="N1059" s="2" t="s">
        <v>41</v>
      </c>
      <c r="O1059" s="2" t="str">
        <f t="shared" si="16"/>
        <v>OK</v>
      </c>
      <c r="P1059" s="2" t="str">
        <f>VLOOKUP(B1059,ACROV!$A$2:$D$739,4,)</f>
        <v>MUHAMMAD RAFI MAULUDI</v>
      </c>
    </row>
    <row r="1060" spans="1:16" x14ac:dyDescent="0.25">
      <c r="A1060" s="2" t="s">
        <v>26</v>
      </c>
      <c r="B1060" s="2" t="s">
        <v>2474</v>
      </c>
      <c r="C1060" s="2" t="s">
        <v>2475</v>
      </c>
      <c r="D1060" s="2" t="s">
        <v>30</v>
      </c>
      <c r="E1060" s="2" t="s">
        <v>2884</v>
      </c>
      <c r="F1060" s="2" t="s">
        <v>4205</v>
      </c>
      <c r="G1060" s="2" t="s">
        <v>4206</v>
      </c>
      <c r="H1060" s="2" t="s">
        <v>4207</v>
      </c>
      <c r="I1060" s="2" t="s">
        <v>4208</v>
      </c>
      <c r="J1060" s="2" t="s">
        <v>27</v>
      </c>
      <c r="K1060" s="2" t="s">
        <v>4209</v>
      </c>
      <c r="L1060" s="2" t="s">
        <v>4210</v>
      </c>
      <c r="M1060" s="2" t="s">
        <v>4211</v>
      </c>
      <c r="N1060" s="2" t="s">
        <v>41</v>
      </c>
      <c r="O1060" s="2" t="str">
        <f t="shared" si="16"/>
        <v>OK</v>
      </c>
      <c r="P1060" s="2" t="str">
        <f>VLOOKUP(B1060,ACROV!$A$2:$D$739,4,)</f>
        <v>MUHAMMAD RAFI MAULUDI</v>
      </c>
    </row>
    <row r="1061" spans="1:16" x14ac:dyDescent="0.25">
      <c r="A1061" s="2" t="s">
        <v>26</v>
      </c>
      <c r="B1061" s="2" t="s">
        <v>898</v>
      </c>
      <c r="C1061" s="2" t="s">
        <v>899</v>
      </c>
      <c r="D1061" s="2" t="s">
        <v>30</v>
      </c>
      <c r="E1061" s="2" t="s">
        <v>1734</v>
      </c>
      <c r="F1061" s="2" t="s">
        <v>4205</v>
      </c>
      <c r="G1061" s="2" t="s">
        <v>4206</v>
      </c>
      <c r="H1061" s="2" t="s">
        <v>4207</v>
      </c>
      <c r="I1061" s="2" t="s">
        <v>4208</v>
      </c>
      <c r="J1061" s="2" t="s">
        <v>27</v>
      </c>
      <c r="K1061" s="2" t="s">
        <v>4209</v>
      </c>
      <c r="L1061" s="2" t="s">
        <v>4210</v>
      </c>
      <c r="M1061" s="2" t="s">
        <v>4211</v>
      </c>
      <c r="N1061" s="2" t="s">
        <v>41</v>
      </c>
      <c r="O1061" s="2" t="str">
        <f t="shared" si="16"/>
        <v>OK</v>
      </c>
      <c r="P1061" s="2" t="str">
        <f>VLOOKUP(B1061,ACROV!$A$2:$D$739,4,)</f>
        <v>MUHAMMAD RAFI MAULUDI</v>
      </c>
    </row>
    <row r="1062" spans="1:16" x14ac:dyDescent="0.25">
      <c r="A1062" s="2" t="s">
        <v>26</v>
      </c>
      <c r="B1062" s="2" t="s">
        <v>2974</v>
      </c>
      <c r="C1062" s="2" t="s">
        <v>2975</v>
      </c>
      <c r="D1062" s="2" t="s">
        <v>118</v>
      </c>
      <c r="E1062" s="2" t="s">
        <v>2976</v>
      </c>
      <c r="F1062" s="2" t="s">
        <v>4205</v>
      </c>
      <c r="G1062" s="2" t="s">
        <v>4206</v>
      </c>
      <c r="H1062" s="2" t="s">
        <v>4207</v>
      </c>
      <c r="I1062" s="2" t="s">
        <v>4208</v>
      </c>
      <c r="J1062" s="2" t="s">
        <v>27</v>
      </c>
      <c r="K1062" s="2" t="s">
        <v>4209</v>
      </c>
      <c r="L1062" s="2" t="s">
        <v>4210</v>
      </c>
      <c r="M1062" s="2" t="s">
        <v>4211</v>
      </c>
      <c r="N1062" s="2" t="s">
        <v>41</v>
      </c>
      <c r="O1062" s="2" t="str">
        <f t="shared" si="16"/>
        <v>OK</v>
      </c>
      <c r="P1062" s="2" t="str">
        <f>VLOOKUP(B1062,ACROV!$A$2:$D$739,4,)</f>
        <v>MUHAMMAD RAFI MAULUDI</v>
      </c>
    </row>
    <row r="1063" spans="1:16" x14ac:dyDescent="0.25">
      <c r="A1063" s="2" t="s">
        <v>26</v>
      </c>
      <c r="B1063" s="2" t="s">
        <v>1566</v>
      </c>
      <c r="C1063" s="2" t="s">
        <v>1567</v>
      </c>
      <c r="D1063" s="2" t="s">
        <v>30</v>
      </c>
      <c r="E1063" s="2" t="s">
        <v>2673</v>
      </c>
      <c r="F1063" s="2" t="s">
        <v>4205</v>
      </c>
      <c r="G1063" s="2" t="s">
        <v>4206</v>
      </c>
      <c r="H1063" s="2" t="s">
        <v>4207</v>
      </c>
      <c r="I1063" s="2" t="s">
        <v>4208</v>
      </c>
      <c r="J1063" s="2" t="s">
        <v>27</v>
      </c>
      <c r="K1063" s="2" t="s">
        <v>4209</v>
      </c>
      <c r="L1063" s="2" t="s">
        <v>4210</v>
      </c>
      <c r="M1063" s="2" t="s">
        <v>4211</v>
      </c>
      <c r="N1063" s="2" t="s">
        <v>41</v>
      </c>
      <c r="O1063" s="2" t="str">
        <f t="shared" si="16"/>
        <v>OK</v>
      </c>
      <c r="P1063" s="2" t="str">
        <f>VLOOKUP(B1063,ACROV!$A$2:$D$739,4,)</f>
        <v>MUHAMMAD RAFI MAULUDI</v>
      </c>
    </row>
    <row r="1064" spans="1:16" x14ac:dyDescent="0.25">
      <c r="A1064" s="2" t="s">
        <v>26</v>
      </c>
      <c r="B1064" s="2" t="s">
        <v>717</v>
      </c>
      <c r="C1064" s="2" t="s">
        <v>718</v>
      </c>
      <c r="D1064" s="2" t="s">
        <v>160</v>
      </c>
      <c r="E1064" s="2" t="s">
        <v>2176</v>
      </c>
      <c r="F1064" s="2" t="s">
        <v>4205</v>
      </c>
      <c r="G1064" s="2" t="s">
        <v>4206</v>
      </c>
      <c r="H1064" s="2" t="s">
        <v>4207</v>
      </c>
      <c r="I1064" s="2" t="s">
        <v>4208</v>
      </c>
      <c r="J1064" s="2" t="s">
        <v>27</v>
      </c>
      <c r="K1064" s="2" t="s">
        <v>4209</v>
      </c>
      <c r="L1064" s="2" t="s">
        <v>4210</v>
      </c>
      <c r="M1064" s="2" t="s">
        <v>4211</v>
      </c>
      <c r="N1064" s="2" t="s">
        <v>41</v>
      </c>
      <c r="O1064" s="2" t="str">
        <f t="shared" si="16"/>
        <v>OK</v>
      </c>
      <c r="P1064" s="2" t="str">
        <f>VLOOKUP(B1064,ACROV!$A$2:$D$739,4,)</f>
        <v>MUHAMMAD RAFI MAULUDI</v>
      </c>
    </row>
    <row r="1065" spans="1:16" x14ac:dyDescent="0.25">
      <c r="A1065" s="2" t="s">
        <v>26</v>
      </c>
      <c r="B1065" s="2" t="s">
        <v>992</v>
      </c>
      <c r="C1065" s="2" t="s">
        <v>993</v>
      </c>
      <c r="D1065" s="2" t="s">
        <v>160</v>
      </c>
      <c r="E1065" s="2" t="s">
        <v>1177</v>
      </c>
      <c r="F1065" s="2" t="s">
        <v>4205</v>
      </c>
      <c r="G1065" s="2" t="s">
        <v>4206</v>
      </c>
      <c r="H1065" s="2" t="s">
        <v>4207</v>
      </c>
      <c r="I1065" s="2" t="s">
        <v>4208</v>
      </c>
      <c r="J1065" s="2" t="s">
        <v>27</v>
      </c>
      <c r="K1065" s="2" t="s">
        <v>4209</v>
      </c>
      <c r="L1065" s="2" t="s">
        <v>4210</v>
      </c>
      <c r="M1065" s="2" t="s">
        <v>4211</v>
      </c>
      <c r="N1065" s="2" t="s">
        <v>41</v>
      </c>
      <c r="O1065" s="2" t="str">
        <f t="shared" si="16"/>
        <v>OK</v>
      </c>
      <c r="P1065" s="2" t="str">
        <f>VLOOKUP(B1065,ACROV!$A$2:$D$739,4,)</f>
        <v>MUHAMMAD RAFI MAULUDI</v>
      </c>
    </row>
    <row r="1066" spans="1:16" x14ac:dyDescent="0.25">
      <c r="A1066" s="2" t="s">
        <v>26</v>
      </c>
      <c r="B1066" s="2" t="s">
        <v>3687</v>
      </c>
      <c r="C1066" s="2" t="s">
        <v>3688</v>
      </c>
      <c r="D1066" s="2" t="s">
        <v>118</v>
      </c>
      <c r="E1066" s="2" t="s">
        <v>3930</v>
      </c>
      <c r="F1066" s="2" t="s">
        <v>4205</v>
      </c>
      <c r="G1066" s="2" t="s">
        <v>4206</v>
      </c>
      <c r="H1066" s="2" t="s">
        <v>4207</v>
      </c>
      <c r="I1066" s="2" t="s">
        <v>4208</v>
      </c>
      <c r="J1066" s="2" t="s">
        <v>27</v>
      </c>
      <c r="K1066" s="2" t="s">
        <v>4209</v>
      </c>
      <c r="L1066" s="2" t="s">
        <v>4210</v>
      </c>
      <c r="M1066" s="2" t="s">
        <v>4211</v>
      </c>
      <c r="N1066" s="2" t="s">
        <v>41</v>
      </c>
      <c r="O1066" s="2" t="str">
        <f t="shared" si="16"/>
        <v>OK</v>
      </c>
      <c r="P1066" s="2" t="str">
        <f>VLOOKUP(B1066,ACROV!$A$2:$D$739,4,)</f>
        <v>MUHAMMAD RAFI MAULUDI</v>
      </c>
    </row>
    <row r="1067" spans="1:16" x14ac:dyDescent="0.25">
      <c r="A1067" s="2" t="s">
        <v>26</v>
      </c>
      <c r="B1067" s="2" t="s">
        <v>971</v>
      </c>
      <c r="C1067" s="2" t="s">
        <v>972</v>
      </c>
      <c r="D1067" s="2" t="s">
        <v>160</v>
      </c>
      <c r="E1067" s="2" t="s">
        <v>1815</v>
      </c>
      <c r="F1067" s="2" t="s">
        <v>4205</v>
      </c>
      <c r="G1067" s="2" t="s">
        <v>4206</v>
      </c>
      <c r="H1067" s="2" t="s">
        <v>4207</v>
      </c>
      <c r="I1067" s="2" t="s">
        <v>4208</v>
      </c>
      <c r="J1067" s="2" t="s">
        <v>27</v>
      </c>
      <c r="K1067" s="2" t="s">
        <v>4209</v>
      </c>
      <c r="L1067" s="2" t="s">
        <v>4210</v>
      </c>
      <c r="M1067" s="2" t="s">
        <v>4211</v>
      </c>
      <c r="N1067" s="2" t="s">
        <v>41</v>
      </c>
      <c r="O1067" s="2" t="str">
        <f t="shared" si="16"/>
        <v>OK</v>
      </c>
      <c r="P1067" s="2" t="str">
        <f>VLOOKUP(B1067,ACROV!$A$2:$D$739,4,)</f>
        <v>MUHAMMAD RAFI MAULUDI</v>
      </c>
    </row>
    <row r="1068" spans="1:16" x14ac:dyDescent="0.25">
      <c r="A1068" s="2" t="s">
        <v>26</v>
      </c>
      <c r="B1068" s="2" t="s">
        <v>2111</v>
      </c>
      <c r="C1068" s="2" t="s">
        <v>2112</v>
      </c>
      <c r="D1068" s="2" t="s">
        <v>118</v>
      </c>
      <c r="E1068" s="2" t="s">
        <v>3649</v>
      </c>
      <c r="F1068" s="2" t="s">
        <v>4205</v>
      </c>
      <c r="G1068" s="2" t="s">
        <v>4206</v>
      </c>
      <c r="H1068" s="2" t="s">
        <v>4207</v>
      </c>
      <c r="I1068" s="2" t="s">
        <v>4208</v>
      </c>
      <c r="J1068" s="2" t="s">
        <v>27</v>
      </c>
      <c r="K1068" s="2" t="s">
        <v>4209</v>
      </c>
      <c r="L1068" s="2" t="s">
        <v>4210</v>
      </c>
      <c r="M1068" s="2" t="s">
        <v>4211</v>
      </c>
      <c r="N1068" s="2" t="s">
        <v>41</v>
      </c>
      <c r="O1068" s="2" t="str">
        <f t="shared" si="16"/>
        <v>OK</v>
      </c>
      <c r="P1068" s="2" t="str">
        <f>VLOOKUP(B1068,ACROV!$A$2:$D$739,4,)</f>
        <v>MUHAMMAD RAFI MAULUDI</v>
      </c>
    </row>
    <row r="1069" spans="1:16" x14ac:dyDescent="0.25">
      <c r="A1069" s="2" t="s">
        <v>26</v>
      </c>
      <c r="B1069" s="2" t="s">
        <v>992</v>
      </c>
      <c r="C1069" s="2" t="s">
        <v>993</v>
      </c>
      <c r="D1069" s="2" t="s">
        <v>30</v>
      </c>
      <c r="E1069" s="2" t="s">
        <v>1855</v>
      </c>
      <c r="F1069" s="2" t="s">
        <v>4205</v>
      </c>
      <c r="G1069" s="2" t="s">
        <v>4206</v>
      </c>
      <c r="H1069" s="2" t="s">
        <v>4207</v>
      </c>
      <c r="I1069" s="2" t="s">
        <v>4208</v>
      </c>
      <c r="J1069" s="2" t="s">
        <v>27</v>
      </c>
      <c r="K1069" s="2" t="s">
        <v>4209</v>
      </c>
      <c r="L1069" s="2" t="s">
        <v>4210</v>
      </c>
      <c r="M1069" s="2" t="s">
        <v>4211</v>
      </c>
      <c r="N1069" s="2" t="s">
        <v>41</v>
      </c>
      <c r="O1069" s="2" t="str">
        <f t="shared" si="16"/>
        <v>OK</v>
      </c>
      <c r="P1069" s="2" t="str">
        <f>VLOOKUP(B1069,ACROV!$A$2:$D$739,4,)</f>
        <v>MUHAMMAD RAFI MAULUDI</v>
      </c>
    </row>
    <row r="1070" spans="1:16" x14ac:dyDescent="0.25">
      <c r="A1070" s="2" t="s">
        <v>26</v>
      </c>
      <c r="B1070" s="2" t="s">
        <v>1234</v>
      </c>
      <c r="C1070" s="2" t="s">
        <v>1235</v>
      </c>
      <c r="D1070" s="2" t="s">
        <v>30</v>
      </c>
      <c r="E1070" s="2" t="s">
        <v>1236</v>
      </c>
      <c r="F1070" s="2" t="s">
        <v>4205</v>
      </c>
      <c r="G1070" s="2" t="s">
        <v>4206</v>
      </c>
      <c r="H1070" s="2" t="s">
        <v>4207</v>
      </c>
      <c r="I1070" s="2" t="s">
        <v>4208</v>
      </c>
      <c r="J1070" s="2" t="s">
        <v>27</v>
      </c>
      <c r="K1070" s="2" t="s">
        <v>4209</v>
      </c>
      <c r="L1070" s="2" t="s">
        <v>4210</v>
      </c>
      <c r="M1070" s="2" t="s">
        <v>4211</v>
      </c>
      <c r="N1070" s="2" t="s">
        <v>41</v>
      </c>
      <c r="O1070" s="2" t="str">
        <f t="shared" si="16"/>
        <v>OK</v>
      </c>
      <c r="P1070" s="2" t="str">
        <f>VLOOKUP(B1070,ACROV!$A$2:$D$739,4,)</f>
        <v>MUHAMMAD RAFI MAULUDI</v>
      </c>
    </row>
    <row r="1071" spans="1:16" x14ac:dyDescent="0.25">
      <c r="A1071" s="2" t="s">
        <v>26</v>
      </c>
      <c r="B1071" s="2" t="s">
        <v>3354</v>
      </c>
      <c r="C1071" s="2" t="s">
        <v>3355</v>
      </c>
      <c r="D1071" s="2" t="s">
        <v>30</v>
      </c>
      <c r="E1071" s="2" t="s">
        <v>3595</v>
      </c>
      <c r="F1071" s="2" t="s">
        <v>4205</v>
      </c>
      <c r="G1071" s="2" t="s">
        <v>4206</v>
      </c>
      <c r="H1071" s="2" t="s">
        <v>4207</v>
      </c>
      <c r="I1071" s="2" t="s">
        <v>4208</v>
      </c>
      <c r="J1071" s="2" t="s">
        <v>27</v>
      </c>
      <c r="K1071" s="2" t="s">
        <v>4209</v>
      </c>
      <c r="L1071" s="2" t="s">
        <v>4210</v>
      </c>
      <c r="M1071" s="2" t="s">
        <v>4211</v>
      </c>
      <c r="N1071" s="2" t="s">
        <v>41</v>
      </c>
      <c r="O1071" s="2" t="str">
        <f t="shared" si="16"/>
        <v>OK</v>
      </c>
      <c r="P1071" s="2" t="str">
        <f>VLOOKUP(B1071,ACROV!$A$2:$D$739,4,)</f>
        <v>MUHAMMAD RAFI MAULUDI</v>
      </c>
    </row>
    <row r="1072" spans="1:16" x14ac:dyDescent="0.25">
      <c r="A1072" s="2" t="s">
        <v>26</v>
      </c>
      <c r="B1072" s="2" t="s">
        <v>3687</v>
      </c>
      <c r="C1072" s="2" t="s">
        <v>3688</v>
      </c>
      <c r="D1072" s="2" t="s">
        <v>30</v>
      </c>
      <c r="E1072" s="2" t="s">
        <v>3689</v>
      </c>
      <c r="F1072" s="2" t="s">
        <v>4205</v>
      </c>
      <c r="G1072" s="2" t="s">
        <v>4206</v>
      </c>
      <c r="H1072" s="2" t="s">
        <v>4207</v>
      </c>
      <c r="I1072" s="2" t="s">
        <v>4208</v>
      </c>
      <c r="J1072" s="2" t="s">
        <v>27</v>
      </c>
      <c r="K1072" s="2" t="s">
        <v>4209</v>
      </c>
      <c r="L1072" s="2" t="s">
        <v>4210</v>
      </c>
      <c r="M1072" s="2" t="s">
        <v>4211</v>
      </c>
      <c r="N1072" s="2" t="s">
        <v>41</v>
      </c>
      <c r="O1072" s="2" t="str">
        <f t="shared" si="16"/>
        <v>OK</v>
      </c>
      <c r="P1072" s="2" t="str">
        <f>VLOOKUP(B1072,ACROV!$A$2:$D$739,4,)</f>
        <v>MUHAMMAD RAFI MAULUDI</v>
      </c>
    </row>
    <row r="1073" spans="1:16" x14ac:dyDescent="0.25">
      <c r="A1073" s="2" t="s">
        <v>26</v>
      </c>
      <c r="B1073" s="2" t="s">
        <v>179</v>
      </c>
      <c r="C1073" s="2" t="s">
        <v>180</v>
      </c>
      <c r="D1073" s="2" t="s">
        <v>30</v>
      </c>
      <c r="E1073" s="2" t="s">
        <v>3075</v>
      </c>
      <c r="F1073" s="2" t="s">
        <v>4205</v>
      </c>
      <c r="G1073" s="2" t="s">
        <v>4206</v>
      </c>
      <c r="H1073" s="2" t="s">
        <v>4207</v>
      </c>
      <c r="I1073" s="2" t="s">
        <v>4208</v>
      </c>
      <c r="J1073" s="2" t="s">
        <v>27</v>
      </c>
      <c r="K1073" s="2" t="s">
        <v>4209</v>
      </c>
      <c r="L1073" s="2" t="s">
        <v>4210</v>
      </c>
      <c r="M1073" s="2" t="s">
        <v>4211</v>
      </c>
      <c r="N1073" s="2" t="s">
        <v>41</v>
      </c>
      <c r="O1073" s="2" t="str">
        <f t="shared" si="16"/>
        <v>OK</v>
      </c>
      <c r="P1073" s="2" t="str">
        <f>VLOOKUP(B1073,ACROV!$A$2:$D$739,4,)</f>
        <v>MUHAMMAD RAFI MAULUDI</v>
      </c>
    </row>
    <row r="1074" spans="1:16" x14ac:dyDescent="0.25">
      <c r="A1074" s="2" t="s">
        <v>26</v>
      </c>
      <c r="B1074" s="2" t="s">
        <v>2127</v>
      </c>
      <c r="C1074" s="2" t="s">
        <v>2128</v>
      </c>
      <c r="D1074" s="2" t="s">
        <v>118</v>
      </c>
      <c r="E1074" s="2" t="s">
        <v>2558</v>
      </c>
      <c r="F1074" s="2" t="s">
        <v>4205</v>
      </c>
      <c r="G1074" s="2" t="s">
        <v>4206</v>
      </c>
      <c r="H1074" s="2" t="s">
        <v>4207</v>
      </c>
      <c r="I1074" s="2" t="s">
        <v>4208</v>
      </c>
      <c r="J1074" s="2" t="s">
        <v>27</v>
      </c>
      <c r="K1074" s="2" t="s">
        <v>4209</v>
      </c>
      <c r="L1074" s="2" t="s">
        <v>4210</v>
      </c>
      <c r="M1074" s="2" t="s">
        <v>4211</v>
      </c>
      <c r="N1074" s="2" t="s">
        <v>41</v>
      </c>
      <c r="O1074" s="2" t="str">
        <f t="shared" si="16"/>
        <v>OK</v>
      </c>
      <c r="P1074" s="2" t="str">
        <f>VLOOKUP(B1074,ACROV!$A$2:$D$739,4,)</f>
        <v>MUHAMMAD RAFI MAULUDI</v>
      </c>
    </row>
    <row r="1075" spans="1:16" x14ac:dyDescent="0.25">
      <c r="A1075" s="2" t="s">
        <v>26</v>
      </c>
      <c r="B1075" s="2" t="s">
        <v>1046</v>
      </c>
      <c r="C1075" s="2" t="s">
        <v>1047</v>
      </c>
      <c r="D1075" s="2" t="s">
        <v>160</v>
      </c>
      <c r="E1075" s="2" t="s">
        <v>1048</v>
      </c>
      <c r="F1075" s="2" t="s">
        <v>4205</v>
      </c>
      <c r="G1075" s="2" t="s">
        <v>4206</v>
      </c>
      <c r="H1075" s="2" t="s">
        <v>4207</v>
      </c>
      <c r="I1075" s="2" t="s">
        <v>4208</v>
      </c>
      <c r="J1075" s="2" t="s">
        <v>27</v>
      </c>
      <c r="K1075" s="2" t="s">
        <v>4209</v>
      </c>
      <c r="L1075" s="2" t="s">
        <v>4210</v>
      </c>
      <c r="M1075" s="2" t="s">
        <v>4211</v>
      </c>
      <c r="N1075" s="2" t="s">
        <v>41</v>
      </c>
      <c r="O1075" s="2" t="str">
        <f t="shared" si="16"/>
        <v>OK</v>
      </c>
      <c r="P1075" s="2" t="str">
        <f>VLOOKUP(B1075,ACROV!$A$2:$D$739,4,)</f>
        <v>MUHAMMAD RAFI MAULUDI</v>
      </c>
    </row>
    <row r="1076" spans="1:16" x14ac:dyDescent="0.25">
      <c r="A1076" s="2" t="s">
        <v>26</v>
      </c>
      <c r="B1076" s="2" t="s">
        <v>399</v>
      </c>
      <c r="C1076" s="2" t="s">
        <v>400</v>
      </c>
      <c r="D1076" s="2" t="s">
        <v>30</v>
      </c>
      <c r="E1076" s="2" t="s">
        <v>1410</v>
      </c>
      <c r="F1076" s="2" t="s">
        <v>4205</v>
      </c>
      <c r="G1076" s="2" t="s">
        <v>4206</v>
      </c>
      <c r="H1076" s="2" t="s">
        <v>4207</v>
      </c>
      <c r="I1076" s="2" t="s">
        <v>4208</v>
      </c>
      <c r="J1076" s="2" t="s">
        <v>27</v>
      </c>
      <c r="K1076" s="2" t="s">
        <v>4209</v>
      </c>
      <c r="L1076" s="2" t="s">
        <v>4210</v>
      </c>
      <c r="M1076" s="2" t="s">
        <v>4211</v>
      </c>
      <c r="N1076" s="2" t="s">
        <v>41</v>
      </c>
      <c r="O1076" s="2" t="str">
        <f t="shared" si="16"/>
        <v>OK</v>
      </c>
      <c r="P1076" s="2" t="str">
        <f>VLOOKUP(B1076,ACROV!$A$2:$D$739,4,)</f>
        <v>MUHAMMAD RAFI MAULUDI</v>
      </c>
    </row>
    <row r="1077" spans="1:16" x14ac:dyDescent="0.25">
      <c r="A1077" s="2" t="s">
        <v>26</v>
      </c>
      <c r="B1077" s="2" t="s">
        <v>1005</v>
      </c>
      <c r="C1077" s="2" t="s">
        <v>1006</v>
      </c>
      <c r="D1077" s="2" t="s">
        <v>30</v>
      </c>
      <c r="E1077" s="2" t="s">
        <v>2107</v>
      </c>
      <c r="F1077" s="2" t="s">
        <v>4205</v>
      </c>
      <c r="G1077" s="2" t="s">
        <v>4206</v>
      </c>
      <c r="H1077" s="2" t="s">
        <v>4207</v>
      </c>
      <c r="I1077" s="2" t="s">
        <v>4208</v>
      </c>
      <c r="J1077" s="2" t="s">
        <v>27</v>
      </c>
      <c r="K1077" s="2" t="s">
        <v>4209</v>
      </c>
      <c r="L1077" s="2" t="s">
        <v>4210</v>
      </c>
      <c r="M1077" s="2" t="s">
        <v>4211</v>
      </c>
      <c r="N1077" s="2" t="s">
        <v>41</v>
      </c>
      <c r="O1077" s="2" t="str">
        <f t="shared" si="16"/>
        <v>OK</v>
      </c>
      <c r="P1077" s="2" t="str">
        <f>VLOOKUP(B1077,ACROV!$A$2:$D$739,4,)</f>
        <v>MUHAMMAD RAFI MAULUDI</v>
      </c>
    </row>
    <row r="1078" spans="1:16" x14ac:dyDescent="0.25">
      <c r="A1078" s="2" t="s">
        <v>26</v>
      </c>
      <c r="B1078" s="2" t="s">
        <v>1967</v>
      </c>
      <c r="C1078" s="2" t="s">
        <v>1968</v>
      </c>
      <c r="D1078" s="2" t="s">
        <v>30</v>
      </c>
      <c r="E1078" s="2" t="s">
        <v>2665</v>
      </c>
      <c r="F1078" s="2" t="s">
        <v>4205</v>
      </c>
      <c r="G1078" s="2" t="s">
        <v>4206</v>
      </c>
      <c r="H1078" s="2" t="s">
        <v>4207</v>
      </c>
      <c r="I1078" s="2" t="s">
        <v>4208</v>
      </c>
      <c r="J1078" s="2" t="s">
        <v>27</v>
      </c>
      <c r="K1078" s="2" t="s">
        <v>4209</v>
      </c>
      <c r="L1078" s="2" t="s">
        <v>4210</v>
      </c>
      <c r="M1078" s="2" t="s">
        <v>4211</v>
      </c>
      <c r="N1078" s="2" t="s">
        <v>41</v>
      </c>
      <c r="O1078" s="2" t="str">
        <f t="shared" si="16"/>
        <v>OK</v>
      </c>
      <c r="P1078" s="2" t="str">
        <f>VLOOKUP(B1078,ACROV!$A$2:$D$739,4,)</f>
        <v>MUHAMMAD RAFI MAULUDI</v>
      </c>
    </row>
    <row r="1079" spans="1:16" x14ac:dyDescent="0.25">
      <c r="A1079" s="2" t="s">
        <v>26</v>
      </c>
      <c r="B1079" s="2" t="s">
        <v>2454</v>
      </c>
      <c r="C1079" s="2" t="s">
        <v>2455</v>
      </c>
      <c r="D1079" s="2" t="s">
        <v>118</v>
      </c>
      <c r="E1079" s="2" t="s">
        <v>2456</v>
      </c>
      <c r="F1079" s="2" t="s">
        <v>4205</v>
      </c>
      <c r="G1079" s="2" t="s">
        <v>4215</v>
      </c>
      <c r="H1079" s="2" t="s">
        <v>4218</v>
      </c>
      <c r="I1079" s="2" t="s">
        <v>4208</v>
      </c>
      <c r="J1079" s="2" t="s">
        <v>27</v>
      </c>
      <c r="K1079" s="2" t="s">
        <v>4209</v>
      </c>
      <c r="L1079" s="2" t="s">
        <v>4210</v>
      </c>
      <c r="M1079" s="2" t="s">
        <v>4211</v>
      </c>
      <c r="N1079" s="2" t="s">
        <v>4222</v>
      </c>
      <c r="O1079" s="2" t="str">
        <f t="shared" si="16"/>
        <v>NOK</v>
      </c>
      <c r="P1079" s="2" t="str">
        <f>VLOOKUP(B1079,ACROV!$A$2:$D$739,4,)</f>
        <v>MUHAMMAD RAFI MAULUDI</v>
      </c>
    </row>
    <row r="1080" spans="1:16" x14ac:dyDescent="0.25">
      <c r="A1080" s="2" t="s">
        <v>26</v>
      </c>
      <c r="B1080" s="2" t="s">
        <v>971</v>
      </c>
      <c r="C1080" s="2" t="s">
        <v>972</v>
      </c>
      <c r="D1080" s="2" t="s">
        <v>30</v>
      </c>
      <c r="E1080" s="2" t="s">
        <v>1382</v>
      </c>
      <c r="F1080" s="2" t="s">
        <v>4205</v>
      </c>
      <c r="G1080" s="2" t="s">
        <v>4206</v>
      </c>
      <c r="H1080" s="2" t="s">
        <v>4207</v>
      </c>
      <c r="I1080" s="2" t="s">
        <v>4208</v>
      </c>
      <c r="J1080" s="2" t="s">
        <v>27</v>
      </c>
      <c r="K1080" s="2" t="s">
        <v>4209</v>
      </c>
      <c r="L1080" s="2" t="s">
        <v>4210</v>
      </c>
      <c r="M1080" s="2" t="s">
        <v>4211</v>
      </c>
      <c r="N1080" s="2" t="s">
        <v>41</v>
      </c>
      <c r="O1080" s="2" t="str">
        <f t="shared" si="16"/>
        <v>OK</v>
      </c>
      <c r="P1080" s="2" t="str">
        <f>VLOOKUP(B1080,ACROV!$A$2:$D$739,4,)</f>
        <v>MUHAMMAD RAFI MAULUDI</v>
      </c>
    </row>
    <row r="1081" spans="1:16" x14ac:dyDescent="0.25">
      <c r="A1081" s="2" t="s">
        <v>26</v>
      </c>
      <c r="B1081" s="2" t="s">
        <v>2618</v>
      </c>
      <c r="C1081" s="2" t="s">
        <v>2619</v>
      </c>
      <c r="D1081" s="2" t="s">
        <v>30</v>
      </c>
      <c r="E1081" s="2" t="s">
        <v>2806</v>
      </c>
      <c r="F1081" s="2" t="s">
        <v>4205</v>
      </c>
      <c r="G1081" s="2" t="s">
        <v>4206</v>
      </c>
      <c r="H1081" s="2" t="s">
        <v>4207</v>
      </c>
      <c r="I1081" s="2" t="s">
        <v>4208</v>
      </c>
      <c r="J1081" s="2" t="s">
        <v>27</v>
      </c>
      <c r="K1081" s="2" t="s">
        <v>4209</v>
      </c>
      <c r="L1081" s="2" t="s">
        <v>4210</v>
      </c>
      <c r="M1081" s="2" t="s">
        <v>4211</v>
      </c>
      <c r="N1081" s="2" t="s">
        <v>41</v>
      </c>
      <c r="O1081" s="2" t="str">
        <f t="shared" si="16"/>
        <v>OK</v>
      </c>
      <c r="P1081" s="2" t="str">
        <f>VLOOKUP(B1081,ACROV!$A$2:$D$739,4,)</f>
        <v>MUHAMMAD RAFI MAULUDI</v>
      </c>
    </row>
    <row r="1082" spans="1:16" x14ac:dyDescent="0.25">
      <c r="A1082" s="2" t="s">
        <v>26</v>
      </c>
      <c r="B1082" s="2" t="s">
        <v>2945</v>
      </c>
      <c r="C1082" s="2" t="s">
        <v>2946</v>
      </c>
      <c r="D1082" s="2" t="s">
        <v>160</v>
      </c>
      <c r="E1082" s="2" t="s">
        <v>2947</v>
      </c>
      <c r="F1082" s="2" t="s">
        <v>4205</v>
      </c>
      <c r="G1082" s="2" t="s">
        <v>4206</v>
      </c>
      <c r="H1082" s="2" t="s">
        <v>4207</v>
      </c>
      <c r="I1082" s="2" t="s">
        <v>4208</v>
      </c>
      <c r="J1082" s="2" t="s">
        <v>27</v>
      </c>
      <c r="K1082" s="2" t="s">
        <v>4209</v>
      </c>
      <c r="L1082" s="2" t="s">
        <v>4210</v>
      </c>
      <c r="M1082" s="2" t="s">
        <v>4211</v>
      </c>
      <c r="N1082" s="2" t="s">
        <v>41</v>
      </c>
      <c r="O1082" s="2" t="str">
        <f t="shared" si="16"/>
        <v>OK</v>
      </c>
      <c r="P1082" s="2" t="str">
        <f>VLOOKUP(B1082,ACROV!$A$2:$D$739,4,)</f>
        <v>MUHAMMAD RAFI MAULUDI</v>
      </c>
    </row>
    <row r="1083" spans="1:16" x14ac:dyDescent="0.25">
      <c r="A1083" s="2" t="s">
        <v>26</v>
      </c>
      <c r="B1083" s="2" t="s">
        <v>1046</v>
      </c>
      <c r="C1083" s="2" t="s">
        <v>1427</v>
      </c>
      <c r="D1083" s="2" t="s">
        <v>60</v>
      </c>
      <c r="E1083" s="2" t="s">
        <v>2651</v>
      </c>
      <c r="F1083" s="2" t="s">
        <v>4205</v>
      </c>
      <c r="G1083" s="2" t="s">
        <v>4206</v>
      </c>
      <c r="H1083" s="2" t="s">
        <v>4207</v>
      </c>
      <c r="I1083" s="2" t="s">
        <v>4208</v>
      </c>
      <c r="J1083" s="2" t="s">
        <v>27</v>
      </c>
      <c r="K1083" s="2" t="s">
        <v>4209</v>
      </c>
      <c r="L1083" s="2" t="s">
        <v>4210</v>
      </c>
      <c r="M1083" s="2" t="s">
        <v>4211</v>
      </c>
      <c r="N1083" s="2" t="s">
        <v>41</v>
      </c>
      <c r="O1083" s="2" t="str">
        <f t="shared" si="16"/>
        <v>OK</v>
      </c>
      <c r="P1083" s="2" t="str">
        <f>VLOOKUP(B1083,ACROV!$A$2:$D$739,4,)</f>
        <v>MUHAMMAD RAFI MAULUDI</v>
      </c>
    </row>
    <row r="1084" spans="1:16" x14ac:dyDescent="0.25">
      <c r="A1084" s="2" t="s">
        <v>26</v>
      </c>
      <c r="B1084" s="2" t="s">
        <v>1967</v>
      </c>
      <c r="C1084" s="2" t="s">
        <v>1968</v>
      </c>
      <c r="D1084" s="2" t="s">
        <v>118</v>
      </c>
      <c r="E1084" s="2" t="s">
        <v>1969</v>
      </c>
      <c r="F1084" s="2" t="s">
        <v>4205</v>
      </c>
      <c r="G1084" s="2" t="s">
        <v>4206</v>
      </c>
      <c r="H1084" s="2" t="s">
        <v>4207</v>
      </c>
      <c r="I1084" s="2" t="s">
        <v>4208</v>
      </c>
      <c r="J1084" s="2" t="s">
        <v>27</v>
      </c>
      <c r="K1084" s="2" t="s">
        <v>4209</v>
      </c>
      <c r="L1084" s="2" t="s">
        <v>4210</v>
      </c>
      <c r="M1084" s="2" t="s">
        <v>4211</v>
      </c>
      <c r="N1084" s="2" t="s">
        <v>41</v>
      </c>
      <c r="O1084" s="2" t="str">
        <f t="shared" si="16"/>
        <v>OK</v>
      </c>
      <c r="P1084" s="2" t="str">
        <f>VLOOKUP(B1084,ACROV!$A$2:$D$739,4,)</f>
        <v>MUHAMMAD RAFI MAULUDI</v>
      </c>
    </row>
    <row r="1085" spans="1:16" x14ac:dyDescent="0.25">
      <c r="A1085" s="2" t="s">
        <v>26</v>
      </c>
      <c r="B1085" s="2" t="s">
        <v>1766</v>
      </c>
      <c r="C1085" s="2" t="s">
        <v>1767</v>
      </c>
      <c r="D1085" s="2" t="s">
        <v>30</v>
      </c>
      <c r="E1085" s="2" t="s">
        <v>1796</v>
      </c>
      <c r="F1085" s="2" t="s">
        <v>4205</v>
      </c>
      <c r="G1085" s="2" t="s">
        <v>4206</v>
      </c>
      <c r="H1085" s="2" t="s">
        <v>4207</v>
      </c>
      <c r="I1085" s="2" t="s">
        <v>4208</v>
      </c>
      <c r="J1085" s="2" t="s">
        <v>27</v>
      </c>
      <c r="K1085" s="2" t="s">
        <v>4209</v>
      </c>
      <c r="L1085" s="2" t="s">
        <v>4210</v>
      </c>
      <c r="M1085" s="2" t="s">
        <v>4211</v>
      </c>
      <c r="N1085" s="2" t="s">
        <v>41</v>
      </c>
      <c r="O1085" s="2" t="str">
        <f t="shared" si="16"/>
        <v>OK</v>
      </c>
      <c r="P1085" s="2" t="str">
        <f>VLOOKUP(B1085,ACROV!$A$2:$D$739,4,)</f>
        <v>MUHAMMAD RAFI MAULUDI</v>
      </c>
    </row>
    <row r="1086" spans="1:16" x14ac:dyDescent="0.25">
      <c r="A1086" s="2" t="s">
        <v>26</v>
      </c>
      <c r="B1086" s="2" t="s">
        <v>2974</v>
      </c>
      <c r="C1086" s="2" t="s">
        <v>2975</v>
      </c>
      <c r="D1086" s="2" t="s">
        <v>30</v>
      </c>
      <c r="E1086" s="2" t="s">
        <v>3018</v>
      </c>
      <c r="F1086" s="2" t="s">
        <v>4205</v>
      </c>
      <c r="G1086" s="2" t="s">
        <v>4206</v>
      </c>
      <c r="H1086" s="2" t="s">
        <v>4207</v>
      </c>
      <c r="I1086" s="2" t="s">
        <v>4208</v>
      </c>
      <c r="J1086" s="2" t="s">
        <v>27</v>
      </c>
      <c r="K1086" s="2" t="s">
        <v>4209</v>
      </c>
      <c r="L1086" s="2" t="s">
        <v>4210</v>
      </c>
      <c r="M1086" s="2" t="s">
        <v>4211</v>
      </c>
      <c r="N1086" s="2" t="s">
        <v>41</v>
      </c>
      <c r="O1086" s="2" t="str">
        <f t="shared" si="16"/>
        <v>OK</v>
      </c>
      <c r="P1086" s="2" t="str">
        <f>VLOOKUP(B1086,ACROV!$A$2:$D$739,4,)</f>
        <v>MUHAMMAD RAFI MAULUDI</v>
      </c>
    </row>
    <row r="1087" spans="1:16" x14ac:dyDescent="0.25">
      <c r="A1087" s="2" t="s">
        <v>26</v>
      </c>
      <c r="B1087" s="2" t="s">
        <v>813</v>
      </c>
      <c r="C1087" s="2" t="s">
        <v>814</v>
      </c>
      <c r="D1087" s="2" t="s">
        <v>30</v>
      </c>
      <c r="E1087" s="2" t="s">
        <v>1778</v>
      </c>
      <c r="F1087" s="2" t="s">
        <v>4205</v>
      </c>
      <c r="G1087" s="2" t="s">
        <v>4206</v>
      </c>
      <c r="H1087" s="2" t="s">
        <v>4207</v>
      </c>
      <c r="I1087" s="2" t="s">
        <v>4208</v>
      </c>
      <c r="J1087" s="2" t="s">
        <v>27</v>
      </c>
      <c r="K1087" s="2" t="s">
        <v>4209</v>
      </c>
      <c r="L1087" s="2" t="s">
        <v>4210</v>
      </c>
      <c r="M1087" s="2" t="s">
        <v>4211</v>
      </c>
      <c r="N1087" s="2" t="s">
        <v>41</v>
      </c>
      <c r="O1087" s="2" t="str">
        <f t="shared" si="16"/>
        <v>OK</v>
      </c>
      <c r="P1087" s="2" t="str">
        <f>VLOOKUP(B1087,ACROV!$A$2:$D$739,4,)</f>
        <v>MUHAMMAD RAFI MAULUDI</v>
      </c>
    </row>
    <row r="1088" spans="1:16" x14ac:dyDescent="0.25">
      <c r="A1088" s="2" t="s">
        <v>26</v>
      </c>
      <c r="B1088" s="2" t="s">
        <v>1766</v>
      </c>
      <c r="C1088" s="2" t="s">
        <v>1767</v>
      </c>
      <c r="D1088" s="2" t="s">
        <v>118</v>
      </c>
      <c r="E1088" s="2" t="s">
        <v>1768</v>
      </c>
      <c r="F1088" s="2" t="s">
        <v>4205</v>
      </c>
      <c r="G1088" s="2" t="s">
        <v>4206</v>
      </c>
      <c r="H1088" s="2" t="s">
        <v>4207</v>
      </c>
      <c r="I1088" s="2" t="s">
        <v>4208</v>
      </c>
      <c r="J1088" s="2" t="s">
        <v>27</v>
      </c>
      <c r="K1088" s="2" t="s">
        <v>4209</v>
      </c>
      <c r="L1088" s="2" t="s">
        <v>4210</v>
      </c>
      <c r="M1088" s="2" t="s">
        <v>4211</v>
      </c>
      <c r="N1088" s="2" t="s">
        <v>41</v>
      </c>
      <c r="O1088" s="2" t="str">
        <f t="shared" si="16"/>
        <v>OK</v>
      </c>
      <c r="P1088" s="2" t="str">
        <f>VLOOKUP(B1088,ACROV!$A$2:$D$739,4,)</f>
        <v>MUHAMMAD RAFI MAULUDI</v>
      </c>
    </row>
    <row r="1089" spans="1:16" x14ac:dyDescent="0.25">
      <c r="A1089" s="2" t="s">
        <v>26</v>
      </c>
      <c r="B1089" s="2" t="s">
        <v>717</v>
      </c>
      <c r="C1089" s="2" t="s">
        <v>718</v>
      </c>
      <c r="D1089" s="2" t="s">
        <v>30</v>
      </c>
      <c r="E1089" s="2" t="s">
        <v>1853</v>
      </c>
      <c r="F1089" s="2" t="s">
        <v>4205</v>
      </c>
      <c r="G1089" s="2" t="s">
        <v>4206</v>
      </c>
      <c r="H1089" s="2" t="s">
        <v>4207</v>
      </c>
      <c r="I1089" s="2" t="s">
        <v>4208</v>
      </c>
      <c r="J1089" s="2" t="s">
        <v>27</v>
      </c>
      <c r="K1089" s="2" t="s">
        <v>4209</v>
      </c>
      <c r="L1089" s="2" t="s">
        <v>4210</v>
      </c>
      <c r="M1089" s="2" t="s">
        <v>4211</v>
      </c>
      <c r="N1089" s="2" t="s">
        <v>41</v>
      </c>
      <c r="O1089" s="2" t="str">
        <f t="shared" si="16"/>
        <v>OK</v>
      </c>
      <c r="P1089" s="2" t="str">
        <f>VLOOKUP(B1089,ACROV!$A$2:$D$739,4,)</f>
        <v>MUHAMMAD RAFI MAULUDI</v>
      </c>
    </row>
    <row r="1090" spans="1:16" x14ac:dyDescent="0.25">
      <c r="A1090" s="2" t="s">
        <v>26</v>
      </c>
      <c r="B1090" s="2" t="s">
        <v>2745</v>
      </c>
      <c r="C1090" s="2" t="s">
        <v>2746</v>
      </c>
      <c r="D1090" s="2" t="s">
        <v>118</v>
      </c>
      <c r="E1090" s="2" t="s">
        <v>3645</v>
      </c>
      <c r="F1090" s="2" t="s">
        <v>4205</v>
      </c>
      <c r="G1090" s="2" t="s">
        <v>4206</v>
      </c>
      <c r="H1090" s="2" t="s">
        <v>4207</v>
      </c>
      <c r="I1090" s="2" t="s">
        <v>4208</v>
      </c>
      <c r="J1090" s="2" t="s">
        <v>27</v>
      </c>
      <c r="K1090" s="2" t="s">
        <v>4209</v>
      </c>
      <c r="L1090" s="2" t="s">
        <v>4210</v>
      </c>
      <c r="M1090" s="2" t="s">
        <v>4211</v>
      </c>
      <c r="N1090" s="2" t="s">
        <v>41</v>
      </c>
      <c r="O1090" s="2" t="str">
        <f t="shared" ref="O1090:O1153" si="17">IF(N1090="OK","OK","NOK")</f>
        <v>OK</v>
      </c>
      <c r="P1090" s="2" t="str">
        <f>VLOOKUP(B1090,ACROV!$A$2:$D$739,4,)</f>
        <v>MUHAMMAD RAFI MAULUDI</v>
      </c>
    </row>
    <row r="1091" spans="1:16" x14ac:dyDescent="0.25">
      <c r="A1091" s="2" t="s">
        <v>26</v>
      </c>
      <c r="B1091" s="2" t="s">
        <v>2745</v>
      </c>
      <c r="C1091" s="2" t="s">
        <v>2746</v>
      </c>
      <c r="D1091" s="2" t="s">
        <v>30</v>
      </c>
      <c r="E1091" s="2" t="s">
        <v>2747</v>
      </c>
      <c r="F1091" s="2" t="s">
        <v>4205</v>
      </c>
      <c r="G1091" s="2" t="s">
        <v>4206</v>
      </c>
      <c r="H1091" s="2" t="s">
        <v>4207</v>
      </c>
      <c r="I1091" s="2" t="s">
        <v>4208</v>
      </c>
      <c r="J1091" s="2" t="s">
        <v>27</v>
      </c>
      <c r="K1091" s="2" t="s">
        <v>4212</v>
      </c>
      <c r="L1091" s="2" t="s">
        <v>4210</v>
      </c>
      <c r="M1091" s="2" t="s">
        <v>4211</v>
      </c>
      <c r="N1091" s="2" t="s">
        <v>4213</v>
      </c>
      <c r="O1091" s="2" t="str">
        <f t="shared" si="17"/>
        <v>NOK</v>
      </c>
      <c r="P1091" s="2" t="str">
        <f>VLOOKUP(B1091,ACROV!$A$2:$D$739,4,)</f>
        <v>MUHAMMAD RAFI MAULUDI</v>
      </c>
    </row>
    <row r="1092" spans="1:16" x14ac:dyDescent="0.25">
      <c r="A1092" s="2" t="s">
        <v>26</v>
      </c>
      <c r="B1092" s="2" t="s">
        <v>2709</v>
      </c>
      <c r="C1092" s="2" t="s">
        <v>2710</v>
      </c>
      <c r="D1092" s="2" t="s">
        <v>118</v>
      </c>
      <c r="E1092" s="2" t="s">
        <v>2711</v>
      </c>
      <c r="F1092" s="2" t="s">
        <v>4205</v>
      </c>
      <c r="G1092" s="2" t="s">
        <v>4206</v>
      </c>
      <c r="H1092" s="2" t="s">
        <v>4207</v>
      </c>
      <c r="I1092" s="2" t="s">
        <v>4208</v>
      </c>
      <c r="J1092" s="2" t="s">
        <v>27</v>
      </c>
      <c r="K1092" s="2" t="s">
        <v>4209</v>
      </c>
      <c r="L1092" s="2" t="s">
        <v>4210</v>
      </c>
      <c r="M1092" s="2" t="s">
        <v>4211</v>
      </c>
      <c r="N1092" s="2" t="s">
        <v>41</v>
      </c>
      <c r="O1092" s="2" t="str">
        <f t="shared" si="17"/>
        <v>OK</v>
      </c>
      <c r="P1092" s="2" t="str">
        <f>VLOOKUP(B1092,ACROV!$A$2:$D$739,4,)</f>
        <v>MUHAMMAD RAFI MAULUDI</v>
      </c>
    </row>
    <row r="1093" spans="1:16" x14ac:dyDescent="0.25">
      <c r="A1093" s="2" t="s">
        <v>26</v>
      </c>
      <c r="B1093" s="2" t="s">
        <v>2684</v>
      </c>
      <c r="C1093" s="2" t="s">
        <v>2685</v>
      </c>
      <c r="D1093" s="2" t="s">
        <v>30</v>
      </c>
      <c r="E1093" s="2" t="s">
        <v>2834</v>
      </c>
      <c r="F1093" s="2" t="s">
        <v>4205</v>
      </c>
      <c r="G1093" s="2" t="s">
        <v>4206</v>
      </c>
      <c r="H1093" s="2" t="s">
        <v>4207</v>
      </c>
      <c r="I1093" s="2" t="s">
        <v>4208</v>
      </c>
      <c r="J1093" s="2" t="s">
        <v>27</v>
      </c>
      <c r="K1093" s="2" t="s">
        <v>4209</v>
      </c>
      <c r="L1093" s="2" t="s">
        <v>4210</v>
      </c>
      <c r="M1093" s="2" t="s">
        <v>4211</v>
      </c>
      <c r="N1093" s="2" t="s">
        <v>41</v>
      </c>
      <c r="O1093" s="2" t="str">
        <f t="shared" si="17"/>
        <v>OK</v>
      </c>
      <c r="P1093" s="2" t="str">
        <f>VLOOKUP(B1093,ACROV!$A$2:$D$739,4,)</f>
        <v>MUHAMMAD RAFI MAULUDI</v>
      </c>
    </row>
    <row r="1094" spans="1:16" x14ac:dyDescent="0.25">
      <c r="A1094" s="2" t="s">
        <v>26</v>
      </c>
      <c r="B1094" s="2" t="s">
        <v>2694</v>
      </c>
      <c r="C1094" s="2" t="s">
        <v>2695</v>
      </c>
      <c r="D1094" s="2" t="s">
        <v>118</v>
      </c>
      <c r="E1094" s="2" t="s">
        <v>2696</v>
      </c>
      <c r="F1094" s="2" t="s">
        <v>4205</v>
      </c>
      <c r="G1094" s="2" t="s">
        <v>4206</v>
      </c>
      <c r="H1094" s="2" t="s">
        <v>4207</v>
      </c>
      <c r="I1094" s="2" t="s">
        <v>4208</v>
      </c>
      <c r="J1094" s="2" t="s">
        <v>27</v>
      </c>
      <c r="K1094" s="2" t="s">
        <v>4209</v>
      </c>
      <c r="L1094" s="2" t="s">
        <v>4210</v>
      </c>
      <c r="M1094" s="2" t="s">
        <v>4211</v>
      </c>
      <c r="N1094" s="2" t="s">
        <v>41</v>
      </c>
      <c r="O1094" s="2" t="str">
        <f t="shared" si="17"/>
        <v>OK</v>
      </c>
      <c r="P1094" s="2" t="str">
        <f>VLOOKUP(B1094,ACROV!$A$2:$D$739,4,)</f>
        <v>MUHAMMAD RAFI MAULUDI</v>
      </c>
    </row>
    <row r="1095" spans="1:16" x14ac:dyDescent="0.25">
      <c r="A1095" s="2" t="s">
        <v>26</v>
      </c>
      <c r="B1095" s="2" t="s">
        <v>2861</v>
      </c>
      <c r="C1095" s="2" t="s">
        <v>2862</v>
      </c>
      <c r="D1095" s="2" t="s">
        <v>30</v>
      </c>
      <c r="E1095" s="2" t="s">
        <v>3024</v>
      </c>
      <c r="F1095" s="2" t="s">
        <v>4205</v>
      </c>
      <c r="G1095" s="2" t="s">
        <v>4206</v>
      </c>
      <c r="H1095" s="2" t="s">
        <v>4207</v>
      </c>
      <c r="I1095" s="2" t="s">
        <v>4208</v>
      </c>
      <c r="J1095" s="2" t="s">
        <v>27</v>
      </c>
      <c r="K1095" s="2" t="s">
        <v>4209</v>
      </c>
      <c r="L1095" s="2" t="s">
        <v>4210</v>
      </c>
      <c r="M1095" s="2" t="s">
        <v>4211</v>
      </c>
      <c r="N1095" s="2" t="s">
        <v>41</v>
      </c>
      <c r="O1095" s="2" t="str">
        <f t="shared" si="17"/>
        <v>OK</v>
      </c>
      <c r="P1095" s="2" t="str">
        <f>VLOOKUP(B1095,ACROV!$A$2:$D$739,4,)</f>
        <v>MUHAMMAD RAFI MAULUDI</v>
      </c>
    </row>
    <row r="1096" spans="1:16" x14ac:dyDescent="0.25">
      <c r="A1096" s="2" t="s">
        <v>26</v>
      </c>
      <c r="B1096" s="2" t="s">
        <v>2684</v>
      </c>
      <c r="C1096" s="2" t="s">
        <v>2685</v>
      </c>
      <c r="D1096" s="2" t="s">
        <v>118</v>
      </c>
      <c r="E1096" s="2" t="s">
        <v>2686</v>
      </c>
      <c r="F1096" s="2" t="s">
        <v>4205</v>
      </c>
      <c r="G1096" s="2" t="s">
        <v>4206</v>
      </c>
      <c r="H1096" s="2" t="s">
        <v>4207</v>
      </c>
      <c r="I1096" s="2" t="s">
        <v>4208</v>
      </c>
      <c r="J1096" s="2" t="s">
        <v>27</v>
      </c>
      <c r="K1096" s="2" t="s">
        <v>4209</v>
      </c>
      <c r="L1096" s="2" t="s">
        <v>4210</v>
      </c>
      <c r="M1096" s="2" t="s">
        <v>4211</v>
      </c>
      <c r="N1096" s="2" t="s">
        <v>41</v>
      </c>
      <c r="O1096" s="2" t="str">
        <f t="shared" si="17"/>
        <v>OK</v>
      </c>
      <c r="P1096" s="2" t="str">
        <f>VLOOKUP(B1096,ACROV!$A$2:$D$739,4,)</f>
        <v>MUHAMMAD RAFI MAULUDI</v>
      </c>
    </row>
    <row r="1097" spans="1:16" x14ac:dyDescent="0.25">
      <c r="A1097" s="2" t="s">
        <v>26</v>
      </c>
      <c r="B1097" s="2" t="s">
        <v>2694</v>
      </c>
      <c r="C1097" s="2" t="s">
        <v>2695</v>
      </c>
      <c r="D1097" s="2" t="s">
        <v>30</v>
      </c>
      <c r="E1097" s="2" t="s">
        <v>2740</v>
      </c>
      <c r="F1097" s="2" t="s">
        <v>4205</v>
      </c>
      <c r="G1097" s="2" t="s">
        <v>4206</v>
      </c>
      <c r="H1097" s="2" t="s">
        <v>4207</v>
      </c>
      <c r="I1097" s="2" t="s">
        <v>4208</v>
      </c>
      <c r="J1097" s="2" t="s">
        <v>27</v>
      </c>
      <c r="K1097" s="2" t="s">
        <v>4209</v>
      </c>
      <c r="L1097" s="2" t="s">
        <v>4210</v>
      </c>
      <c r="M1097" s="2" t="s">
        <v>4211</v>
      </c>
      <c r="N1097" s="2" t="s">
        <v>41</v>
      </c>
      <c r="O1097" s="2" t="str">
        <f t="shared" si="17"/>
        <v>OK</v>
      </c>
      <c r="P1097" s="2" t="str">
        <f>VLOOKUP(B1097,ACROV!$A$2:$D$739,4,)</f>
        <v>MUHAMMAD RAFI MAULUDI</v>
      </c>
    </row>
    <row r="1098" spans="1:16" x14ac:dyDescent="0.25">
      <c r="A1098" s="2" t="s">
        <v>26</v>
      </c>
      <c r="B1098" s="2" t="s">
        <v>2516</v>
      </c>
      <c r="C1098" s="2" t="s">
        <v>2517</v>
      </c>
      <c r="D1098" s="2" t="s">
        <v>30</v>
      </c>
      <c r="E1098" s="2" t="s">
        <v>3804</v>
      </c>
      <c r="F1098" s="2" t="s">
        <v>4205</v>
      </c>
      <c r="G1098" s="2" t="s">
        <v>4206</v>
      </c>
      <c r="H1098" s="2" t="s">
        <v>4207</v>
      </c>
      <c r="I1098" s="2" t="s">
        <v>4208</v>
      </c>
      <c r="J1098" s="2" t="s">
        <v>27</v>
      </c>
      <c r="K1098" s="2" t="s">
        <v>4209</v>
      </c>
      <c r="L1098" s="2" t="s">
        <v>4210</v>
      </c>
      <c r="M1098" s="2" t="s">
        <v>4211</v>
      </c>
      <c r="N1098" s="2" t="s">
        <v>41</v>
      </c>
      <c r="O1098" s="2" t="str">
        <f t="shared" si="17"/>
        <v>OK</v>
      </c>
      <c r="P1098" s="2" t="str">
        <f>VLOOKUP(B1098,ACROV!$A$2:$D$739,4,)</f>
        <v>MUHAMMAD RAFI MAULUDI</v>
      </c>
    </row>
    <row r="1099" spans="1:16" x14ac:dyDescent="0.25">
      <c r="A1099" s="2" t="s">
        <v>26</v>
      </c>
      <c r="B1099" s="2" t="s">
        <v>2861</v>
      </c>
      <c r="C1099" s="2" t="s">
        <v>2862</v>
      </c>
      <c r="D1099" s="2" t="s">
        <v>118</v>
      </c>
      <c r="E1099" s="2" t="s">
        <v>2863</v>
      </c>
      <c r="F1099" s="2" t="s">
        <v>4205</v>
      </c>
      <c r="G1099" s="2" t="s">
        <v>4206</v>
      </c>
      <c r="H1099" s="2" t="s">
        <v>4207</v>
      </c>
      <c r="I1099" s="2" t="s">
        <v>4208</v>
      </c>
      <c r="J1099" s="2" t="s">
        <v>27</v>
      </c>
      <c r="K1099" s="2" t="s">
        <v>4209</v>
      </c>
      <c r="L1099" s="2" t="s">
        <v>4210</v>
      </c>
      <c r="M1099" s="2" t="s">
        <v>4211</v>
      </c>
      <c r="N1099" s="2" t="s">
        <v>41</v>
      </c>
      <c r="O1099" s="2" t="str">
        <f t="shared" si="17"/>
        <v>OK</v>
      </c>
      <c r="P1099" s="2" t="str">
        <f>VLOOKUP(B1099,ACROV!$A$2:$D$739,4,)</f>
        <v>MUHAMMAD RAFI MAULUDI</v>
      </c>
    </row>
    <row r="1100" spans="1:16" x14ac:dyDescent="0.25">
      <c r="A1100" s="2" t="s">
        <v>26</v>
      </c>
      <c r="B1100" s="2" t="s">
        <v>1713</v>
      </c>
      <c r="C1100" s="2" t="s">
        <v>1714</v>
      </c>
      <c r="D1100" s="2" t="s">
        <v>118</v>
      </c>
      <c r="E1100" s="2" t="s">
        <v>1715</v>
      </c>
      <c r="F1100" s="2" t="s">
        <v>4205</v>
      </c>
      <c r="G1100" s="2" t="s">
        <v>4206</v>
      </c>
      <c r="H1100" s="2" t="s">
        <v>4207</v>
      </c>
      <c r="I1100" s="2" t="s">
        <v>4208</v>
      </c>
      <c r="J1100" s="2" t="s">
        <v>27</v>
      </c>
      <c r="K1100" s="2" t="s">
        <v>4209</v>
      </c>
      <c r="L1100" s="2" t="s">
        <v>4210</v>
      </c>
      <c r="M1100" s="2" t="s">
        <v>4211</v>
      </c>
      <c r="N1100" s="2" t="s">
        <v>41</v>
      </c>
      <c r="O1100" s="2" t="str">
        <f t="shared" si="17"/>
        <v>OK</v>
      </c>
      <c r="P1100" s="2" t="str">
        <f>VLOOKUP(B1100,ACROV!$A$2:$D$739,4,)</f>
        <v>MUHAMMAD RAFI MAULUDI</v>
      </c>
    </row>
    <row r="1101" spans="1:16" x14ac:dyDescent="0.25">
      <c r="A1101" s="2" t="s">
        <v>26</v>
      </c>
      <c r="B1101" s="2" t="s">
        <v>2709</v>
      </c>
      <c r="C1101" s="2" t="s">
        <v>2710</v>
      </c>
      <c r="D1101" s="2" t="s">
        <v>30</v>
      </c>
      <c r="E1101" s="2" t="s">
        <v>2907</v>
      </c>
      <c r="F1101" s="2" t="s">
        <v>4205</v>
      </c>
      <c r="G1101" s="2" t="s">
        <v>4206</v>
      </c>
      <c r="H1101" s="2" t="s">
        <v>4207</v>
      </c>
      <c r="I1101" s="2" t="s">
        <v>4208</v>
      </c>
      <c r="J1101" s="2" t="s">
        <v>27</v>
      </c>
      <c r="K1101" s="2" t="s">
        <v>4209</v>
      </c>
      <c r="L1101" s="2" t="s">
        <v>4210</v>
      </c>
      <c r="M1101" s="2" t="s">
        <v>4211</v>
      </c>
      <c r="N1101" s="2" t="s">
        <v>41</v>
      </c>
      <c r="O1101" s="2" t="str">
        <f t="shared" si="17"/>
        <v>OK</v>
      </c>
      <c r="P1101" s="2" t="str">
        <f>VLOOKUP(B1101,ACROV!$A$2:$D$739,4,)</f>
        <v>MUHAMMAD RAFI MAULUDI</v>
      </c>
    </row>
    <row r="1102" spans="1:16" x14ac:dyDescent="0.25">
      <c r="A1102" s="2" t="s">
        <v>26</v>
      </c>
      <c r="B1102" s="2" t="s">
        <v>1713</v>
      </c>
      <c r="C1102" s="2" t="s">
        <v>1714</v>
      </c>
      <c r="D1102" s="2" t="s">
        <v>30</v>
      </c>
      <c r="E1102" s="2" t="s">
        <v>3770</v>
      </c>
      <c r="F1102" s="2" t="s">
        <v>4205</v>
      </c>
      <c r="G1102" s="2" t="s">
        <v>4206</v>
      </c>
      <c r="H1102" s="2" t="s">
        <v>4207</v>
      </c>
      <c r="I1102" s="2" t="s">
        <v>4208</v>
      </c>
      <c r="J1102" s="2" t="s">
        <v>27</v>
      </c>
      <c r="K1102" s="2" t="s">
        <v>4209</v>
      </c>
      <c r="L1102" s="2" t="s">
        <v>4210</v>
      </c>
      <c r="M1102" s="2" t="s">
        <v>4211</v>
      </c>
      <c r="N1102" s="2" t="s">
        <v>41</v>
      </c>
      <c r="O1102" s="2" t="str">
        <f t="shared" si="17"/>
        <v>OK</v>
      </c>
      <c r="P1102" s="2" t="str">
        <f>VLOOKUP(B1102,ACROV!$A$2:$D$739,4,)</f>
        <v>MUHAMMAD RAFI MAULUDI</v>
      </c>
    </row>
    <row r="1103" spans="1:16" x14ac:dyDescent="0.25">
      <c r="A1103" s="2" t="s">
        <v>26</v>
      </c>
      <c r="B1103" s="2" t="s">
        <v>2982</v>
      </c>
      <c r="C1103" s="2" t="s">
        <v>2983</v>
      </c>
      <c r="D1103" s="2" t="s">
        <v>118</v>
      </c>
      <c r="E1103" s="2" t="s">
        <v>3890</v>
      </c>
      <c r="F1103" s="2" t="s">
        <v>4205</v>
      </c>
      <c r="G1103" s="2" t="s">
        <v>4206</v>
      </c>
      <c r="H1103" s="2" t="s">
        <v>4207</v>
      </c>
      <c r="I1103" s="2" t="s">
        <v>4208</v>
      </c>
      <c r="J1103" s="2" t="s">
        <v>27</v>
      </c>
      <c r="K1103" s="2" t="s">
        <v>4209</v>
      </c>
      <c r="L1103" s="2" t="s">
        <v>4210</v>
      </c>
      <c r="M1103" s="2" t="s">
        <v>4211</v>
      </c>
      <c r="N1103" s="2" t="s">
        <v>41</v>
      </c>
      <c r="O1103" s="2" t="str">
        <f t="shared" si="17"/>
        <v>OK</v>
      </c>
      <c r="P1103" s="2" t="str">
        <f>VLOOKUP(B1103,ACROV!$A$2:$D$739,4,)</f>
        <v>MUHAMMAD RAFI MAULUDI</v>
      </c>
    </row>
    <row r="1104" spans="1:16" x14ac:dyDescent="0.25">
      <c r="A1104" s="2" t="s">
        <v>26</v>
      </c>
      <c r="B1104" s="2" t="s">
        <v>2516</v>
      </c>
      <c r="C1104" s="2" t="s">
        <v>2517</v>
      </c>
      <c r="D1104" s="2" t="s">
        <v>118</v>
      </c>
      <c r="E1104" s="2" t="s">
        <v>2518</v>
      </c>
      <c r="F1104" s="2" t="s">
        <v>4205</v>
      </c>
      <c r="G1104" s="2" t="s">
        <v>4206</v>
      </c>
      <c r="H1104" s="2" t="s">
        <v>4207</v>
      </c>
      <c r="I1104" s="2" t="s">
        <v>4208</v>
      </c>
      <c r="J1104" s="2" t="s">
        <v>27</v>
      </c>
      <c r="K1104" s="2" t="s">
        <v>4209</v>
      </c>
      <c r="L1104" s="2" t="s">
        <v>4210</v>
      </c>
      <c r="M1104" s="2" t="s">
        <v>4211</v>
      </c>
      <c r="N1104" s="2" t="s">
        <v>41</v>
      </c>
      <c r="O1104" s="2" t="str">
        <f t="shared" si="17"/>
        <v>OK</v>
      </c>
      <c r="P1104" s="2" t="str">
        <f>VLOOKUP(B1104,ACROV!$A$2:$D$739,4,)</f>
        <v>MUHAMMAD RAFI MAULUDI</v>
      </c>
    </row>
    <row r="1105" spans="1:16" x14ac:dyDescent="0.25">
      <c r="A1105" s="2" t="s">
        <v>26</v>
      </c>
      <c r="B1105" s="2" t="s">
        <v>3101</v>
      </c>
      <c r="C1105" s="2" t="s">
        <v>3102</v>
      </c>
      <c r="D1105" s="2" t="s">
        <v>30</v>
      </c>
      <c r="E1105" s="2" t="s">
        <v>3925</v>
      </c>
      <c r="F1105" s="2" t="s">
        <v>4205</v>
      </c>
      <c r="G1105" s="2" t="s">
        <v>4206</v>
      </c>
      <c r="H1105" s="2" t="s">
        <v>4207</v>
      </c>
      <c r="I1105" s="2" t="s">
        <v>4208</v>
      </c>
      <c r="J1105" s="2" t="s">
        <v>27</v>
      </c>
      <c r="K1105" s="2" t="s">
        <v>4209</v>
      </c>
      <c r="L1105" s="2" t="s">
        <v>4210</v>
      </c>
      <c r="M1105" s="2" t="s">
        <v>4211</v>
      </c>
      <c r="N1105" s="2" t="s">
        <v>41</v>
      </c>
      <c r="O1105" s="2" t="str">
        <f t="shared" si="17"/>
        <v>OK</v>
      </c>
      <c r="P1105" s="2" t="str">
        <f>VLOOKUP(B1105,ACROV!$A$2:$D$739,4,)</f>
        <v>MUHAMMAD RAFI MAULUDI</v>
      </c>
    </row>
    <row r="1106" spans="1:16" x14ac:dyDescent="0.25">
      <c r="A1106" s="2" t="s">
        <v>26</v>
      </c>
      <c r="B1106" s="2" t="s">
        <v>2982</v>
      </c>
      <c r="C1106" s="2" t="s">
        <v>2983</v>
      </c>
      <c r="D1106" s="2" t="s">
        <v>30</v>
      </c>
      <c r="E1106" s="2" t="s">
        <v>2984</v>
      </c>
      <c r="F1106" s="2" t="s">
        <v>4205</v>
      </c>
      <c r="G1106" s="2" t="s">
        <v>4206</v>
      </c>
      <c r="H1106" s="2" t="s">
        <v>4207</v>
      </c>
      <c r="I1106" s="2" t="s">
        <v>4208</v>
      </c>
      <c r="J1106" s="2" t="s">
        <v>27</v>
      </c>
      <c r="K1106" s="2" t="s">
        <v>4209</v>
      </c>
      <c r="L1106" s="2" t="s">
        <v>4210</v>
      </c>
      <c r="M1106" s="2" t="s">
        <v>4211</v>
      </c>
      <c r="N1106" s="2" t="s">
        <v>41</v>
      </c>
      <c r="O1106" s="2" t="str">
        <f t="shared" si="17"/>
        <v>OK</v>
      </c>
      <c r="P1106" s="2" t="str">
        <f>VLOOKUP(B1106,ACROV!$A$2:$D$739,4,)</f>
        <v>MUHAMMAD RAFI MAULUDI</v>
      </c>
    </row>
    <row r="1107" spans="1:16" x14ac:dyDescent="0.25">
      <c r="A1107" s="2" t="s">
        <v>26</v>
      </c>
      <c r="B1107" s="2" t="s">
        <v>147</v>
      </c>
      <c r="C1107" s="2" t="s">
        <v>148</v>
      </c>
      <c r="D1107" s="2" t="s">
        <v>30</v>
      </c>
      <c r="E1107" s="2" t="s">
        <v>149</v>
      </c>
      <c r="F1107" s="2" t="s">
        <v>4205</v>
      </c>
      <c r="G1107" s="2" t="s">
        <v>4206</v>
      </c>
      <c r="H1107" s="2" t="s">
        <v>4207</v>
      </c>
      <c r="I1107" s="2" t="s">
        <v>4208</v>
      </c>
      <c r="J1107" s="2" t="s">
        <v>27</v>
      </c>
      <c r="K1107" s="2" t="s">
        <v>4209</v>
      </c>
      <c r="L1107" s="2" t="s">
        <v>4210</v>
      </c>
      <c r="M1107" s="2" t="s">
        <v>4211</v>
      </c>
      <c r="N1107" s="2" t="s">
        <v>41</v>
      </c>
      <c r="O1107" s="2" t="str">
        <f t="shared" si="17"/>
        <v>OK</v>
      </c>
      <c r="P1107" s="2" t="str">
        <f>VLOOKUP(B1107,ACROV!$A$2:$D$739,4,)</f>
        <v>RIFQI AL WAFA</v>
      </c>
    </row>
    <row r="1108" spans="1:16" x14ac:dyDescent="0.25">
      <c r="A1108" s="2" t="s">
        <v>26</v>
      </c>
      <c r="B1108" s="2" t="s">
        <v>2016</v>
      </c>
      <c r="C1108" s="2" t="s">
        <v>2017</v>
      </c>
      <c r="D1108" s="2" t="s">
        <v>49</v>
      </c>
      <c r="E1108" s="2" t="s">
        <v>3061</v>
      </c>
      <c r="F1108" s="2" t="s">
        <v>4205</v>
      </c>
      <c r="G1108" s="2" t="s">
        <v>4206</v>
      </c>
      <c r="H1108" s="2" t="s">
        <v>4207</v>
      </c>
      <c r="I1108" s="2" t="s">
        <v>4208</v>
      </c>
      <c r="J1108" s="2" t="s">
        <v>27</v>
      </c>
      <c r="K1108" s="2" t="s">
        <v>4209</v>
      </c>
      <c r="L1108" s="2" t="s">
        <v>4210</v>
      </c>
      <c r="M1108" s="2" t="s">
        <v>4211</v>
      </c>
      <c r="N1108" s="2" t="s">
        <v>41</v>
      </c>
      <c r="O1108" s="2" t="str">
        <f t="shared" si="17"/>
        <v>OK</v>
      </c>
      <c r="P1108" s="2" t="str">
        <f>VLOOKUP(B1108,ACROV!$A$2:$D$739,4,)</f>
        <v>RIFQI AL WAFA</v>
      </c>
    </row>
    <row r="1109" spans="1:16" x14ac:dyDescent="0.25">
      <c r="A1109" s="2" t="s">
        <v>26</v>
      </c>
      <c r="B1109" s="2" t="s">
        <v>1203</v>
      </c>
      <c r="C1109" s="2" t="s">
        <v>1204</v>
      </c>
      <c r="D1109" s="2" t="s">
        <v>30</v>
      </c>
      <c r="E1109" s="2" t="s">
        <v>1205</v>
      </c>
      <c r="F1109" s="2" t="s">
        <v>4205</v>
      </c>
      <c r="G1109" s="2" t="s">
        <v>4206</v>
      </c>
      <c r="H1109" s="2" t="s">
        <v>4207</v>
      </c>
      <c r="I1109" s="2" t="s">
        <v>4208</v>
      </c>
      <c r="J1109" s="2" t="s">
        <v>27</v>
      </c>
      <c r="K1109" s="2" t="s">
        <v>4209</v>
      </c>
      <c r="L1109" s="2" t="s">
        <v>4210</v>
      </c>
      <c r="M1109" s="2" t="s">
        <v>4211</v>
      </c>
      <c r="N1109" s="2" t="s">
        <v>41</v>
      </c>
      <c r="O1109" s="2" t="str">
        <f t="shared" si="17"/>
        <v>OK</v>
      </c>
      <c r="P1109" s="2" t="str">
        <f>VLOOKUP(B1109,ACROV!$A$2:$D$739,4,)</f>
        <v>RIFQI AL WAFA</v>
      </c>
    </row>
    <row r="1110" spans="1:16" x14ac:dyDescent="0.25">
      <c r="A1110" s="2" t="s">
        <v>26</v>
      </c>
      <c r="B1110" s="2" t="s">
        <v>3188</v>
      </c>
      <c r="C1110" s="2" t="s">
        <v>3189</v>
      </c>
      <c r="D1110" s="2" t="s">
        <v>118</v>
      </c>
      <c r="E1110" s="2" t="s">
        <v>3190</v>
      </c>
      <c r="F1110" s="2" t="s">
        <v>4205</v>
      </c>
      <c r="G1110" s="2" t="s">
        <v>4206</v>
      </c>
      <c r="H1110" s="2" t="s">
        <v>4207</v>
      </c>
      <c r="I1110" s="2" t="s">
        <v>4208</v>
      </c>
      <c r="J1110" s="2" t="s">
        <v>27</v>
      </c>
      <c r="K1110" s="2" t="s">
        <v>4209</v>
      </c>
      <c r="L1110" s="2" t="s">
        <v>4210</v>
      </c>
      <c r="M1110" s="2" t="s">
        <v>4211</v>
      </c>
      <c r="N1110" s="2" t="s">
        <v>41</v>
      </c>
      <c r="O1110" s="2" t="str">
        <f t="shared" si="17"/>
        <v>OK</v>
      </c>
      <c r="P1110" s="2" t="str">
        <f>VLOOKUP(B1110,ACROV!$A$2:$D$739,4,)</f>
        <v>RIFQI AL WAFA</v>
      </c>
    </row>
    <row r="1111" spans="1:16" x14ac:dyDescent="0.25">
      <c r="A1111" s="2" t="s">
        <v>26</v>
      </c>
      <c r="B1111" s="2" t="s">
        <v>670</v>
      </c>
      <c r="C1111" s="2" t="s">
        <v>671</v>
      </c>
      <c r="D1111" s="2" t="s">
        <v>30</v>
      </c>
      <c r="E1111" s="2" t="s">
        <v>672</v>
      </c>
      <c r="F1111" s="2" t="s">
        <v>4205</v>
      </c>
      <c r="G1111" s="2" t="s">
        <v>4206</v>
      </c>
      <c r="H1111" s="2" t="s">
        <v>4207</v>
      </c>
      <c r="I1111" s="2" t="s">
        <v>4208</v>
      </c>
      <c r="J1111" s="2" t="s">
        <v>27</v>
      </c>
      <c r="K1111" s="2" t="s">
        <v>4209</v>
      </c>
      <c r="L1111" s="2" t="s">
        <v>4210</v>
      </c>
      <c r="M1111" s="2" t="s">
        <v>4211</v>
      </c>
      <c r="N1111" s="2" t="s">
        <v>41</v>
      </c>
      <c r="O1111" s="2" t="str">
        <f t="shared" si="17"/>
        <v>OK</v>
      </c>
      <c r="P1111" s="2" t="str">
        <f>VLOOKUP(B1111,ACROV!$A$2:$D$739,4,)</f>
        <v>RIFQI AL WAFA</v>
      </c>
    </row>
    <row r="1112" spans="1:16" x14ac:dyDescent="0.25">
      <c r="A1112" s="2" t="s">
        <v>26</v>
      </c>
      <c r="B1112" s="2" t="s">
        <v>945</v>
      </c>
      <c r="C1112" s="2" t="s">
        <v>946</v>
      </c>
      <c r="D1112" s="2" t="s">
        <v>118</v>
      </c>
      <c r="E1112" s="2" t="s">
        <v>947</v>
      </c>
      <c r="F1112" s="2" t="s">
        <v>4205</v>
      </c>
      <c r="G1112" s="2" t="s">
        <v>4206</v>
      </c>
      <c r="H1112" s="2" t="s">
        <v>4207</v>
      </c>
      <c r="I1112" s="2" t="s">
        <v>4208</v>
      </c>
      <c r="J1112" s="2" t="s">
        <v>27</v>
      </c>
      <c r="K1112" s="2" t="s">
        <v>4209</v>
      </c>
      <c r="L1112" s="2" t="s">
        <v>4210</v>
      </c>
      <c r="M1112" s="2" t="s">
        <v>4211</v>
      </c>
      <c r="N1112" s="2" t="s">
        <v>41</v>
      </c>
      <c r="O1112" s="2" t="str">
        <f t="shared" si="17"/>
        <v>OK</v>
      </c>
      <c r="P1112" s="2" t="str">
        <f>VLOOKUP(B1112,ACROV!$A$2:$D$739,4,)</f>
        <v>RIFQI AL WAFA</v>
      </c>
    </row>
    <row r="1113" spans="1:16" x14ac:dyDescent="0.25">
      <c r="A1113" s="2" t="s">
        <v>26</v>
      </c>
      <c r="B1113" s="2" t="s">
        <v>116</v>
      </c>
      <c r="C1113" s="2" t="s">
        <v>117</v>
      </c>
      <c r="D1113" s="2" t="s">
        <v>49</v>
      </c>
      <c r="E1113" s="2" t="s">
        <v>691</v>
      </c>
      <c r="F1113" s="2" t="s">
        <v>4205</v>
      </c>
      <c r="G1113" s="2" t="s">
        <v>4206</v>
      </c>
      <c r="H1113" s="2" t="s">
        <v>4207</v>
      </c>
      <c r="I1113" s="2" t="s">
        <v>4208</v>
      </c>
      <c r="J1113" s="2" t="s">
        <v>27</v>
      </c>
      <c r="K1113" s="2" t="s">
        <v>4209</v>
      </c>
      <c r="L1113" s="2" t="s">
        <v>4210</v>
      </c>
      <c r="M1113" s="2" t="s">
        <v>4211</v>
      </c>
      <c r="N1113" s="2" t="s">
        <v>41</v>
      </c>
      <c r="O1113" s="2" t="str">
        <f t="shared" si="17"/>
        <v>OK</v>
      </c>
      <c r="P1113" s="2" t="str">
        <f>VLOOKUP(B1113,ACROV!$A$2:$D$739,4,)</f>
        <v>RIFQI AL WAFA</v>
      </c>
    </row>
    <row r="1114" spans="1:16" x14ac:dyDescent="0.25">
      <c r="A1114" s="2" t="s">
        <v>26</v>
      </c>
      <c r="B1114" s="2" t="s">
        <v>2016</v>
      </c>
      <c r="C1114" s="2" t="s">
        <v>2017</v>
      </c>
      <c r="D1114" s="2" t="s">
        <v>160</v>
      </c>
      <c r="E1114" s="2" t="s">
        <v>3321</v>
      </c>
      <c r="F1114" s="2" t="s">
        <v>4205</v>
      </c>
      <c r="G1114" s="2" t="s">
        <v>4206</v>
      </c>
      <c r="H1114" s="2" t="s">
        <v>4207</v>
      </c>
      <c r="I1114" s="2" t="s">
        <v>4208</v>
      </c>
      <c r="J1114" s="2" t="s">
        <v>27</v>
      </c>
      <c r="K1114" s="2" t="s">
        <v>4209</v>
      </c>
      <c r="L1114" s="2" t="s">
        <v>4210</v>
      </c>
      <c r="M1114" s="2" t="s">
        <v>4211</v>
      </c>
      <c r="N1114" s="2" t="s">
        <v>41</v>
      </c>
      <c r="O1114" s="2" t="str">
        <f t="shared" si="17"/>
        <v>OK</v>
      </c>
      <c r="P1114" s="2" t="str">
        <f>VLOOKUP(B1114,ACROV!$A$2:$D$739,4,)</f>
        <v>RIFQI AL WAFA</v>
      </c>
    </row>
    <row r="1115" spans="1:16" x14ac:dyDescent="0.25">
      <c r="A1115" s="2" t="s">
        <v>26</v>
      </c>
      <c r="B1115" s="2" t="s">
        <v>147</v>
      </c>
      <c r="C1115" s="2" t="s">
        <v>148</v>
      </c>
      <c r="D1115" s="2" t="s">
        <v>118</v>
      </c>
      <c r="E1115" s="2" t="s">
        <v>1445</v>
      </c>
      <c r="F1115" s="2" t="s">
        <v>4205</v>
      </c>
      <c r="G1115" s="2" t="s">
        <v>4206</v>
      </c>
      <c r="H1115" s="2" t="s">
        <v>4207</v>
      </c>
      <c r="I1115" s="2" t="s">
        <v>4208</v>
      </c>
      <c r="J1115" s="2" t="s">
        <v>27</v>
      </c>
      <c r="K1115" s="2" t="s">
        <v>4209</v>
      </c>
      <c r="L1115" s="2" t="s">
        <v>4210</v>
      </c>
      <c r="M1115" s="2" t="s">
        <v>4211</v>
      </c>
      <c r="N1115" s="2" t="s">
        <v>41</v>
      </c>
      <c r="O1115" s="2" t="str">
        <f t="shared" si="17"/>
        <v>OK</v>
      </c>
      <c r="P1115" s="2" t="str">
        <f>VLOOKUP(B1115,ACROV!$A$2:$D$739,4,)</f>
        <v>RIFQI AL WAFA</v>
      </c>
    </row>
    <row r="1116" spans="1:16" x14ac:dyDescent="0.25">
      <c r="A1116" s="2" t="s">
        <v>26</v>
      </c>
      <c r="B1116" s="2" t="s">
        <v>3111</v>
      </c>
      <c r="C1116" s="2" t="s">
        <v>3112</v>
      </c>
      <c r="D1116" s="2" t="s">
        <v>118</v>
      </c>
      <c r="E1116" s="2" t="s">
        <v>3113</v>
      </c>
      <c r="F1116" s="2" t="s">
        <v>4205</v>
      </c>
      <c r="G1116" s="2" t="s">
        <v>4206</v>
      </c>
      <c r="H1116" s="2" t="s">
        <v>4207</v>
      </c>
      <c r="I1116" s="2" t="s">
        <v>4208</v>
      </c>
      <c r="J1116" s="2" t="s">
        <v>27</v>
      </c>
      <c r="K1116" s="2" t="s">
        <v>4209</v>
      </c>
      <c r="L1116" s="2" t="s">
        <v>4210</v>
      </c>
      <c r="M1116" s="2" t="s">
        <v>4211</v>
      </c>
      <c r="N1116" s="2" t="s">
        <v>41</v>
      </c>
      <c r="O1116" s="2" t="str">
        <f t="shared" si="17"/>
        <v>OK</v>
      </c>
      <c r="P1116" s="2" t="str">
        <f>VLOOKUP(B1116,ACROV!$A$2:$D$739,4,)</f>
        <v>RIFQI AL WAFA</v>
      </c>
    </row>
    <row r="1117" spans="1:16" x14ac:dyDescent="0.25">
      <c r="A1117" s="2" t="s">
        <v>26</v>
      </c>
      <c r="B1117" s="2" t="s">
        <v>2568</v>
      </c>
      <c r="C1117" s="2" t="s">
        <v>2569</v>
      </c>
      <c r="D1117" s="2" t="s">
        <v>118</v>
      </c>
      <c r="E1117" s="2" t="s">
        <v>2570</v>
      </c>
      <c r="F1117" s="2" t="s">
        <v>4205</v>
      </c>
      <c r="G1117" s="2" t="s">
        <v>4206</v>
      </c>
      <c r="H1117" s="2" t="s">
        <v>4207</v>
      </c>
      <c r="I1117" s="2" t="s">
        <v>4208</v>
      </c>
      <c r="J1117" s="2" t="s">
        <v>27</v>
      </c>
      <c r="K1117" s="2" t="s">
        <v>4209</v>
      </c>
      <c r="L1117" s="2" t="s">
        <v>4210</v>
      </c>
      <c r="M1117" s="2" t="s">
        <v>4211</v>
      </c>
      <c r="N1117" s="2" t="s">
        <v>41</v>
      </c>
      <c r="O1117" s="2" t="str">
        <f t="shared" si="17"/>
        <v>OK</v>
      </c>
      <c r="P1117" s="2" t="str">
        <f>VLOOKUP(B1117,ACROV!$A$2:$D$739,4,)</f>
        <v>RIFQI AL WAFA</v>
      </c>
    </row>
    <row r="1118" spans="1:16" x14ac:dyDescent="0.25">
      <c r="A1118" s="2" t="s">
        <v>26</v>
      </c>
      <c r="B1118" s="2" t="s">
        <v>1264</v>
      </c>
      <c r="C1118" s="2" t="s">
        <v>1265</v>
      </c>
      <c r="D1118" s="2" t="s">
        <v>118</v>
      </c>
      <c r="E1118" s="2" t="s">
        <v>2885</v>
      </c>
      <c r="F1118" s="2" t="s">
        <v>4205</v>
      </c>
      <c r="G1118" s="2" t="s">
        <v>4206</v>
      </c>
      <c r="H1118" s="2" t="s">
        <v>4207</v>
      </c>
      <c r="I1118" s="2" t="s">
        <v>4208</v>
      </c>
      <c r="J1118" s="2" t="s">
        <v>27</v>
      </c>
      <c r="K1118" s="2" t="s">
        <v>4209</v>
      </c>
      <c r="L1118" s="2" t="s">
        <v>4210</v>
      </c>
      <c r="M1118" s="2" t="s">
        <v>4211</v>
      </c>
      <c r="N1118" s="2" t="s">
        <v>41</v>
      </c>
      <c r="O1118" s="2" t="str">
        <f t="shared" si="17"/>
        <v>OK</v>
      </c>
      <c r="P1118" s="2" t="str">
        <f>VLOOKUP(B1118,ACROV!$A$2:$D$739,4,)</f>
        <v>RIFQI AL WAFA</v>
      </c>
    </row>
    <row r="1119" spans="1:16" x14ac:dyDescent="0.25">
      <c r="A1119" s="2" t="s">
        <v>26</v>
      </c>
      <c r="B1119" s="2" t="s">
        <v>1039</v>
      </c>
      <c r="C1119" s="2" t="s">
        <v>1040</v>
      </c>
      <c r="D1119" s="2" t="s">
        <v>118</v>
      </c>
      <c r="E1119" s="2" t="s">
        <v>1041</v>
      </c>
      <c r="F1119" s="2" t="s">
        <v>4205</v>
      </c>
      <c r="G1119" s="2" t="s">
        <v>4206</v>
      </c>
      <c r="H1119" s="2" t="s">
        <v>4207</v>
      </c>
      <c r="I1119" s="2" t="s">
        <v>4208</v>
      </c>
      <c r="J1119" s="2" t="s">
        <v>27</v>
      </c>
      <c r="K1119" s="2" t="s">
        <v>4209</v>
      </c>
      <c r="L1119" s="2" t="s">
        <v>4210</v>
      </c>
      <c r="M1119" s="2" t="s">
        <v>4211</v>
      </c>
      <c r="N1119" s="2" t="s">
        <v>41</v>
      </c>
      <c r="O1119" s="2" t="str">
        <f t="shared" si="17"/>
        <v>OK</v>
      </c>
      <c r="P1119" s="2" t="str">
        <f>VLOOKUP(B1119,ACROV!$A$2:$D$739,4,)</f>
        <v>RIFQI AL WAFA</v>
      </c>
    </row>
    <row r="1120" spans="1:16" x14ac:dyDescent="0.25">
      <c r="A1120" s="2" t="s">
        <v>26</v>
      </c>
      <c r="B1120" s="2" t="s">
        <v>1384</v>
      </c>
      <c r="C1120" s="2" t="s">
        <v>1385</v>
      </c>
      <c r="D1120" s="2" t="s">
        <v>160</v>
      </c>
      <c r="E1120" s="2" t="s">
        <v>1386</v>
      </c>
      <c r="F1120" s="2" t="s">
        <v>4205</v>
      </c>
      <c r="G1120" s="2" t="s">
        <v>4206</v>
      </c>
      <c r="H1120" s="2" t="s">
        <v>4207</v>
      </c>
      <c r="I1120" s="2" t="s">
        <v>4208</v>
      </c>
      <c r="J1120" s="2" t="s">
        <v>27</v>
      </c>
      <c r="K1120" s="2" t="s">
        <v>4209</v>
      </c>
      <c r="L1120" s="2" t="s">
        <v>4210</v>
      </c>
      <c r="M1120" s="2" t="s">
        <v>4211</v>
      </c>
      <c r="N1120" s="2" t="s">
        <v>41</v>
      </c>
      <c r="O1120" s="2" t="str">
        <f t="shared" si="17"/>
        <v>OK</v>
      </c>
      <c r="P1120" s="2" t="str">
        <f>VLOOKUP(B1120,ACROV!$A$2:$D$739,4,)</f>
        <v>RIFQI AL WAFA</v>
      </c>
    </row>
    <row r="1121" spans="1:16" x14ac:dyDescent="0.25">
      <c r="A1121" s="2" t="s">
        <v>26</v>
      </c>
      <c r="B1121" s="2" t="s">
        <v>116</v>
      </c>
      <c r="C1121" s="2" t="s">
        <v>117</v>
      </c>
      <c r="D1121" s="2" t="s">
        <v>118</v>
      </c>
      <c r="E1121" s="2" t="s">
        <v>119</v>
      </c>
      <c r="F1121" s="2" t="s">
        <v>4205</v>
      </c>
      <c r="G1121" s="2" t="s">
        <v>4206</v>
      </c>
      <c r="H1121" s="2" t="s">
        <v>4207</v>
      </c>
      <c r="I1121" s="2" t="s">
        <v>4208</v>
      </c>
      <c r="J1121" s="2" t="s">
        <v>27</v>
      </c>
      <c r="K1121" s="2" t="s">
        <v>4209</v>
      </c>
      <c r="L1121" s="2" t="s">
        <v>4210</v>
      </c>
      <c r="M1121" s="2" t="s">
        <v>4211</v>
      </c>
      <c r="N1121" s="2" t="s">
        <v>41</v>
      </c>
      <c r="O1121" s="2" t="str">
        <f t="shared" si="17"/>
        <v>OK</v>
      </c>
      <c r="P1121" s="2" t="str">
        <f>VLOOKUP(B1121,ACROV!$A$2:$D$739,4,)</f>
        <v>RIFQI AL WAFA</v>
      </c>
    </row>
    <row r="1122" spans="1:16" x14ac:dyDescent="0.25">
      <c r="A1122" s="2" t="s">
        <v>26</v>
      </c>
      <c r="B1122" s="2" t="s">
        <v>267</v>
      </c>
      <c r="C1122" s="2" t="s">
        <v>268</v>
      </c>
      <c r="D1122" s="2" t="s">
        <v>160</v>
      </c>
      <c r="E1122" s="2" t="s">
        <v>837</v>
      </c>
      <c r="F1122" s="2" t="s">
        <v>4205</v>
      </c>
      <c r="G1122" s="2" t="s">
        <v>4206</v>
      </c>
      <c r="H1122" s="2" t="s">
        <v>4207</v>
      </c>
      <c r="I1122" s="2" t="s">
        <v>4208</v>
      </c>
      <c r="J1122" s="2" t="s">
        <v>27</v>
      </c>
      <c r="K1122" s="2" t="s">
        <v>4209</v>
      </c>
      <c r="L1122" s="2" t="s">
        <v>4210</v>
      </c>
      <c r="M1122" s="2" t="s">
        <v>4211</v>
      </c>
      <c r="N1122" s="2" t="s">
        <v>41</v>
      </c>
      <c r="O1122" s="2" t="str">
        <f t="shared" si="17"/>
        <v>OK</v>
      </c>
      <c r="P1122" s="2" t="str">
        <f>VLOOKUP(B1122,ACROV!$A$2:$D$739,4,)</f>
        <v>RIFQI AL WAFA</v>
      </c>
    </row>
    <row r="1123" spans="1:16" x14ac:dyDescent="0.25">
      <c r="A1123" s="2" t="s">
        <v>26</v>
      </c>
      <c r="B1123" s="2" t="s">
        <v>627</v>
      </c>
      <c r="C1123" s="2" t="s">
        <v>628</v>
      </c>
      <c r="D1123" s="2" t="s">
        <v>30</v>
      </c>
      <c r="E1123" s="2" t="s">
        <v>629</v>
      </c>
      <c r="F1123" s="2" t="s">
        <v>4205</v>
      </c>
      <c r="G1123" s="2" t="s">
        <v>4206</v>
      </c>
      <c r="H1123" s="2" t="s">
        <v>4207</v>
      </c>
      <c r="I1123" s="2" t="s">
        <v>4208</v>
      </c>
      <c r="J1123" s="2" t="s">
        <v>27</v>
      </c>
      <c r="K1123" s="2" t="s">
        <v>4209</v>
      </c>
      <c r="L1123" s="2" t="s">
        <v>4210</v>
      </c>
      <c r="M1123" s="2" t="s">
        <v>4211</v>
      </c>
      <c r="N1123" s="2" t="s">
        <v>41</v>
      </c>
      <c r="O1123" s="2" t="str">
        <f t="shared" si="17"/>
        <v>OK</v>
      </c>
      <c r="P1123" s="2" t="str">
        <f>VLOOKUP(B1123,ACROV!$A$2:$D$739,4,)</f>
        <v>RIFQI AL WAFA</v>
      </c>
    </row>
    <row r="1124" spans="1:16" x14ac:dyDescent="0.25">
      <c r="A1124" s="2" t="s">
        <v>26</v>
      </c>
      <c r="B1124" s="2" t="s">
        <v>3106</v>
      </c>
      <c r="C1124" s="2" t="s">
        <v>3107</v>
      </c>
      <c r="D1124" s="2" t="s">
        <v>118</v>
      </c>
      <c r="E1124" s="2" t="s">
        <v>3128</v>
      </c>
      <c r="F1124" s="2" t="s">
        <v>4205</v>
      </c>
      <c r="G1124" s="2" t="s">
        <v>4206</v>
      </c>
      <c r="H1124" s="2" t="s">
        <v>4207</v>
      </c>
      <c r="I1124" s="2" t="s">
        <v>4208</v>
      </c>
      <c r="J1124" s="2" t="s">
        <v>27</v>
      </c>
      <c r="K1124" s="2" t="s">
        <v>4209</v>
      </c>
      <c r="L1124" s="2" t="s">
        <v>4210</v>
      </c>
      <c r="M1124" s="2" t="s">
        <v>4211</v>
      </c>
      <c r="N1124" s="2" t="s">
        <v>41</v>
      </c>
      <c r="O1124" s="2" t="str">
        <f t="shared" si="17"/>
        <v>OK</v>
      </c>
      <c r="P1124" s="2" t="str">
        <f>VLOOKUP(B1124,ACROV!$A$2:$D$739,4,)</f>
        <v>RIFQI AL WAFA</v>
      </c>
    </row>
    <row r="1125" spans="1:16" x14ac:dyDescent="0.25">
      <c r="A1125" s="2" t="s">
        <v>26</v>
      </c>
      <c r="B1125" s="2" t="s">
        <v>1203</v>
      </c>
      <c r="C1125" s="2" t="s">
        <v>1204</v>
      </c>
      <c r="D1125" s="2" t="s">
        <v>118</v>
      </c>
      <c r="E1125" s="2" t="s">
        <v>2149</v>
      </c>
      <c r="F1125" s="2" t="s">
        <v>4205</v>
      </c>
      <c r="G1125" s="2" t="s">
        <v>4206</v>
      </c>
      <c r="H1125" s="2" t="s">
        <v>4207</v>
      </c>
      <c r="I1125" s="2" t="s">
        <v>4208</v>
      </c>
      <c r="J1125" s="2" t="s">
        <v>27</v>
      </c>
      <c r="K1125" s="2" t="s">
        <v>4209</v>
      </c>
      <c r="L1125" s="2" t="s">
        <v>4210</v>
      </c>
      <c r="M1125" s="2" t="s">
        <v>4211</v>
      </c>
      <c r="N1125" s="2" t="s">
        <v>41</v>
      </c>
      <c r="O1125" s="2" t="str">
        <f t="shared" si="17"/>
        <v>OK</v>
      </c>
      <c r="P1125" s="2" t="str">
        <f>VLOOKUP(B1125,ACROV!$A$2:$D$739,4,)</f>
        <v>RIFQI AL WAFA</v>
      </c>
    </row>
    <row r="1126" spans="1:16" x14ac:dyDescent="0.25">
      <c r="A1126" s="2" t="s">
        <v>26</v>
      </c>
      <c r="B1126" s="2" t="s">
        <v>189</v>
      </c>
      <c r="C1126" s="2" t="s">
        <v>190</v>
      </c>
      <c r="D1126" s="2" t="s">
        <v>622</v>
      </c>
      <c r="E1126" s="2" t="s">
        <v>2326</v>
      </c>
      <c r="F1126" s="2" t="s">
        <v>4205</v>
      </c>
      <c r="G1126" s="2" t="s">
        <v>4206</v>
      </c>
      <c r="H1126" s="2" t="s">
        <v>4207</v>
      </c>
      <c r="I1126" s="2" t="s">
        <v>4208</v>
      </c>
      <c r="J1126" s="2" t="s">
        <v>27</v>
      </c>
      <c r="K1126" s="2" t="s">
        <v>4209</v>
      </c>
      <c r="L1126" s="2" t="s">
        <v>4210</v>
      </c>
      <c r="M1126" s="2" t="s">
        <v>4211</v>
      </c>
      <c r="N1126" s="2" t="s">
        <v>41</v>
      </c>
      <c r="O1126" s="2" t="str">
        <f t="shared" si="17"/>
        <v>OK</v>
      </c>
      <c r="P1126" s="2" t="str">
        <f>VLOOKUP(B1126,ACROV!$A$2:$D$739,4,)</f>
        <v>RIFQI AL WAFA</v>
      </c>
    </row>
    <row r="1127" spans="1:16" x14ac:dyDescent="0.25">
      <c r="A1127" s="2" t="s">
        <v>26</v>
      </c>
      <c r="B1127" s="2" t="s">
        <v>3506</v>
      </c>
      <c r="C1127" s="2" t="s">
        <v>3507</v>
      </c>
      <c r="D1127" s="2" t="s">
        <v>118</v>
      </c>
      <c r="E1127" s="2" t="s">
        <v>3508</v>
      </c>
      <c r="F1127" s="2" t="s">
        <v>4205</v>
      </c>
      <c r="G1127" s="2" t="s">
        <v>4206</v>
      </c>
      <c r="H1127" s="2" t="s">
        <v>4207</v>
      </c>
      <c r="I1127" s="2" t="s">
        <v>4208</v>
      </c>
      <c r="J1127" s="2" t="s">
        <v>27</v>
      </c>
      <c r="K1127" s="2" t="s">
        <v>4209</v>
      </c>
      <c r="L1127" s="2" t="s">
        <v>4210</v>
      </c>
      <c r="M1127" s="2" t="s">
        <v>4211</v>
      </c>
      <c r="N1127" s="2" t="s">
        <v>41</v>
      </c>
      <c r="O1127" s="2" t="str">
        <f t="shared" si="17"/>
        <v>OK</v>
      </c>
      <c r="P1127" s="2" t="str">
        <f>VLOOKUP(B1127,ACROV!$A$2:$D$739,4,)</f>
        <v>RIFQI AL WAFA</v>
      </c>
    </row>
    <row r="1128" spans="1:16" x14ac:dyDescent="0.25">
      <c r="A1128" s="2" t="s">
        <v>26</v>
      </c>
      <c r="B1128" s="2" t="s">
        <v>3265</v>
      </c>
      <c r="C1128" s="2" t="s">
        <v>3266</v>
      </c>
      <c r="D1128" s="2" t="s">
        <v>30</v>
      </c>
      <c r="E1128" s="2" t="s">
        <v>3267</v>
      </c>
      <c r="F1128" s="2" t="s">
        <v>4205</v>
      </c>
      <c r="G1128" s="2" t="s">
        <v>4206</v>
      </c>
      <c r="H1128" s="2" t="s">
        <v>4207</v>
      </c>
      <c r="I1128" s="2" t="s">
        <v>4208</v>
      </c>
      <c r="J1128" s="2" t="s">
        <v>27</v>
      </c>
      <c r="K1128" s="2" t="s">
        <v>4209</v>
      </c>
      <c r="L1128" s="2" t="s">
        <v>4210</v>
      </c>
      <c r="M1128" s="2" t="s">
        <v>4211</v>
      </c>
      <c r="N1128" s="2" t="s">
        <v>41</v>
      </c>
      <c r="O1128" s="2" t="str">
        <f t="shared" si="17"/>
        <v>OK</v>
      </c>
      <c r="P1128" s="2" t="str">
        <f>VLOOKUP(B1128,ACROV!$A$2:$D$739,4,)</f>
        <v>RIFQI AL WAFA</v>
      </c>
    </row>
    <row r="1129" spans="1:16" x14ac:dyDescent="0.25">
      <c r="A1129" s="2" t="s">
        <v>26</v>
      </c>
      <c r="B1129" s="2" t="s">
        <v>627</v>
      </c>
      <c r="C1129" s="2" t="s">
        <v>628</v>
      </c>
      <c r="D1129" s="2" t="s">
        <v>118</v>
      </c>
      <c r="E1129" s="2" t="s">
        <v>3486</v>
      </c>
      <c r="F1129" s="2" t="s">
        <v>4205</v>
      </c>
      <c r="G1129" s="2" t="s">
        <v>4206</v>
      </c>
      <c r="H1129" s="2" t="s">
        <v>4207</v>
      </c>
      <c r="I1129" s="2" t="s">
        <v>4208</v>
      </c>
      <c r="J1129" s="2" t="s">
        <v>27</v>
      </c>
      <c r="K1129" s="2" t="s">
        <v>4209</v>
      </c>
      <c r="L1129" s="2" t="s">
        <v>4210</v>
      </c>
      <c r="M1129" s="2" t="s">
        <v>4211</v>
      </c>
      <c r="N1129" s="2" t="s">
        <v>41</v>
      </c>
      <c r="O1129" s="2" t="str">
        <f t="shared" si="17"/>
        <v>OK</v>
      </c>
      <c r="P1129" s="2" t="str">
        <f>VLOOKUP(B1129,ACROV!$A$2:$D$739,4,)</f>
        <v>RIFQI AL WAFA</v>
      </c>
    </row>
    <row r="1130" spans="1:16" x14ac:dyDescent="0.25">
      <c r="A1130" s="2" t="s">
        <v>26</v>
      </c>
      <c r="B1130" s="2" t="s">
        <v>2310</v>
      </c>
      <c r="C1130" s="2" t="s">
        <v>2311</v>
      </c>
      <c r="D1130" s="2" t="s">
        <v>30</v>
      </c>
      <c r="E1130" s="2" t="s">
        <v>2597</v>
      </c>
      <c r="F1130" s="2" t="s">
        <v>4205</v>
      </c>
      <c r="G1130" s="2" t="s">
        <v>4206</v>
      </c>
      <c r="H1130" s="2" t="s">
        <v>4207</v>
      </c>
      <c r="I1130" s="2" t="s">
        <v>4208</v>
      </c>
      <c r="J1130" s="2" t="s">
        <v>27</v>
      </c>
      <c r="K1130" s="2" t="s">
        <v>4209</v>
      </c>
      <c r="L1130" s="2" t="s">
        <v>4210</v>
      </c>
      <c r="M1130" s="2" t="s">
        <v>4211</v>
      </c>
      <c r="N1130" s="2" t="s">
        <v>41</v>
      </c>
      <c r="O1130" s="2" t="str">
        <f t="shared" si="17"/>
        <v>OK</v>
      </c>
      <c r="P1130" s="2" t="str">
        <f>VLOOKUP(B1130,ACROV!$A$2:$D$739,4,)</f>
        <v>RIFQI AL WAFA</v>
      </c>
    </row>
    <row r="1131" spans="1:16" x14ac:dyDescent="0.25">
      <c r="A1131" s="2" t="s">
        <v>26</v>
      </c>
      <c r="B1131" s="2" t="s">
        <v>267</v>
      </c>
      <c r="C1131" s="2" t="s">
        <v>268</v>
      </c>
      <c r="D1131" s="2" t="s">
        <v>60</v>
      </c>
      <c r="E1131" s="2" t="s">
        <v>3479</v>
      </c>
      <c r="F1131" s="2" t="s">
        <v>4205</v>
      </c>
      <c r="G1131" s="2" t="s">
        <v>4206</v>
      </c>
      <c r="H1131" s="2" t="s">
        <v>4207</v>
      </c>
      <c r="I1131" s="2" t="s">
        <v>4208</v>
      </c>
      <c r="J1131" s="2" t="s">
        <v>27</v>
      </c>
      <c r="K1131" s="2" t="s">
        <v>4209</v>
      </c>
      <c r="L1131" s="2" t="s">
        <v>4210</v>
      </c>
      <c r="M1131" s="2" t="s">
        <v>4211</v>
      </c>
      <c r="N1131" s="2" t="s">
        <v>41</v>
      </c>
      <c r="O1131" s="2" t="str">
        <f t="shared" si="17"/>
        <v>OK</v>
      </c>
      <c r="P1131" s="2" t="str">
        <f>VLOOKUP(B1131,ACROV!$A$2:$D$739,4,)</f>
        <v>RIFQI AL WAFA</v>
      </c>
    </row>
    <row r="1132" spans="1:16" x14ac:dyDescent="0.25">
      <c r="A1132" s="2" t="s">
        <v>26</v>
      </c>
      <c r="B1132" s="2" t="s">
        <v>849</v>
      </c>
      <c r="C1132" s="2" t="s">
        <v>850</v>
      </c>
      <c r="D1132" s="2" t="s">
        <v>118</v>
      </c>
      <c r="E1132" s="2" t="s">
        <v>851</v>
      </c>
      <c r="F1132" s="2" t="s">
        <v>4205</v>
      </c>
      <c r="G1132" s="2" t="s">
        <v>4206</v>
      </c>
      <c r="H1132" s="2" t="s">
        <v>4207</v>
      </c>
      <c r="I1132" s="2" t="s">
        <v>4208</v>
      </c>
      <c r="J1132" s="2" t="s">
        <v>27</v>
      </c>
      <c r="K1132" s="2" t="s">
        <v>4209</v>
      </c>
      <c r="L1132" s="2" t="s">
        <v>4210</v>
      </c>
      <c r="M1132" s="2" t="s">
        <v>4211</v>
      </c>
      <c r="N1132" s="2" t="s">
        <v>41</v>
      </c>
      <c r="O1132" s="2" t="str">
        <f t="shared" si="17"/>
        <v>OK</v>
      </c>
      <c r="P1132" s="2" t="str">
        <f>VLOOKUP(B1132,ACROV!$A$2:$D$739,4,)</f>
        <v>RIFQI AL WAFA</v>
      </c>
    </row>
    <row r="1133" spans="1:16" x14ac:dyDescent="0.25">
      <c r="A1133" s="2" t="s">
        <v>26</v>
      </c>
      <c r="B1133" s="2" t="s">
        <v>2016</v>
      </c>
      <c r="C1133" s="2" t="s">
        <v>2017</v>
      </c>
      <c r="D1133" s="2" t="s">
        <v>350</v>
      </c>
      <c r="E1133" s="2" t="s">
        <v>3186</v>
      </c>
      <c r="F1133" s="2" t="s">
        <v>4205</v>
      </c>
      <c r="G1133" s="2" t="s">
        <v>4206</v>
      </c>
      <c r="H1133" s="2" t="s">
        <v>4207</v>
      </c>
      <c r="I1133" s="2" t="s">
        <v>4208</v>
      </c>
      <c r="J1133" s="2" t="s">
        <v>27</v>
      </c>
      <c r="K1133" s="2" t="s">
        <v>4209</v>
      </c>
      <c r="L1133" s="2" t="s">
        <v>4210</v>
      </c>
      <c r="M1133" s="2" t="s">
        <v>4211</v>
      </c>
      <c r="N1133" s="2" t="s">
        <v>41</v>
      </c>
      <c r="O1133" s="2" t="str">
        <f t="shared" si="17"/>
        <v>OK</v>
      </c>
      <c r="P1133" s="2" t="str">
        <f>VLOOKUP(B1133,ACROV!$A$2:$D$739,4,)</f>
        <v>RIFQI AL WAFA</v>
      </c>
    </row>
    <row r="1134" spans="1:16" x14ac:dyDescent="0.25">
      <c r="A1134" s="2" t="s">
        <v>26</v>
      </c>
      <c r="B1134" s="2" t="s">
        <v>189</v>
      </c>
      <c r="C1134" s="2" t="s">
        <v>190</v>
      </c>
      <c r="D1134" s="2" t="s">
        <v>160</v>
      </c>
      <c r="E1134" s="2" t="s">
        <v>3480</v>
      </c>
      <c r="F1134" s="2" t="s">
        <v>4205</v>
      </c>
      <c r="G1134" s="2" t="s">
        <v>4206</v>
      </c>
      <c r="H1134" s="2" t="s">
        <v>4207</v>
      </c>
      <c r="I1134" s="2" t="s">
        <v>4208</v>
      </c>
      <c r="J1134" s="2" t="s">
        <v>27</v>
      </c>
      <c r="K1134" s="2" t="s">
        <v>4209</v>
      </c>
      <c r="L1134" s="2" t="s">
        <v>4210</v>
      </c>
      <c r="M1134" s="2" t="s">
        <v>4211</v>
      </c>
      <c r="N1134" s="2" t="s">
        <v>41</v>
      </c>
      <c r="O1134" s="2" t="str">
        <f t="shared" si="17"/>
        <v>OK</v>
      </c>
      <c r="P1134" s="2" t="str">
        <f>VLOOKUP(B1134,ACROV!$A$2:$D$739,4,)</f>
        <v>RIFQI AL WAFA</v>
      </c>
    </row>
    <row r="1135" spans="1:16" x14ac:dyDescent="0.25">
      <c r="A1135" s="2" t="s">
        <v>26</v>
      </c>
      <c r="B1135" s="2" t="s">
        <v>1384</v>
      </c>
      <c r="C1135" s="2" t="s">
        <v>1385</v>
      </c>
      <c r="D1135" s="2" t="s">
        <v>118</v>
      </c>
      <c r="E1135" s="2" t="s">
        <v>3417</v>
      </c>
      <c r="F1135" s="2" t="s">
        <v>4205</v>
      </c>
      <c r="G1135" s="2" t="s">
        <v>4206</v>
      </c>
      <c r="H1135" s="2" t="s">
        <v>4207</v>
      </c>
      <c r="I1135" s="2" t="s">
        <v>4208</v>
      </c>
      <c r="J1135" s="2" t="s">
        <v>27</v>
      </c>
      <c r="K1135" s="2" t="s">
        <v>4209</v>
      </c>
      <c r="L1135" s="2" t="s">
        <v>4210</v>
      </c>
      <c r="M1135" s="2" t="s">
        <v>4211</v>
      </c>
      <c r="N1135" s="2" t="s">
        <v>41</v>
      </c>
      <c r="O1135" s="2" t="str">
        <f t="shared" si="17"/>
        <v>OK</v>
      </c>
      <c r="P1135" s="2" t="str">
        <f>VLOOKUP(B1135,ACROV!$A$2:$D$739,4,)</f>
        <v>RIFQI AL WAFA</v>
      </c>
    </row>
    <row r="1136" spans="1:16" x14ac:dyDescent="0.25">
      <c r="A1136" s="2" t="s">
        <v>26</v>
      </c>
      <c r="B1136" s="2" t="s">
        <v>764</v>
      </c>
      <c r="C1136" s="2" t="s">
        <v>765</v>
      </c>
      <c r="D1136" s="2" t="s">
        <v>118</v>
      </c>
      <c r="E1136" s="2" t="s">
        <v>1873</v>
      </c>
      <c r="F1136" s="2" t="s">
        <v>4205</v>
      </c>
      <c r="G1136" s="2" t="s">
        <v>4206</v>
      </c>
      <c r="H1136" s="2" t="s">
        <v>4207</v>
      </c>
      <c r="I1136" s="2" t="s">
        <v>4208</v>
      </c>
      <c r="J1136" s="2" t="s">
        <v>27</v>
      </c>
      <c r="K1136" s="2" t="s">
        <v>4209</v>
      </c>
      <c r="L1136" s="2" t="s">
        <v>4210</v>
      </c>
      <c r="M1136" s="2" t="s">
        <v>4211</v>
      </c>
      <c r="N1136" s="2" t="s">
        <v>41</v>
      </c>
      <c r="O1136" s="2" t="str">
        <f t="shared" si="17"/>
        <v>OK</v>
      </c>
      <c r="P1136" s="2" t="str">
        <f>VLOOKUP(B1136,ACROV!$A$2:$D$739,4,)</f>
        <v>RIFQI AL WAFA</v>
      </c>
    </row>
    <row r="1137" spans="1:16" x14ac:dyDescent="0.25">
      <c r="A1137" s="2" t="s">
        <v>26</v>
      </c>
      <c r="B1137" s="2" t="s">
        <v>764</v>
      </c>
      <c r="C1137" s="2" t="s">
        <v>765</v>
      </c>
      <c r="D1137" s="2" t="s">
        <v>30</v>
      </c>
      <c r="E1137" s="2" t="s">
        <v>766</v>
      </c>
      <c r="F1137" s="2" t="s">
        <v>4205</v>
      </c>
      <c r="G1137" s="2" t="s">
        <v>4206</v>
      </c>
      <c r="H1137" s="2" t="s">
        <v>4207</v>
      </c>
      <c r="I1137" s="2" t="s">
        <v>4208</v>
      </c>
      <c r="J1137" s="2" t="s">
        <v>27</v>
      </c>
      <c r="K1137" s="2" t="s">
        <v>4209</v>
      </c>
      <c r="L1137" s="2" t="s">
        <v>4210</v>
      </c>
      <c r="M1137" s="2" t="s">
        <v>4211</v>
      </c>
      <c r="N1137" s="2" t="s">
        <v>41</v>
      </c>
      <c r="O1137" s="2" t="str">
        <f t="shared" si="17"/>
        <v>OK</v>
      </c>
      <c r="P1137" s="2" t="str">
        <f>VLOOKUP(B1137,ACROV!$A$2:$D$739,4,)</f>
        <v>RIFQI AL WAFA</v>
      </c>
    </row>
    <row r="1138" spans="1:16" x14ac:dyDescent="0.25">
      <c r="A1138" s="2" t="s">
        <v>26</v>
      </c>
      <c r="B1138" s="2" t="s">
        <v>2016</v>
      </c>
      <c r="C1138" s="2" t="s">
        <v>2017</v>
      </c>
      <c r="D1138" s="2" t="s">
        <v>30</v>
      </c>
      <c r="E1138" s="2" t="s">
        <v>2802</v>
      </c>
      <c r="F1138" s="2" t="s">
        <v>4205</v>
      </c>
      <c r="G1138" s="2" t="s">
        <v>4206</v>
      </c>
      <c r="H1138" s="2" t="s">
        <v>4207</v>
      </c>
      <c r="I1138" s="2" t="s">
        <v>4208</v>
      </c>
      <c r="J1138" s="2" t="s">
        <v>27</v>
      </c>
      <c r="K1138" s="2" t="s">
        <v>4209</v>
      </c>
      <c r="L1138" s="2" t="s">
        <v>4210</v>
      </c>
      <c r="M1138" s="2" t="s">
        <v>4211</v>
      </c>
      <c r="N1138" s="2" t="s">
        <v>41</v>
      </c>
      <c r="O1138" s="2" t="str">
        <f t="shared" si="17"/>
        <v>OK</v>
      </c>
      <c r="P1138" s="2" t="str">
        <f>VLOOKUP(B1138,ACROV!$A$2:$D$739,4,)</f>
        <v>RIFQI AL WAFA</v>
      </c>
    </row>
    <row r="1139" spans="1:16" x14ac:dyDescent="0.25">
      <c r="A1139" s="2" t="s">
        <v>26</v>
      </c>
      <c r="B1139" s="2" t="s">
        <v>267</v>
      </c>
      <c r="C1139" s="2" t="s">
        <v>268</v>
      </c>
      <c r="D1139" s="2" t="s">
        <v>49</v>
      </c>
      <c r="E1139" s="2" t="s">
        <v>269</v>
      </c>
      <c r="F1139" s="2" t="s">
        <v>4205</v>
      </c>
      <c r="G1139" s="2" t="s">
        <v>4206</v>
      </c>
      <c r="H1139" s="2" t="s">
        <v>4207</v>
      </c>
      <c r="I1139" s="2" t="s">
        <v>4208</v>
      </c>
      <c r="J1139" s="2" t="s">
        <v>27</v>
      </c>
      <c r="K1139" s="2" t="s">
        <v>4209</v>
      </c>
      <c r="L1139" s="2" t="s">
        <v>4210</v>
      </c>
      <c r="M1139" s="2" t="s">
        <v>4211</v>
      </c>
      <c r="N1139" s="2" t="s">
        <v>41</v>
      </c>
      <c r="O1139" s="2" t="str">
        <f t="shared" si="17"/>
        <v>OK</v>
      </c>
      <c r="P1139" s="2" t="str">
        <f>VLOOKUP(B1139,ACROV!$A$2:$D$739,4,)</f>
        <v>RIFQI AL WAFA</v>
      </c>
    </row>
    <row r="1140" spans="1:16" x14ac:dyDescent="0.25">
      <c r="A1140" s="2" t="s">
        <v>26</v>
      </c>
      <c r="B1140" s="2" t="s">
        <v>1264</v>
      </c>
      <c r="C1140" s="2" t="s">
        <v>1265</v>
      </c>
      <c r="D1140" s="2" t="s">
        <v>30</v>
      </c>
      <c r="E1140" s="2" t="s">
        <v>1266</v>
      </c>
      <c r="F1140" s="2" t="s">
        <v>4205</v>
      </c>
      <c r="G1140" s="2" t="s">
        <v>4206</v>
      </c>
      <c r="H1140" s="2" t="s">
        <v>4207</v>
      </c>
      <c r="I1140" s="2" t="s">
        <v>4208</v>
      </c>
      <c r="J1140" s="2" t="s">
        <v>27</v>
      </c>
      <c r="K1140" s="2" t="s">
        <v>4209</v>
      </c>
      <c r="L1140" s="2" t="s">
        <v>4210</v>
      </c>
      <c r="M1140" s="2" t="s">
        <v>4211</v>
      </c>
      <c r="N1140" s="2" t="s">
        <v>41</v>
      </c>
      <c r="O1140" s="2" t="str">
        <f t="shared" si="17"/>
        <v>OK</v>
      </c>
      <c r="P1140" s="2" t="str">
        <f>VLOOKUP(B1140,ACROV!$A$2:$D$739,4,)</f>
        <v>RIFQI AL WAFA</v>
      </c>
    </row>
    <row r="1141" spans="1:16" x14ac:dyDescent="0.25">
      <c r="A1141" s="2" t="s">
        <v>26</v>
      </c>
      <c r="B1141" s="2" t="s">
        <v>1464</v>
      </c>
      <c r="C1141" s="2" t="s">
        <v>1465</v>
      </c>
      <c r="D1141" s="2" t="s">
        <v>118</v>
      </c>
      <c r="E1141" s="2" t="s">
        <v>1466</v>
      </c>
      <c r="F1141" s="2" t="s">
        <v>4205</v>
      </c>
      <c r="G1141" s="2" t="s">
        <v>4206</v>
      </c>
      <c r="H1141" s="2" t="s">
        <v>4207</v>
      </c>
      <c r="I1141" s="2" t="s">
        <v>4208</v>
      </c>
      <c r="J1141" s="2" t="s">
        <v>27</v>
      </c>
      <c r="K1141" s="2" t="s">
        <v>4209</v>
      </c>
      <c r="L1141" s="2" t="s">
        <v>4210</v>
      </c>
      <c r="M1141" s="2" t="s">
        <v>4211</v>
      </c>
      <c r="N1141" s="2" t="s">
        <v>41</v>
      </c>
      <c r="O1141" s="2" t="str">
        <f t="shared" si="17"/>
        <v>OK</v>
      </c>
      <c r="P1141" s="2" t="str">
        <f>VLOOKUP(B1141,ACROV!$A$2:$D$739,4,)</f>
        <v>RIFQI AL WAFA</v>
      </c>
    </row>
    <row r="1142" spans="1:16" x14ac:dyDescent="0.25">
      <c r="A1142" s="2" t="s">
        <v>26</v>
      </c>
      <c r="B1142" s="2" t="s">
        <v>189</v>
      </c>
      <c r="C1142" s="2" t="s">
        <v>190</v>
      </c>
      <c r="D1142" s="2" t="s">
        <v>118</v>
      </c>
      <c r="E1142" s="2" t="s">
        <v>3519</v>
      </c>
      <c r="F1142" s="2" t="s">
        <v>4205</v>
      </c>
      <c r="G1142" s="2" t="s">
        <v>4206</v>
      </c>
      <c r="H1142" s="2" t="s">
        <v>4207</v>
      </c>
      <c r="I1142" s="2" t="s">
        <v>4208</v>
      </c>
      <c r="J1142" s="2" t="s">
        <v>27</v>
      </c>
      <c r="K1142" s="2" t="s">
        <v>4209</v>
      </c>
      <c r="L1142" s="2" t="s">
        <v>4210</v>
      </c>
      <c r="M1142" s="2" t="s">
        <v>4211</v>
      </c>
      <c r="N1142" s="2" t="s">
        <v>41</v>
      </c>
      <c r="O1142" s="2" t="str">
        <f t="shared" si="17"/>
        <v>OK</v>
      </c>
      <c r="P1142" s="2" t="str">
        <f>VLOOKUP(B1142,ACROV!$A$2:$D$739,4,)</f>
        <v>RIFQI AL WAFA</v>
      </c>
    </row>
    <row r="1143" spans="1:16" x14ac:dyDescent="0.25">
      <c r="A1143" s="2" t="s">
        <v>26</v>
      </c>
      <c r="B1143" s="2" t="s">
        <v>2681</v>
      </c>
      <c r="C1143" s="2" t="s">
        <v>2682</v>
      </c>
      <c r="D1143" s="2" t="s">
        <v>30</v>
      </c>
      <c r="E1143" s="2" t="s">
        <v>2765</v>
      </c>
      <c r="F1143" s="2" t="s">
        <v>4205</v>
      </c>
      <c r="G1143" s="2" t="s">
        <v>4206</v>
      </c>
      <c r="H1143" s="2" t="s">
        <v>4207</v>
      </c>
      <c r="I1143" s="2" t="s">
        <v>4208</v>
      </c>
      <c r="J1143" s="2" t="s">
        <v>27</v>
      </c>
      <c r="K1143" s="2" t="s">
        <v>4209</v>
      </c>
      <c r="L1143" s="2" t="s">
        <v>4210</v>
      </c>
      <c r="M1143" s="2" t="s">
        <v>4211</v>
      </c>
      <c r="N1143" s="2" t="s">
        <v>41</v>
      </c>
      <c r="O1143" s="2" t="str">
        <f t="shared" si="17"/>
        <v>OK</v>
      </c>
      <c r="P1143" s="2" t="str">
        <f>VLOOKUP(B1143,ACROV!$A$2:$D$739,4,)</f>
        <v>RIFQI AL WAFA</v>
      </c>
    </row>
    <row r="1144" spans="1:16" x14ac:dyDescent="0.25">
      <c r="A1144" s="2" t="s">
        <v>26</v>
      </c>
      <c r="B1144" s="2" t="s">
        <v>2681</v>
      </c>
      <c r="C1144" s="2" t="s">
        <v>2682</v>
      </c>
      <c r="D1144" s="2" t="s">
        <v>118</v>
      </c>
      <c r="E1144" s="2" t="s">
        <v>2683</v>
      </c>
      <c r="F1144" s="2" t="s">
        <v>4205</v>
      </c>
      <c r="G1144" s="2" t="s">
        <v>4206</v>
      </c>
      <c r="H1144" s="2" t="s">
        <v>4207</v>
      </c>
      <c r="I1144" s="2" t="s">
        <v>4208</v>
      </c>
      <c r="J1144" s="2" t="s">
        <v>27</v>
      </c>
      <c r="K1144" s="2" t="s">
        <v>4209</v>
      </c>
      <c r="L1144" s="2" t="s">
        <v>4210</v>
      </c>
      <c r="M1144" s="2" t="s">
        <v>4211</v>
      </c>
      <c r="N1144" s="2" t="s">
        <v>41</v>
      </c>
      <c r="O1144" s="2" t="str">
        <f t="shared" si="17"/>
        <v>OK</v>
      </c>
      <c r="P1144" s="2" t="str">
        <f>VLOOKUP(B1144,ACROV!$A$2:$D$739,4,)</f>
        <v>RIFQI AL WAFA</v>
      </c>
    </row>
    <row r="1145" spans="1:16" x14ac:dyDescent="0.25">
      <c r="A1145" s="2" t="s">
        <v>26</v>
      </c>
      <c r="B1145" s="2" t="s">
        <v>147</v>
      </c>
      <c r="C1145" s="2" t="s">
        <v>148</v>
      </c>
      <c r="D1145" s="2" t="s">
        <v>160</v>
      </c>
      <c r="E1145" s="2" t="s">
        <v>580</v>
      </c>
      <c r="F1145" s="2" t="s">
        <v>4205</v>
      </c>
      <c r="G1145" s="2" t="s">
        <v>4206</v>
      </c>
      <c r="H1145" s="2" t="s">
        <v>4207</v>
      </c>
      <c r="I1145" s="2" t="s">
        <v>4208</v>
      </c>
      <c r="J1145" s="2" t="s">
        <v>27</v>
      </c>
      <c r="K1145" s="2" t="s">
        <v>4209</v>
      </c>
      <c r="L1145" s="2" t="s">
        <v>4210</v>
      </c>
      <c r="M1145" s="2" t="s">
        <v>4211</v>
      </c>
      <c r="N1145" s="2" t="s">
        <v>41</v>
      </c>
      <c r="O1145" s="2" t="str">
        <f t="shared" si="17"/>
        <v>OK</v>
      </c>
      <c r="P1145" s="2" t="str">
        <f>VLOOKUP(B1145,ACROV!$A$2:$D$739,4,)</f>
        <v>RIFQI AL WAFA</v>
      </c>
    </row>
    <row r="1146" spans="1:16" x14ac:dyDescent="0.25">
      <c r="A1146" s="2" t="s">
        <v>26</v>
      </c>
      <c r="B1146" s="2" t="s">
        <v>189</v>
      </c>
      <c r="C1146" s="2" t="s">
        <v>190</v>
      </c>
      <c r="D1146" s="2" t="s">
        <v>60</v>
      </c>
      <c r="E1146" s="2" t="s">
        <v>191</v>
      </c>
      <c r="F1146" s="2" t="s">
        <v>4205</v>
      </c>
      <c r="G1146" s="2" t="s">
        <v>4206</v>
      </c>
      <c r="H1146" s="2" t="s">
        <v>4207</v>
      </c>
      <c r="I1146" s="2" t="s">
        <v>4208</v>
      </c>
      <c r="J1146" s="2" t="s">
        <v>27</v>
      </c>
      <c r="K1146" s="2" t="s">
        <v>4209</v>
      </c>
      <c r="L1146" s="2" t="s">
        <v>4214</v>
      </c>
      <c r="M1146" s="2" t="s">
        <v>4211</v>
      </c>
      <c r="N1146" s="2" t="s">
        <v>4216</v>
      </c>
      <c r="O1146" s="2" t="str">
        <f t="shared" si="17"/>
        <v>NOK</v>
      </c>
      <c r="P1146" s="2" t="str">
        <f>VLOOKUP(B1146,ACROV!$A$2:$D$739,4,)</f>
        <v>RIFQI AL WAFA</v>
      </c>
    </row>
    <row r="1147" spans="1:16" x14ac:dyDescent="0.25">
      <c r="A1147" s="2" t="s">
        <v>26</v>
      </c>
      <c r="B1147" s="2" t="s">
        <v>1464</v>
      </c>
      <c r="C1147" s="2" t="s">
        <v>1465</v>
      </c>
      <c r="D1147" s="2" t="s">
        <v>30</v>
      </c>
      <c r="E1147" s="2" t="s">
        <v>3831</v>
      </c>
      <c r="F1147" s="2" t="s">
        <v>4205</v>
      </c>
      <c r="G1147" s="2" t="s">
        <v>4206</v>
      </c>
      <c r="H1147" s="2" t="s">
        <v>4207</v>
      </c>
      <c r="I1147" s="2" t="s">
        <v>4208</v>
      </c>
      <c r="J1147" s="2" t="s">
        <v>27</v>
      </c>
      <c r="K1147" s="2" t="s">
        <v>4209</v>
      </c>
      <c r="L1147" s="2" t="s">
        <v>4210</v>
      </c>
      <c r="M1147" s="2" t="s">
        <v>4211</v>
      </c>
      <c r="N1147" s="2" t="s">
        <v>41</v>
      </c>
      <c r="O1147" s="2" t="str">
        <f t="shared" si="17"/>
        <v>OK</v>
      </c>
      <c r="P1147" s="2" t="str">
        <f>VLOOKUP(B1147,ACROV!$A$2:$D$739,4,)</f>
        <v>RIFQI AL WAFA</v>
      </c>
    </row>
    <row r="1148" spans="1:16" x14ac:dyDescent="0.25">
      <c r="A1148" s="2" t="s">
        <v>26</v>
      </c>
      <c r="B1148" s="2" t="s">
        <v>658</v>
      </c>
      <c r="C1148" s="2" t="s">
        <v>659</v>
      </c>
      <c r="D1148" s="2" t="s">
        <v>118</v>
      </c>
      <c r="E1148" s="2" t="s">
        <v>3109</v>
      </c>
      <c r="F1148" s="2" t="s">
        <v>4205</v>
      </c>
      <c r="G1148" s="2" t="s">
        <v>4206</v>
      </c>
      <c r="H1148" s="2" t="s">
        <v>4207</v>
      </c>
      <c r="I1148" s="2" t="s">
        <v>4208</v>
      </c>
      <c r="J1148" s="2" t="s">
        <v>27</v>
      </c>
      <c r="K1148" s="2" t="s">
        <v>4209</v>
      </c>
      <c r="L1148" s="2" t="s">
        <v>4210</v>
      </c>
      <c r="M1148" s="2" t="s">
        <v>4211</v>
      </c>
      <c r="N1148" s="2" t="s">
        <v>41</v>
      </c>
      <c r="O1148" s="2" t="str">
        <f t="shared" si="17"/>
        <v>OK</v>
      </c>
      <c r="P1148" s="2" t="str">
        <f>VLOOKUP(B1148,ACROV!$A$2:$D$739,4,)</f>
        <v>RIFQI AL WAFA</v>
      </c>
    </row>
    <row r="1149" spans="1:16" x14ac:dyDescent="0.25">
      <c r="A1149" s="2" t="s">
        <v>26</v>
      </c>
      <c r="B1149" s="2" t="s">
        <v>748</v>
      </c>
      <c r="C1149" s="2" t="s">
        <v>749</v>
      </c>
      <c r="D1149" s="2" t="s">
        <v>893</v>
      </c>
      <c r="E1149" s="2" t="s">
        <v>1907</v>
      </c>
      <c r="F1149" s="2" t="s">
        <v>4205</v>
      </c>
      <c r="G1149" s="2" t="s">
        <v>4206</v>
      </c>
      <c r="H1149" s="2" t="s">
        <v>4207</v>
      </c>
      <c r="I1149" s="2" t="s">
        <v>4208</v>
      </c>
      <c r="J1149" s="2" t="s">
        <v>27</v>
      </c>
      <c r="K1149" s="2" t="s">
        <v>4209</v>
      </c>
      <c r="L1149" s="2" t="s">
        <v>4210</v>
      </c>
      <c r="M1149" s="2" t="s">
        <v>4211</v>
      </c>
      <c r="N1149" s="2" t="s">
        <v>41</v>
      </c>
      <c r="O1149" s="2" t="str">
        <f t="shared" si="17"/>
        <v>OK</v>
      </c>
      <c r="P1149" s="2" t="str">
        <f>VLOOKUP(B1149,ACROV!$A$2:$D$739,4,)</f>
        <v>RIFQI AL WAFA</v>
      </c>
    </row>
    <row r="1150" spans="1:16" x14ac:dyDescent="0.25">
      <c r="A1150" s="2" t="s">
        <v>26</v>
      </c>
      <c r="B1150" s="2" t="s">
        <v>1221</v>
      </c>
      <c r="C1150" s="2" t="s">
        <v>1222</v>
      </c>
      <c r="D1150" s="2" t="s">
        <v>30</v>
      </c>
      <c r="E1150" s="2" t="s">
        <v>1223</v>
      </c>
      <c r="F1150" s="2" t="s">
        <v>4205</v>
      </c>
      <c r="G1150" s="2" t="s">
        <v>4206</v>
      </c>
      <c r="H1150" s="2" t="s">
        <v>4207</v>
      </c>
      <c r="I1150" s="2" t="s">
        <v>4208</v>
      </c>
      <c r="J1150" s="2" t="s">
        <v>27</v>
      </c>
      <c r="K1150" s="2" t="s">
        <v>4209</v>
      </c>
      <c r="L1150" s="2" t="s">
        <v>4210</v>
      </c>
      <c r="M1150" s="2" t="s">
        <v>4211</v>
      </c>
      <c r="N1150" s="2" t="s">
        <v>41</v>
      </c>
      <c r="O1150" s="2" t="str">
        <f t="shared" si="17"/>
        <v>OK</v>
      </c>
      <c r="P1150" s="2" t="str">
        <f>VLOOKUP(B1150,ACROV!$A$2:$D$739,4,)</f>
        <v>RIFQI AL WAFA</v>
      </c>
    </row>
    <row r="1151" spans="1:16" x14ac:dyDescent="0.25">
      <c r="A1151" s="2" t="s">
        <v>26</v>
      </c>
      <c r="B1151" s="2" t="s">
        <v>3640</v>
      </c>
      <c r="C1151" s="2" t="s">
        <v>3641</v>
      </c>
      <c r="D1151" s="2" t="s">
        <v>118</v>
      </c>
      <c r="E1151" s="2" t="s">
        <v>3763</v>
      </c>
      <c r="F1151" s="2" t="s">
        <v>4205</v>
      </c>
      <c r="G1151" s="2" t="s">
        <v>4206</v>
      </c>
      <c r="H1151" s="2" t="s">
        <v>4207</v>
      </c>
      <c r="I1151" s="2" t="s">
        <v>4208</v>
      </c>
      <c r="J1151" s="2" t="s">
        <v>27</v>
      </c>
      <c r="K1151" s="2" t="s">
        <v>4209</v>
      </c>
      <c r="L1151" s="2" t="s">
        <v>4210</v>
      </c>
      <c r="M1151" s="2" t="s">
        <v>4211</v>
      </c>
      <c r="N1151" s="2" t="s">
        <v>41</v>
      </c>
      <c r="O1151" s="2" t="str">
        <f t="shared" si="17"/>
        <v>OK</v>
      </c>
      <c r="P1151" s="2" t="str">
        <f>VLOOKUP(B1151,ACROV!$A$2:$D$739,4,)</f>
        <v>RIFQI AL WAFA</v>
      </c>
    </row>
    <row r="1152" spans="1:16" x14ac:dyDescent="0.25">
      <c r="A1152" s="2" t="s">
        <v>26</v>
      </c>
      <c r="B1152" s="2" t="s">
        <v>658</v>
      </c>
      <c r="C1152" s="2" t="s">
        <v>659</v>
      </c>
      <c r="D1152" s="2" t="s">
        <v>30</v>
      </c>
      <c r="E1152" s="2" t="s">
        <v>660</v>
      </c>
      <c r="F1152" s="2" t="s">
        <v>4205</v>
      </c>
      <c r="G1152" s="2" t="s">
        <v>4206</v>
      </c>
      <c r="H1152" s="2" t="s">
        <v>4207</v>
      </c>
      <c r="I1152" s="2" t="s">
        <v>4208</v>
      </c>
      <c r="J1152" s="2" t="s">
        <v>27</v>
      </c>
      <c r="K1152" s="2" t="s">
        <v>4209</v>
      </c>
      <c r="L1152" s="2" t="s">
        <v>4210</v>
      </c>
      <c r="M1152" s="2" t="s">
        <v>4211</v>
      </c>
      <c r="N1152" s="2" t="s">
        <v>41</v>
      </c>
      <c r="O1152" s="2" t="str">
        <f t="shared" si="17"/>
        <v>OK</v>
      </c>
      <c r="P1152" s="2" t="str">
        <f>VLOOKUP(B1152,ACROV!$A$2:$D$739,4,)</f>
        <v>RIFQI AL WAFA</v>
      </c>
    </row>
    <row r="1153" spans="1:16" x14ac:dyDescent="0.25">
      <c r="A1153" s="2" t="s">
        <v>26</v>
      </c>
      <c r="B1153" s="2" t="s">
        <v>267</v>
      </c>
      <c r="C1153" s="2" t="s">
        <v>268</v>
      </c>
      <c r="D1153" s="2" t="s">
        <v>350</v>
      </c>
      <c r="E1153" s="2" t="s">
        <v>2114</v>
      </c>
      <c r="F1153" s="2" t="s">
        <v>4205</v>
      </c>
      <c r="G1153" s="2" t="s">
        <v>4206</v>
      </c>
      <c r="H1153" s="2" t="s">
        <v>4207</v>
      </c>
      <c r="I1153" s="2" t="s">
        <v>4208</v>
      </c>
      <c r="J1153" s="2" t="s">
        <v>27</v>
      </c>
      <c r="K1153" s="2" t="s">
        <v>4209</v>
      </c>
      <c r="L1153" s="2" t="s">
        <v>4210</v>
      </c>
      <c r="M1153" s="2" t="s">
        <v>4211</v>
      </c>
      <c r="N1153" s="2" t="s">
        <v>41</v>
      </c>
      <c r="O1153" s="2" t="str">
        <f t="shared" si="17"/>
        <v>OK</v>
      </c>
      <c r="P1153" s="2" t="str">
        <f>VLOOKUP(B1153,ACROV!$A$2:$D$739,4,)</f>
        <v>RIFQI AL WAFA</v>
      </c>
    </row>
    <row r="1154" spans="1:16" x14ac:dyDescent="0.25">
      <c r="A1154" s="2" t="s">
        <v>26</v>
      </c>
      <c r="B1154" s="2" t="s">
        <v>2385</v>
      </c>
      <c r="C1154" s="2" t="s">
        <v>2386</v>
      </c>
      <c r="D1154" s="2" t="s">
        <v>118</v>
      </c>
      <c r="E1154" s="2" t="s">
        <v>3682</v>
      </c>
      <c r="F1154" s="2" t="s">
        <v>4205</v>
      </c>
      <c r="G1154" s="2" t="s">
        <v>4206</v>
      </c>
      <c r="H1154" s="2" t="s">
        <v>4207</v>
      </c>
      <c r="I1154" s="2" t="s">
        <v>4208</v>
      </c>
      <c r="J1154" s="2" t="s">
        <v>27</v>
      </c>
      <c r="K1154" s="2" t="s">
        <v>4209</v>
      </c>
      <c r="L1154" s="2" t="s">
        <v>4210</v>
      </c>
      <c r="M1154" s="2" t="s">
        <v>4211</v>
      </c>
      <c r="N1154" s="2" t="s">
        <v>41</v>
      </c>
      <c r="O1154" s="2" t="str">
        <f t="shared" ref="O1154:O1217" si="18">IF(N1154="OK","OK","NOK")</f>
        <v>OK</v>
      </c>
      <c r="P1154" s="2" t="str">
        <f>VLOOKUP(B1154,ACROV!$A$2:$D$739,4,)</f>
        <v>RIFQI AL WAFA</v>
      </c>
    </row>
    <row r="1155" spans="1:16" x14ac:dyDescent="0.25">
      <c r="A1155" s="2" t="s">
        <v>26</v>
      </c>
      <c r="B1155" s="2" t="s">
        <v>3265</v>
      </c>
      <c r="C1155" s="2" t="s">
        <v>3266</v>
      </c>
      <c r="D1155" s="2" t="s">
        <v>118</v>
      </c>
      <c r="E1155" s="2" t="s">
        <v>3529</v>
      </c>
      <c r="F1155" s="2" t="s">
        <v>4205</v>
      </c>
      <c r="G1155" s="2" t="s">
        <v>4206</v>
      </c>
      <c r="H1155" s="2" t="s">
        <v>4207</v>
      </c>
      <c r="I1155" s="2" t="s">
        <v>4208</v>
      </c>
      <c r="J1155" s="2" t="s">
        <v>27</v>
      </c>
      <c r="K1155" s="2" t="s">
        <v>4209</v>
      </c>
      <c r="L1155" s="2" t="s">
        <v>4210</v>
      </c>
      <c r="M1155" s="2" t="s">
        <v>4211</v>
      </c>
      <c r="N1155" s="2" t="s">
        <v>41</v>
      </c>
      <c r="O1155" s="2" t="str">
        <f t="shared" si="18"/>
        <v>OK</v>
      </c>
      <c r="P1155" s="2" t="str">
        <f>VLOOKUP(B1155,ACROV!$A$2:$D$739,4,)</f>
        <v>RIFQI AL WAFA</v>
      </c>
    </row>
    <row r="1156" spans="1:16" x14ac:dyDescent="0.25">
      <c r="A1156" s="2" t="s">
        <v>26</v>
      </c>
      <c r="B1156" s="2" t="s">
        <v>1950</v>
      </c>
      <c r="C1156" s="2" t="s">
        <v>1951</v>
      </c>
      <c r="D1156" s="2" t="s">
        <v>118</v>
      </c>
      <c r="E1156" s="2" t="s">
        <v>3222</v>
      </c>
      <c r="F1156" s="2" t="s">
        <v>4205</v>
      </c>
      <c r="G1156" s="2" t="s">
        <v>4206</v>
      </c>
      <c r="H1156" s="2" t="s">
        <v>4207</v>
      </c>
      <c r="I1156" s="2" t="s">
        <v>4208</v>
      </c>
      <c r="J1156" s="2" t="s">
        <v>27</v>
      </c>
      <c r="K1156" s="2" t="s">
        <v>4209</v>
      </c>
      <c r="L1156" s="2" t="s">
        <v>4210</v>
      </c>
      <c r="M1156" s="2" t="s">
        <v>4211</v>
      </c>
      <c r="N1156" s="2" t="s">
        <v>41</v>
      </c>
      <c r="O1156" s="2" t="str">
        <f t="shared" si="18"/>
        <v>OK</v>
      </c>
      <c r="P1156" s="2" t="str">
        <f>VLOOKUP(B1156,ACROV!$A$2:$D$739,4,)</f>
        <v>RIFQI AL WAFA</v>
      </c>
    </row>
    <row r="1157" spans="1:16" x14ac:dyDescent="0.25">
      <c r="A1157" s="2" t="s">
        <v>26</v>
      </c>
      <c r="B1157" s="2" t="s">
        <v>3506</v>
      </c>
      <c r="C1157" s="2" t="s">
        <v>3507</v>
      </c>
      <c r="D1157" s="2" t="s">
        <v>30</v>
      </c>
      <c r="E1157" s="2" t="s">
        <v>3727</v>
      </c>
      <c r="F1157" s="2" t="s">
        <v>4205</v>
      </c>
      <c r="G1157" s="2" t="s">
        <v>4206</v>
      </c>
      <c r="H1157" s="2" t="s">
        <v>4207</v>
      </c>
      <c r="I1157" s="2" t="s">
        <v>4208</v>
      </c>
      <c r="J1157" s="2" t="s">
        <v>27</v>
      </c>
      <c r="K1157" s="2" t="s">
        <v>4209</v>
      </c>
      <c r="L1157" s="2" t="s">
        <v>4210</v>
      </c>
      <c r="M1157" s="2" t="s">
        <v>4211</v>
      </c>
      <c r="N1157" s="2" t="s">
        <v>41</v>
      </c>
      <c r="O1157" s="2" t="str">
        <f t="shared" si="18"/>
        <v>OK</v>
      </c>
      <c r="P1157" s="2" t="str">
        <f>VLOOKUP(B1157,ACROV!$A$2:$D$739,4,)</f>
        <v>RIFQI AL WAFA</v>
      </c>
    </row>
    <row r="1158" spans="1:16" x14ac:dyDescent="0.25">
      <c r="A1158" s="2" t="s">
        <v>26</v>
      </c>
      <c r="B1158" s="2" t="s">
        <v>924</v>
      </c>
      <c r="C1158" s="2" t="s">
        <v>925</v>
      </c>
      <c r="D1158" s="2" t="s">
        <v>118</v>
      </c>
      <c r="E1158" s="2" t="s">
        <v>926</v>
      </c>
      <c r="F1158" s="2" t="s">
        <v>4205</v>
      </c>
      <c r="G1158" s="2" t="s">
        <v>4206</v>
      </c>
      <c r="H1158" s="2" t="s">
        <v>4207</v>
      </c>
      <c r="I1158" s="2" t="s">
        <v>4208</v>
      </c>
      <c r="J1158" s="2" t="s">
        <v>27</v>
      </c>
      <c r="K1158" s="2" t="s">
        <v>4209</v>
      </c>
      <c r="L1158" s="2" t="s">
        <v>4210</v>
      </c>
      <c r="M1158" s="2" t="s">
        <v>4211</v>
      </c>
      <c r="N1158" s="2" t="s">
        <v>41</v>
      </c>
      <c r="O1158" s="2" t="str">
        <f t="shared" si="18"/>
        <v>OK</v>
      </c>
      <c r="P1158" s="2" t="str">
        <f>VLOOKUP(B1158,ACROV!$A$2:$D$739,4,)</f>
        <v>RIFQI AL WAFA</v>
      </c>
    </row>
    <row r="1159" spans="1:16" x14ac:dyDescent="0.25">
      <c r="A1159" s="2" t="s">
        <v>26</v>
      </c>
      <c r="B1159" s="2" t="s">
        <v>3106</v>
      </c>
      <c r="C1159" s="2" t="s">
        <v>3107</v>
      </c>
      <c r="D1159" s="2" t="s">
        <v>30</v>
      </c>
      <c r="E1159" s="2" t="s">
        <v>3108</v>
      </c>
      <c r="F1159" s="2" t="s">
        <v>4205</v>
      </c>
      <c r="G1159" s="2" t="s">
        <v>4206</v>
      </c>
      <c r="H1159" s="2" t="s">
        <v>4207</v>
      </c>
      <c r="I1159" s="2" t="s">
        <v>4208</v>
      </c>
      <c r="J1159" s="2" t="s">
        <v>27</v>
      </c>
      <c r="K1159" s="2" t="s">
        <v>4209</v>
      </c>
      <c r="L1159" s="2" t="s">
        <v>4210</v>
      </c>
      <c r="M1159" s="2" t="s">
        <v>4211</v>
      </c>
      <c r="N1159" s="2" t="s">
        <v>41</v>
      </c>
      <c r="O1159" s="2" t="str">
        <f t="shared" si="18"/>
        <v>OK</v>
      </c>
      <c r="P1159" s="2" t="str">
        <f>VLOOKUP(B1159,ACROV!$A$2:$D$739,4,)</f>
        <v>RIFQI AL WAFA</v>
      </c>
    </row>
    <row r="1160" spans="1:16" x14ac:dyDescent="0.25">
      <c r="A1160" s="2" t="s">
        <v>26</v>
      </c>
      <c r="B1160" s="2" t="s">
        <v>267</v>
      </c>
      <c r="C1160" s="2" t="s">
        <v>268</v>
      </c>
      <c r="D1160" s="2" t="s">
        <v>118</v>
      </c>
      <c r="E1160" s="2" t="s">
        <v>3411</v>
      </c>
      <c r="F1160" s="2" t="s">
        <v>4205</v>
      </c>
      <c r="G1160" s="2" t="s">
        <v>4206</v>
      </c>
      <c r="H1160" s="2" t="s">
        <v>4207</v>
      </c>
      <c r="I1160" s="2" t="s">
        <v>4208</v>
      </c>
      <c r="J1160" s="2" t="s">
        <v>27</v>
      </c>
      <c r="K1160" s="2" t="s">
        <v>4209</v>
      </c>
      <c r="L1160" s="2" t="s">
        <v>4210</v>
      </c>
      <c r="M1160" s="2" t="s">
        <v>4211</v>
      </c>
      <c r="N1160" s="2" t="s">
        <v>41</v>
      </c>
      <c r="O1160" s="2" t="str">
        <f t="shared" si="18"/>
        <v>OK</v>
      </c>
      <c r="P1160" s="2" t="str">
        <f>VLOOKUP(B1160,ACROV!$A$2:$D$739,4,)</f>
        <v>RIFQI AL WAFA</v>
      </c>
    </row>
    <row r="1161" spans="1:16" x14ac:dyDescent="0.25">
      <c r="A1161" s="2" t="s">
        <v>26</v>
      </c>
      <c r="B1161" s="2" t="s">
        <v>116</v>
      </c>
      <c r="C1161" s="2" t="s">
        <v>117</v>
      </c>
      <c r="D1161" s="2" t="s">
        <v>30</v>
      </c>
      <c r="E1161" s="2" t="s">
        <v>512</v>
      </c>
      <c r="F1161" s="2" t="s">
        <v>4205</v>
      </c>
      <c r="G1161" s="2" t="s">
        <v>4206</v>
      </c>
      <c r="H1161" s="2" t="s">
        <v>4207</v>
      </c>
      <c r="I1161" s="2" t="s">
        <v>4208</v>
      </c>
      <c r="J1161" s="2" t="s">
        <v>27</v>
      </c>
      <c r="K1161" s="2" t="s">
        <v>4209</v>
      </c>
      <c r="L1161" s="2" t="s">
        <v>4210</v>
      </c>
      <c r="M1161" s="2" t="s">
        <v>4211</v>
      </c>
      <c r="N1161" s="2" t="s">
        <v>41</v>
      </c>
      <c r="O1161" s="2" t="str">
        <f t="shared" si="18"/>
        <v>OK</v>
      </c>
      <c r="P1161" s="2" t="str">
        <f>VLOOKUP(B1161,ACROV!$A$2:$D$739,4,)</f>
        <v>RIFQI AL WAFA</v>
      </c>
    </row>
    <row r="1162" spans="1:16" x14ac:dyDescent="0.25">
      <c r="A1162" s="2" t="s">
        <v>26</v>
      </c>
      <c r="B1162" s="2" t="s">
        <v>116</v>
      </c>
      <c r="C1162" s="2" t="s">
        <v>117</v>
      </c>
      <c r="D1162" s="2" t="s">
        <v>60</v>
      </c>
      <c r="E1162" s="2" t="s">
        <v>685</v>
      </c>
      <c r="F1162" s="2" t="s">
        <v>4205</v>
      </c>
      <c r="G1162" s="2" t="s">
        <v>4206</v>
      </c>
      <c r="H1162" s="2" t="s">
        <v>4207</v>
      </c>
      <c r="I1162" s="2" t="s">
        <v>4208</v>
      </c>
      <c r="J1162" s="2" t="s">
        <v>27</v>
      </c>
      <c r="K1162" s="2" t="s">
        <v>4209</v>
      </c>
      <c r="L1162" s="2" t="s">
        <v>4210</v>
      </c>
      <c r="M1162" s="2" t="s">
        <v>4211</v>
      </c>
      <c r="N1162" s="2" t="s">
        <v>41</v>
      </c>
      <c r="O1162" s="2" t="str">
        <f t="shared" si="18"/>
        <v>OK</v>
      </c>
      <c r="P1162" s="2" t="str">
        <f>VLOOKUP(B1162,ACROV!$A$2:$D$739,4,)</f>
        <v>RIFQI AL WAFA</v>
      </c>
    </row>
    <row r="1163" spans="1:16" x14ac:dyDescent="0.25">
      <c r="A1163" s="2" t="s">
        <v>26</v>
      </c>
      <c r="B1163" s="2" t="s">
        <v>2378</v>
      </c>
      <c r="C1163" s="2" t="s">
        <v>2379</v>
      </c>
      <c r="D1163" s="2" t="s">
        <v>30</v>
      </c>
      <c r="E1163" s="2" t="s">
        <v>2669</v>
      </c>
      <c r="F1163" s="2" t="s">
        <v>4205</v>
      </c>
      <c r="G1163" s="2" t="s">
        <v>4206</v>
      </c>
      <c r="H1163" s="2" t="s">
        <v>4207</v>
      </c>
      <c r="I1163" s="2" t="s">
        <v>4208</v>
      </c>
      <c r="J1163" s="2" t="s">
        <v>27</v>
      </c>
      <c r="K1163" s="2" t="s">
        <v>4209</v>
      </c>
      <c r="L1163" s="2" t="s">
        <v>4210</v>
      </c>
      <c r="M1163" s="2" t="s">
        <v>4211</v>
      </c>
      <c r="N1163" s="2" t="s">
        <v>41</v>
      </c>
      <c r="O1163" s="2" t="str">
        <f t="shared" si="18"/>
        <v>OK</v>
      </c>
      <c r="P1163" s="2" t="str">
        <f>VLOOKUP(B1163,ACROV!$A$2:$D$739,4,)</f>
        <v>RIFQI AL WAFA</v>
      </c>
    </row>
    <row r="1164" spans="1:16" x14ac:dyDescent="0.25">
      <c r="A1164" s="2" t="s">
        <v>26</v>
      </c>
      <c r="B1164" s="2" t="s">
        <v>283</v>
      </c>
      <c r="C1164" s="2" t="s">
        <v>284</v>
      </c>
      <c r="D1164" s="2" t="s">
        <v>30</v>
      </c>
      <c r="E1164" s="2" t="s">
        <v>285</v>
      </c>
      <c r="F1164" s="2" t="s">
        <v>4205</v>
      </c>
      <c r="G1164" s="2" t="s">
        <v>4206</v>
      </c>
      <c r="H1164" s="2" t="s">
        <v>4207</v>
      </c>
      <c r="I1164" s="2" t="s">
        <v>4208</v>
      </c>
      <c r="J1164" s="2" t="s">
        <v>27</v>
      </c>
      <c r="K1164" s="2" t="s">
        <v>4209</v>
      </c>
      <c r="L1164" s="2" t="s">
        <v>4210</v>
      </c>
      <c r="M1164" s="2" t="s">
        <v>4211</v>
      </c>
      <c r="N1164" s="2" t="s">
        <v>41</v>
      </c>
      <c r="O1164" s="2" t="str">
        <f t="shared" si="18"/>
        <v>OK</v>
      </c>
      <c r="P1164" s="2" t="str">
        <f>VLOOKUP(B1164,ACROV!$A$2:$D$739,4,)</f>
        <v>RIFQI AL WAFA</v>
      </c>
    </row>
    <row r="1165" spans="1:16" x14ac:dyDescent="0.25">
      <c r="A1165" s="2" t="s">
        <v>26</v>
      </c>
      <c r="B1165" s="2" t="s">
        <v>1710</v>
      </c>
      <c r="C1165" s="2" t="s">
        <v>1711</v>
      </c>
      <c r="D1165" s="2" t="s">
        <v>118</v>
      </c>
      <c r="E1165" s="2" t="s">
        <v>3393</v>
      </c>
      <c r="F1165" s="2" t="s">
        <v>4205</v>
      </c>
      <c r="G1165" s="2" t="s">
        <v>4206</v>
      </c>
      <c r="H1165" s="2" t="s">
        <v>4207</v>
      </c>
      <c r="I1165" s="2" t="s">
        <v>4208</v>
      </c>
      <c r="J1165" s="2" t="s">
        <v>27</v>
      </c>
      <c r="K1165" s="2" t="s">
        <v>4209</v>
      </c>
      <c r="L1165" s="2" t="s">
        <v>4210</v>
      </c>
      <c r="M1165" s="2" t="s">
        <v>4211</v>
      </c>
      <c r="N1165" s="2" t="s">
        <v>41</v>
      </c>
      <c r="O1165" s="2" t="str">
        <f t="shared" si="18"/>
        <v>OK</v>
      </c>
      <c r="P1165" s="2" t="str">
        <f>VLOOKUP(B1165,ACROV!$A$2:$D$739,4,)</f>
        <v>RIFQI AL WAFA</v>
      </c>
    </row>
    <row r="1166" spans="1:16" x14ac:dyDescent="0.25">
      <c r="A1166" s="2" t="s">
        <v>26</v>
      </c>
      <c r="B1166" s="2" t="s">
        <v>116</v>
      </c>
      <c r="C1166" s="2" t="s">
        <v>117</v>
      </c>
      <c r="D1166" s="2" t="s">
        <v>160</v>
      </c>
      <c r="E1166" s="2" t="s">
        <v>1101</v>
      </c>
      <c r="F1166" s="2" t="s">
        <v>4205</v>
      </c>
      <c r="G1166" s="2" t="s">
        <v>4206</v>
      </c>
      <c r="H1166" s="2" t="s">
        <v>4207</v>
      </c>
      <c r="I1166" s="2" t="s">
        <v>4208</v>
      </c>
      <c r="J1166" s="2" t="s">
        <v>27</v>
      </c>
      <c r="K1166" s="2" t="s">
        <v>4209</v>
      </c>
      <c r="L1166" s="2" t="s">
        <v>4210</v>
      </c>
      <c r="M1166" s="2" t="s">
        <v>4211</v>
      </c>
      <c r="N1166" s="2" t="s">
        <v>41</v>
      </c>
      <c r="O1166" s="2" t="str">
        <f t="shared" si="18"/>
        <v>OK</v>
      </c>
      <c r="P1166" s="2" t="str">
        <f>VLOOKUP(B1166,ACROV!$A$2:$D$739,4,)</f>
        <v>RIFQI AL WAFA</v>
      </c>
    </row>
    <row r="1167" spans="1:16" x14ac:dyDescent="0.25">
      <c r="A1167" s="2" t="s">
        <v>26</v>
      </c>
      <c r="B1167" s="2" t="s">
        <v>748</v>
      </c>
      <c r="C1167" s="2" t="s">
        <v>749</v>
      </c>
      <c r="D1167" s="2" t="s">
        <v>118</v>
      </c>
      <c r="E1167" s="2" t="s">
        <v>750</v>
      </c>
      <c r="F1167" s="2" t="s">
        <v>4205</v>
      </c>
      <c r="G1167" s="2" t="s">
        <v>4206</v>
      </c>
      <c r="H1167" s="2" t="s">
        <v>4207</v>
      </c>
      <c r="I1167" s="2" t="s">
        <v>4208</v>
      </c>
      <c r="J1167" s="2" t="s">
        <v>27</v>
      </c>
      <c r="K1167" s="2" t="s">
        <v>4209</v>
      </c>
      <c r="L1167" s="2" t="s">
        <v>4210</v>
      </c>
      <c r="M1167" s="2" t="s">
        <v>4211</v>
      </c>
      <c r="N1167" s="2" t="s">
        <v>41</v>
      </c>
      <c r="O1167" s="2" t="str">
        <f t="shared" si="18"/>
        <v>OK</v>
      </c>
      <c r="P1167" s="2" t="str">
        <f>VLOOKUP(B1167,ACROV!$A$2:$D$739,4,)</f>
        <v>RIFQI AL WAFA</v>
      </c>
    </row>
    <row r="1168" spans="1:16" x14ac:dyDescent="0.25">
      <c r="A1168" s="2" t="s">
        <v>26</v>
      </c>
      <c r="B1168" s="2" t="s">
        <v>872</v>
      </c>
      <c r="C1168" s="2" t="s">
        <v>873</v>
      </c>
      <c r="D1168" s="2" t="s">
        <v>118</v>
      </c>
      <c r="E1168" s="2" t="s">
        <v>874</v>
      </c>
      <c r="F1168" s="2" t="s">
        <v>4205</v>
      </c>
      <c r="G1168" s="2" t="s">
        <v>4206</v>
      </c>
      <c r="H1168" s="2" t="s">
        <v>4207</v>
      </c>
      <c r="I1168" s="2" t="s">
        <v>4208</v>
      </c>
      <c r="J1168" s="2" t="s">
        <v>27</v>
      </c>
      <c r="K1168" s="2" t="s">
        <v>4209</v>
      </c>
      <c r="L1168" s="2" t="s">
        <v>4210</v>
      </c>
      <c r="M1168" s="2" t="s">
        <v>4211</v>
      </c>
      <c r="N1168" s="2" t="s">
        <v>41</v>
      </c>
      <c r="O1168" s="2" t="str">
        <f t="shared" si="18"/>
        <v>OK</v>
      </c>
      <c r="P1168" s="2" t="str">
        <f>VLOOKUP(B1168,ACROV!$A$2:$D$739,4,)</f>
        <v>RIFQI AL WAFA</v>
      </c>
    </row>
    <row r="1169" spans="1:16" x14ac:dyDescent="0.25">
      <c r="A1169" s="2" t="s">
        <v>26</v>
      </c>
      <c r="B1169" s="2" t="s">
        <v>283</v>
      </c>
      <c r="C1169" s="2" t="s">
        <v>284</v>
      </c>
      <c r="D1169" s="2" t="s">
        <v>118</v>
      </c>
      <c r="E1169" s="2" t="s">
        <v>485</v>
      </c>
      <c r="F1169" s="2" t="s">
        <v>4205</v>
      </c>
      <c r="G1169" s="2" t="s">
        <v>4206</v>
      </c>
      <c r="H1169" s="2" t="s">
        <v>4207</v>
      </c>
      <c r="I1169" s="2" t="s">
        <v>4208</v>
      </c>
      <c r="J1169" s="2" t="s">
        <v>27</v>
      </c>
      <c r="K1169" s="2" t="s">
        <v>4209</v>
      </c>
      <c r="L1169" s="2" t="s">
        <v>4210</v>
      </c>
      <c r="M1169" s="2" t="s">
        <v>4211</v>
      </c>
      <c r="N1169" s="2" t="s">
        <v>41</v>
      </c>
      <c r="O1169" s="2" t="str">
        <f t="shared" si="18"/>
        <v>OK</v>
      </c>
      <c r="P1169" s="2" t="str">
        <f>VLOOKUP(B1169,ACROV!$A$2:$D$739,4,)</f>
        <v>RIFQI AL WAFA</v>
      </c>
    </row>
    <row r="1170" spans="1:16" x14ac:dyDescent="0.25">
      <c r="A1170" s="2" t="s">
        <v>26</v>
      </c>
      <c r="B1170" s="2" t="s">
        <v>3274</v>
      </c>
      <c r="C1170" s="2" t="s">
        <v>3275</v>
      </c>
      <c r="D1170" s="2" t="s">
        <v>30</v>
      </c>
      <c r="E1170" s="2" t="s">
        <v>3276</v>
      </c>
      <c r="F1170" s="2" t="s">
        <v>4205</v>
      </c>
      <c r="G1170" s="2" t="s">
        <v>4206</v>
      </c>
      <c r="H1170" s="2" t="s">
        <v>4207</v>
      </c>
      <c r="I1170" s="2" t="s">
        <v>4208</v>
      </c>
      <c r="J1170" s="2" t="s">
        <v>27</v>
      </c>
      <c r="K1170" s="2" t="s">
        <v>4209</v>
      </c>
      <c r="L1170" s="2" t="s">
        <v>4210</v>
      </c>
      <c r="M1170" s="2" t="s">
        <v>4211</v>
      </c>
      <c r="N1170" s="2" t="s">
        <v>41</v>
      </c>
      <c r="O1170" s="2" t="str">
        <f t="shared" si="18"/>
        <v>OK</v>
      </c>
      <c r="P1170" s="2" t="str">
        <f>VLOOKUP(B1170,ACROV!$A$2:$D$739,4,)</f>
        <v>RIFQI AL WAFA</v>
      </c>
    </row>
    <row r="1171" spans="1:16" x14ac:dyDescent="0.25">
      <c r="A1171" s="2" t="s">
        <v>26</v>
      </c>
      <c r="B1171" s="2" t="s">
        <v>1543</v>
      </c>
      <c r="C1171" s="2" t="s">
        <v>1544</v>
      </c>
      <c r="D1171" s="2" t="s">
        <v>118</v>
      </c>
      <c r="E1171" s="2" t="s">
        <v>1545</v>
      </c>
      <c r="F1171" s="2" t="s">
        <v>4205</v>
      </c>
      <c r="G1171" s="2" t="s">
        <v>4206</v>
      </c>
      <c r="H1171" s="2" t="s">
        <v>4207</v>
      </c>
      <c r="I1171" s="2" t="s">
        <v>4208</v>
      </c>
      <c r="J1171" s="2" t="s">
        <v>27</v>
      </c>
      <c r="K1171" s="2" t="s">
        <v>4209</v>
      </c>
      <c r="L1171" s="2" t="s">
        <v>4210</v>
      </c>
      <c r="M1171" s="2" t="s">
        <v>4211</v>
      </c>
      <c r="N1171" s="2" t="s">
        <v>41</v>
      </c>
      <c r="O1171" s="2" t="str">
        <f t="shared" si="18"/>
        <v>OK</v>
      </c>
      <c r="P1171" s="2" t="str">
        <f>VLOOKUP(B1171,ACROV!$A$2:$D$739,4,)</f>
        <v>RIFQI AL WAFA</v>
      </c>
    </row>
    <row r="1172" spans="1:16" x14ac:dyDescent="0.25">
      <c r="A1172" s="2" t="s">
        <v>26</v>
      </c>
      <c r="B1172" s="2" t="s">
        <v>3325</v>
      </c>
      <c r="C1172" s="2" t="s">
        <v>3326</v>
      </c>
      <c r="D1172" s="2" t="s">
        <v>30</v>
      </c>
      <c r="E1172" s="2" t="s">
        <v>3327</v>
      </c>
      <c r="F1172" s="2" t="s">
        <v>4205</v>
      </c>
      <c r="G1172" s="2" t="s">
        <v>4206</v>
      </c>
      <c r="H1172" s="2" t="s">
        <v>4207</v>
      </c>
      <c r="I1172" s="2" t="s">
        <v>4208</v>
      </c>
      <c r="J1172" s="2" t="s">
        <v>27</v>
      </c>
      <c r="K1172" s="2" t="s">
        <v>4209</v>
      </c>
      <c r="L1172" s="2" t="s">
        <v>4210</v>
      </c>
      <c r="M1172" s="2" t="s">
        <v>4211</v>
      </c>
      <c r="N1172" s="2" t="s">
        <v>41</v>
      </c>
      <c r="O1172" s="2" t="str">
        <f t="shared" si="18"/>
        <v>OK</v>
      </c>
      <c r="P1172" s="2" t="str">
        <f>VLOOKUP(B1172,ACROV!$A$2:$D$739,4,)</f>
        <v>RIFQI AL WAFA</v>
      </c>
    </row>
    <row r="1173" spans="1:16" x14ac:dyDescent="0.25">
      <c r="A1173" s="2" t="s">
        <v>26</v>
      </c>
      <c r="B1173" s="2" t="s">
        <v>147</v>
      </c>
      <c r="C1173" s="2" t="s">
        <v>148</v>
      </c>
      <c r="D1173" s="2" t="s">
        <v>49</v>
      </c>
      <c r="E1173" s="2" t="s">
        <v>1321</v>
      </c>
      <c r="F1173" s="2" t="s">
        <v>4205</v>
      </c>
      <c r="G1173" s="2" t="s">
        <v>4206</v>
      </c>
      <c r="H1173" s="2" t="s">
        <v>4207</v>
      </c>
      <c r="I1173" s="2" t="s">
        <v>4208</v>
      </c>
      <c r="J1173" s="2" t="s">
        <v>27</v>
      </c>
      <c r="K1173" s="2" t="s">
        <v>4209</v>
      </c>
      <c r="L1173" s="2" t="s">
        <v>4210</v>
      </c>
      <c r="M1173" s="2" t="s">
        <v>4211</v>
      </c>
      <c r="N1173" s="2" t="s">
        <v>41</v>
      </c>
      <c r="O1173" s="2" t="str">
        <f t="shared" si="18"/>
        <v>OK</v>
      </c>
      <c r="P1173" s="2" t="str">
        <f>VLOOKUP(B1173,ACROV!$A$2:$D$739,4,)</f>
        <v>RIFQI AL WAFA</v>
      </c>
    </row>
    <row r="1174" spans="1:16" x14ac:dyDescent="0.25">
      <c r="A1174" s="2" t="s">
        <v>26</v>
      </c>
      <c r="B1174" s="2" t="s">
        <v>147</v>
      </c>
      <c r="C1174" s="2" t="s">
        <v>148</v>
      </c>
      <c r="D1174" s="2" t="s">
        <v>60</v>
      </c>
      <c r="E1174" s="2" t="s">
        <v>3366</v>
      </c>
      <c r="F1174" s="2" t="s">
        <v>4205</v>
      </c>
      <c r="G1174" s="2" t="s">
        <v>4206</v>
      </c>
      <c r="H1174" s="2" t="s">
        <v>4207</v>
      </c>
      <c r="I1174" s="2" t="s">
        <v>4208</v>
      </c>
      <c r="J1174" s="2" t="s">
        <v>27</v>
      </c>
      <c r="K1174" s="2" t="s">
        <v>4209</v>
      </c>
      <c r="L1174" s="2" t="s">
        <v>4210</v>
      </c>
      <c r="M1174" s="2" t="s">
        <v>4211</v>
      </c>
      <c r="N1174" s="2" t="s">
        <v>41</v>
      </c>
      <c r="O1174" s="2" t="str">
        <f t="shared" si="18"/>
        <v>OK</v>
      </c>
      <c r="P1174" s="2" t="str">
        <f>VLOOKUP(B1174,ACROV!$A$2:$D$739,4,)</f>
        <v>RIFQI AL WAFA</v>
      </c>
    </row>
    <row r="1175" spans="1:16" x14ac:dyDescent="0.25">
      <c r="A1175" s="2" t="s">
        <v>26</v>
      </c>
      <c r="B1175" s="2" t="s">
        <v>270</v>
      </c>
      <c r="C1175" s="2" t="s">
        <v>271</v>
      </c>
      <c r="D1175" s="2" t="s">
        <v>118</v>
      </c>
      <c r="E1175" s="2" t="s">
        <v>272</v>
      </c>
      <c r="F1175" s="2" t="s">
        <v>4205</v>
      </c>
      <c r="G1175" s="2" t="s">
        <v>4206</v>
      </c>
      <c r="H1175" s="2" t="s">
        <v>4207</v>
      </c>
      <c r="I1175" s="2" t="s">
        <v>4208</v>
      </c>
      <c r="J1175" s="2" t="s">
        <v>27</v>
      </c>
      <c r="K1175" s="2" t="s">
        <v>4209</v>
      </c>
      <c r="L1175" s="2" t="s">
        <v>4210</v>
      </c>
      <c r="M1175" s="2" t="s">
        <v>4211</v>
      </c>
      <c r="N1175" s="2" t="s">
        <v>41</v>
      </c>
      <c r="O1175" s="2" t="str">
        <f t="shared" si="18"/>
        <v>OK</v>
      </c>
      <c r="P1175" s="2" t="str">
        <f>VLOOKUP(B1175,ACROV!$A$2:$D$739,4,)</f>
        <v>RIFQI AL WAFA</v>
      </c>
    </row>
    <row r="1176" spans="1:16" x14ac:dyDescent="0.25">
      <c r="A1176" s="2" t="s">
        <v>26</v>
      </c>
      <c r="B1176" s="2" t="s">
        <v>2310</v>
      </c>
      <c r="C1176" s="2" t="s">
        <v>2311</v>
      </c>
      <c r="D1176" s="2" t="s">
        <v>118</v>
      </c>
      <c r="E1176" s="2" t="s">
        <v>2312</v>
      </c>
      <c r="F1176" s="2" t="s">
        <v>4205</v>
      </c>
      <c r="G1176" s="2" t="s">
        <v>4206</v>
      </c>
      <c r="H1176" s="2" t="s">
        <v>4207</v>
      </c>
      <c r="I1176" s="2" t="s">
        <v>4208</v>
      </c>
      <c r="J1176" s="2" t="s">
        <v>27</v>
      </c>
      <c r="K1176" s="2" t="s">
        <v>4209</v>
      </c>
      <c r="L1176" s="2" t="s">
        <v>4210</v>
      </c>
      <c r="M1176" s="2" t="s">
        <v>4211</v>
      </c>
      <c r="N1176" s="2" t="s">
        <v>41</v>
      </c>
      <c r="O1176" s="2" t="str">
        <f t="shared" si="18"/>
        <v>OK</v>
      </c>
      <c r="P1176" s="2" t="str">
        <f>VLOOKUP(B1176,ACROV!$A$2:$D$739,4,)</f>
        <v>RIFQI AL WAFA</v>
      </c>
    </row>
    <row r="1177" spans="1:16" x14ac:dyDescent="0.25">
      <c r="A1177" s="2" t="s">
        <v>26</v>
      </c>
      <c r="B1177" s="2" t="s">
        <v>1221</v>
      </c>
      <c r="C1177" s="2" t="s">
        <v>1222</v>
      </c>
      <c r="D1177" s="2" t="s">
        <v>118</v>
      </c>
      <c r="E1177" s="2" t="s">
        <v>2830</v>
      </c>
      <c r="F1177" s="2" t="s">
        <v>4205</v>
      </c>
      <c r="G1177" s="2" t="s">
        <v>4206</v>
      </c>
      <c r="H1177" s="2" t="s">
        <v>4207</v>
      </c>
      <c r="I1177" s="2" t="s">
        <v>4208</v>
      </c>
      <c r="J1177" s="2" t="s">
        <v>27</v>
      </c>
      <c r="K1177" s="2" t="s">
        <v>4209</v>
      </c>
      <c r="L1177" s="2" t="s">
        <v>4210</v>
      </c>
      <c r="M1177" s="2" t="s">
        <v>4211</v>
      </c>
      <c r="N1177" s="2" t="s">
        <v>41</v>
      </c>
      <c r="O1177" s="2" t="str">
        <f t="shared" si="18"/>
        <v>OK</v>
      </c>
      <c r="P1177" s="2" t="str">
        <f>VLOOKUP(B1177,ACROV!$A$2:$D$739,4,)</f>
        <v>RIFQI AL WAFA</v>
      </c>
    </row>
    <row r="1178" spans="1:16" x14ac:dyDescent="0.25">
      <c r="A1178" s="2" t="s">
        <v>26</v>
      </c>
      <c r="B1178" s="2" t="s">
        <v>2280</v>
      </c>
      <c r="C1178" s="2" t="s">
        <v>2281</v>
      </c>
      <c r="D1178" s="2" t="s">
        <v>118</v>
      </c>
      <c r="E1178" s="2" t="s">
        <v>2282</v>
      </c>
      <c r="F1178" s="2" t="s">
        <v>4205</v>
      </c>
      <c r="G1178" s="2" t="s">
        <v>4206</v>
      </c>
      <c r="H1178" s="2" t="s">
        <v>4207</v>
      </c>
      <c r="I1178" s="2" t="s">
        <v>4208</v>
      </c>
      <c r="J1178" s="2" t="s">
        <v>27</v>
      </c>
      <c r="K1178" s="2" t="s">
        <v>4209</v>
      </c>
      <c r="L1178" s="2" t="s">
        <v>4210</v>
      </c>
      <c r="M1178" s="2" t="s">
        <v>4211</v>
      </c>
      <c r="N1178" s="2" t="s">
        <v>41</v>
      </c>
      <c r="O1178" s="2" t="str">
        <f t="shared" si="18"/>
        <v>OK</v>
      </c>
      <c r="P1178" s="2" t="str">
        <f>VLOOKUP(B1178,ACROV!$A$2:$D$739,4,)</f>
        <v>RIFQI AL WAFA</v>
      </c>
    </row>
    <row r="1179" spans="1:16" x14ac:dyDescent="0.25">
      <c r="A1179" s="2" t="s">
        <v>26</v>
      </c>
      <c r="B1179" s="2" t="s">
        <v>1543</v>
      </c>
      <c r="C1179" s="2" t="s">
        <v>1544</v>
      </c>
      <c r="D1179" s="2" t="s">
        <v>30</v>
      </c>
      <c r="E1179" s="2" t="s">
        <v>3668</v>
      </c>
      <c r="F1179" s="2" t="s">
        <v>4205</v>
      </c>
      <c r="G1179" s="2" t="s">
        <v>4206</v>
      </c>
      <c r="H1179" s="2" t="s">
        <v>4207</v>
      </c>
      <c r="I1179" s="2" t="s">
        <v>4208</v>
      </c>
      <c r="J1179" s="2" t="s">
        <v>27</v>
      </c>
      <c r="K1179" s="2" t="s">
        <v>4209</v>
      </c>
      <c r="L1179" s="2" t="s">
        <v>4210</v>
      </c>
      <c r="M1179" s="2" t="s">
        <v>4211</v>
      </c>
      <c r="N1179" s="2" t="s">
        <v>41</v>
      </c>
      <c r="O1179" s="2" t="str">
        <f t="shared" si="18"/>
        <v>OK</v>
      </c>
      <c r="P1179" s="2" t="str">
        <f>VLOOKUP(B1179,ACROV!$A$2:$D$739,4,)</f>
        <v>RIFQI AL WAFA</v>
      </c>
    </row>
    <row r="1180" spans="1:16" x14ac:dyDescent="0.25">
      <c r="A1180" s="2" t="s">
        <v>26</v>
      </c>
      <c r="B1180" s="2" t="s">
        <v>3274</v>
      </c>
      <c r="C1180" s="2" t="s">
        <v>3275</v>
      </c>
      <c r="D1180" s="2" t="s">
        <v>118</v>
      </c>
      <c r="E1180" s="2" t="s">
        <v>3560</v>
      </c>
      <c r="F1180" s="2" t="s">
        <v>4205</v>
      </c>
      <c r="G1180" s="2" t="s">
        <v>4206</v>
      </c>
      <c r="H1180" s="2" t="s">
        <v>4207</v>
      </c>
      <c r="I1180" s="2" t="s">
        <v>4208</v>
      </c>
      <c r="J1180" s="2" t="s">
        <v>27</v>
      </c>
      <c r="K1180" s="2" t="s">
        <v>4209</v>
      </c>
      <c r="L1180" s="2" t="s">
        <v>4210</v>
      </c>
      <c r="M1180" s="2" t="s">
        <v>4211</v>
      </c>
      <c r="N1180" s="2" t="s">
        <v>41</v>
      </c>
      <c r="O1180" s="2" t="str">
        <f t="shared" si="18"/>
        <v>OK</v>
      </c>
      <c r="P1180" s="2" t="str">
        <f>VLOOKUP(B1180,ACROV!$A$2:$D$739,4,)</f>
        <v>RIFQI AL WAFA</v>
      </c>
    </row>
    <row r="1181" spans="1:16" x14ac:dyDescent="0.25">
      <c r="A1181" s="2" t="s">
        <v>26</v>
      </c>
      <c r="B1181" s="2" t="s">
        <v>3895</v>
      </c>
      <c r="C1181" s="2" t="s">
        <v>3896</v>
      </c>
      <c r="D1181" s="2" t="s">
        <v>118</v>
      </c>
      <c r="E1181" s="2" t="s">
        <v>3964</v>
      </c>
      <c r="F1181" s="2" t="s">
        <v>4205</v>
      </c>
      <c r="G1181" s="2" t="s">
        <v>4206</v>
      </c>
      <c r="H1181" s="2" t="s">
        <v>4207</v>
      </c>
      <c r="I1181" s="2" t="s">
        <v>4208</v>
      </c>
      <c r="J1181" s="2" t="s">
        <v>27</v>
      </c>
      <c r="K1181" s="2" t="s">
        <v>4209</v>
      </c>
      <c r="L1181" s="2" t="s">
        <v>4210</v>
      </c>
      <c r="M1181" s="2" t="s">
        <v>4211</v>
      </c>
      <c r="N1181" s="2" t="s">
        <v>41</v>
      </c>
      <c r="O1181" s="2" t="str">
        <f t="shared" si="18"/>
        <v>OK</v>
      </c>
      <c r="P1181" s="2" t="str">
        <f>VLOOKUP(B1181,ACROV!$A$2:$D$739,4,)</f>
        <v>RIFQI AL WAFA</v>
      </c>
    </row>
    <row r="1182" spans="1:16" x14ac:dyDescent="0.25">
      <c r="A1182" s="2" t="s">
        <v>26</v>
      </c>
      <c r="B1182" s="2" t="s">
        <v>2378</v>
      </c>
      <c r="C1182" s="2" t="s">
        <v>2379</v>
      </c>
      <c r="D1182" s="2" t="s">
        <v>118</v>
      </c>
      <c r="E1182" s="2" t="s">
        <v>2380</v>
      </c>
      <c r="F1182" s="2" t="s">
        <v>4205</v>
      </c>
      <c r="G1182" s="2" t="s">
        <v>4206</v>
      </c>
      <c r="H1182" s="2" t="s">
        <v>4207</v>
      </c>
      <c r="I1182" s="2" t="s">
        <v>4208</v>
      </c>
      <c r="J1182" s="2" t="s">
        <v>27</v>
      </c>
      <c r="K1182" s="2" t="s">
        <v>4209</v>
      </c>
      <c r="L1182" s="2" t="s">
        <v>4210</v>
      </c>
      <c r="M1182" s="2" t="s">
        <v>4211</v>
      </c>
      <c r="N1182" s="2" t="s">
        <v>41</v>
      </c>
      <c r="O1182" s="2" t="str">
        <f t="shared" si="18"/>
        <v>OK</v>
      </c>
      <c r="P1182" s="2" t="str">
        <f>VLOOKUP(B1182,ACROV!$A$2:$D$739,4,)</f>
        <v>RIFQI AL WAFA</v>
      </c>
    </row>
    <row r="1183" spans="1:16" x14ac:dyDescent="0.25">
      <c r="A1183" s="2" t="s">
        <v>26</v>
      </c>
      <c r="B1183" s="2" t="s">
        <v>1384</v>
      </c>
      <c r="C1183" s="2" t="s">
        <v>1385</v>
      </c>
      <c r="D1183" s="2" t="s">
        <v>30</v>
      </c>
      <c r="E1183" s="2" t="s">
        <v>1463</v>
      </c>
      <c r="F1183" s="2" t="s">
        <v>4205</v>
      </c>
      <c r="G1183" s="2" t="s">
        <v>4206</v>
      </c>
      <c r="H1183" s="2" t="s">
        <v>4207</v>
      </c>
      <c r="I1183" s="2" t="s">
        <v>4208</v>
      </c>
      <c r="J1183" s="2" t="s">
        <v>27</v>
      </c>
      <c r="K1183" s="2" t="s">
        <v>4209</v>
      </c>
      <c r="L1183" s="2" t="s">
        <v>4210</v>
      </c>
      <c r="M1183" s="2" t="s">
        <v>4211</v>
      </c>
      <c r="N1183" s="2" t="s">
        <v>41</v>
      </c>
      <c r="O1183" s="2" t="str">
        <f t="shared" si="18"/>
        <v>OK</v>
      </c>
      <c r="P1183" s="2" t="str">
        <f>VLOOKUP(B1183,ACROV!$A$2:$D$739,4,)</f>
        <v>RIFQI AL WAFA</v>
      </c>
    </row>
    <row r="1184" spans="1:16" x14ac:dyDescent="0.25">
      <c r="A1184" s="2" t="s">
        <v>26</v>
      </c>
      <c r="B1184" s="2" t="s">
        <v>2124</v>
      </c>
      <c r="C1184" s="2" t="s">
        <v>2125</v>
      </c>
      <c r="D1184" s="2" t="s">
        <v>118</v>
      </c>
      <c r="E1184" s="2" t="s">
        <v>2126</v>
      </c>
      <c r="F1184" s="2" t="s">
        <v>4205</v>
      </c>
      <c r="G1184" s="2" t="s">
        <v>4206</v>
      </c>
      <c r="H1184" s="2" t="s">
        <v>4207</v>
      </c>
      <c r="I1184" s="2" t="s">
        <v>4208</v>
      </c>
      <c r="J1184" s="2" t="s">
        <v>27</v>
      </c>
      <c r="K1184" s="2" t="s">
        <v>4209</v>
      </c>
      <c r="L1184" s="2" t="s">
        <v>4210</v>
      </c>
      <c r="M1184" s="2" t="s">
        <v>4211</v>
      </c>
      <c r="N1184" s="2" t="s">
        <v>41</v>
      </c>
      <c r="O1184" s="2" t="str">
        <f t="shared" si="18"/>
        <v>OK</v>
      </c>
      <c r="P1184" s="2" t="str">
        <f>VLOOKUP(B1184,ACROV!$A$2:$D$739,4,)</f>
        <v>RIFQI AL WAFA</v>
      </c>
    </row>
    <row r="1185" spans="1:16" x14ac:dyDescent="0.25">
      <c r="A1185" s="2" t="s">
        <v>26</v>
      </c>
      <c r="B1185" s="2" t="s">
        <v>1950</v>
      </c>
      <c r="C1185" s="2" t="s">
        <v>1951</v>
      </c>
      <c r="D1185" s="2" t="s">
        <v>30</v>
      </c>
      <c r="E1185" s="2" t="s">
        <v>1952</v>
      </c>
      <c r="F1185" s="2" t="s">
        <v>4205</v>
      </c>
      <c r="G1185" s="2" t="s">
        <v>4206</v>
      </c>
      <c r="H1185" s="2" t="s">
        <v>4207</v>
      </c>
      <c r="I1185" s="2" t="s">
        <v>4208</v>
      </c>
      <c r="J1185" s="2" t="s">
        <v>27</v>
      </c>
      <c r="K1185" s="2" t="s">
        <v>4209</v>
      </c>
      <c r="L1185" s="2" t="s">
        <v>4210</v>
      </c>
      <c r="M1185" s="2" t="s">
        <v>4211</v>
      </c>
      <c r="N1185" s="2" t="s">
        <v>41</v>
      </c>
      <c r="O1185" s="2" t="str">
        <f t="shared" si="18"/>
        <v>OK</v>
      </c>
      <c r="P1185" s="2" t="str">
        <f>VLOOKUP(B1185,ACROV!$A$2:$D$739,4,)</f>
        <v>RIFQI AL WAFA</v>
      </c>
    </row>
    <row r="1186" spans="1:16" x14ac:dyDescent="0.25">
      <c r="A1186" s="2" t="s">
        <v>26</v>
      </c>
      <c r="B1186" s="2" t="s">
        <v>1710</v>
      </c>
      <c r="C1186" s="2" t="s">
        <v>1711</v>
      </c>
      <c r="D1186" s="2" t="s">
        <v>30</v>
      </c>
      <c r="E1186" s="2" t="s">
        <v>1712</v>
      </c>
      <c r="F1186" s="2" t="s">
        <v>4205</v>
      </c>
      <c r="G1186" s="2" t="s">
        <v>4206</v>
      </c>
      <c r="H1186" s="2" t="s">
        <v>4207</v>
      </c>
      <c r="I1186" s="2" t="s">
        <v>4208</v>
      </c>
      <c r="J1186" s="2" t="s">
        <v>27</v>
      </c>
      <c r="K1186" s="2" t="s">
        <v>4209</v>
      </c>
      <c r="L1186" s="2" t="s">
        <v>4210</v>
      </c>
      <c r="M1186" s="2" t="s">
        <v>4211</v>
      </c>
      <c r="N1186" s="2" t="s">
        <v>41</v>
      </c>
      <c r="O1186" s="2" t="str">
        <f t="shared" si="18"/>
        <v>OK</v>
      </c>
      <c r="P1186" s="2" t="str">
        <f>VLOOKUP(B1186,ACROV!$A$2:$D$739,4,)</f>
        <v>RIFQI AL WAFA</v>
      </c>
    </row>
    <row r="1187" spans="1:16" x14ac:dyDescent="0.25">
      <c r="A1187" s="2" t="s">
        <v>26</v>
      </c>
      <c r="B1187" s="2" t="s">
        <v>1743</v>
      </c>
      <c r="C1187" s="2" t="s">
        <v>1744</v>
      </c>
      <c r="D1187" s="2" t="s">
        <v>30</v>
      </c>
      <c r="E1187" s="2" t="s">
        <v>1745</v>
      </c>
      <c r="F1187" s="2" t="s">
        <v>4205</v>
      </c>
      <c r="G1187" s="2" t="s">
        <v>4206</v>
      </c>
      <c r="H1187" s="2" t="s">
        <v>4207</v>
      </c>
      <c r="I1187" s="2" t="s">
        <v>4208</v>
      </c>
      <c r="J1187" s="2" t="s">
        <v>27</v>
      </c>
      <c r="K1187" s="2" t="s">
        <v>4209</v>
      </c>
      <c r="L1187" s="2" t="s">
        <v>4210</v>
      </c>
      <c r="M1187" s="2" t="s">
        <v>4211</v>
      </c>
      <c r="N1187" s="2" t="s">
        <v>41</v>
      </c>
      <c r="O1187" s="2" t="str">
        <f t="shared" si="18"/>
        <v>OK</v>
      </c>
      <c r="P1187" s="2" t="str">
        <f>VLOOKUP(B1187,ACROV!$A$2:$D$739,4,)</f>
        <v>RIFQI AL WAFA</v>
      </c>
    </row>
    <row r="1188" spans="1:16" x14ac:dyDescent="0.25">
      <c r="A1188" s="2" t="s">
        <v>26</v>
      </c>
      <c r="B1188" s="2" t="s">
        <v>2016</v>
      </c>
      <c r="C1188" s="2" t="s">
        <v>2017</v>
      </c>
      <c r="D1188" s="2" t="s">
        <v>60</v>
      </c>
      <c r="E1188" s="2" t="s">
        <v>2018</v>
      </c>
      <c r="F1188" s="2" t="s">
        <v>4205</v>
      </c>
      <c r="G1188" s="2" t="s">
        <v>4206</v>
      </c>
      <c r="H1188" s="2" t="s">
        <v>4207</v>
      </c>
      <c r="I1188" s="2" t="s">
        <v>4208</v>
      </c>
      <c r="J1188" s="2" t="s">
        <v>27</v>
      </c>
      <c r="K1188" s="2" t="s">
        <v>4209</v>
      </c>
      <c r="L1188" s="2" t="s">
        <v>4210</v>
      </c>
      <c r="M1188" s="2" t="s">
        <v>4211</v>
      </c>
      <c r="N1188" s="2" t="s">
        <v>41</v>
      </c>
      <c r="O1188" s="2" t="str">
        <f t="shared" si="18"/>
        <v>OK</v>
      </c>
      <c r="P1188" s="2" t="str">
        <f>VLOOKUP(B1188,ACROV!$A$2:$D$739,4,)</f>
        <v>RIFQI AL WAFA</v>
      </c>
    </row>
    <row r="1189" spans="1:16" x14ac:dyDescent="0.25">
      <c r="A1189" s="2" t="s">
        <v>26</v>
      </c>
      <c r="B1189" s="2" t="s">
        <v>270</v>
      </c>
      <c r="C1189" s="2" t="s">
        <v>271</v>
      </c>
      <c r="D1189" s="2" t="s">
        <v>30</v>
      </c>
      <c r="E1189" s="2" t="s">
        <v>1668</v>
      </c>
      <c r="F1189" s="2" t="s">
        <v>4205</v>
      </c>
      <c r="G1189" s="2" t="s">
        <v>4206</v>
      </c>
      <c r="H1189" s="2" t="s">
        <v>4207</v>
      </c>
      <c r="I1189" s="2" t="s">
        <v>4208</v>
      </c>
      <c r="J1189" s="2" t="s">
        <v>27</v>
      </c>
      <c r="K1189" s="2" t="s">
        <v>4209</v>
      </c>
      <c r="L1189" s="2" t="s">
        <v>4210</v>
      </c>
      <c r="M1189" s="2" t="s">
        <v>4211</v>
      </c>
      <c r="N1189" s="2" t="s">
        <v>41</v>
      </c>
      <c r="O1189" s="2" t="str">
        <f t="shared" si="18"/>
        <v>OK</v>
      </c>
      <c r="P1189" s="2" t="str">
        <f>VLOOKUP(B1189,ACROV!$A$2:$D$739,4,)</f>
        <v>RIFQI AL WAFA</v>
      </c>
    </row>
    <row r="1190" spans="1:16" x14ac:dyDescent="0.25">
      <c r="A1190" s="2" t="s">
        <v>26</v>
      </c>
      <c r="B1190" s="2" t="s">
        <v>2838</v>
      </c>
      <c r="C1190" s="2" t="s">
        <v>2839</v>
      </c>
      <c r="D1190" s="2" t="s">
        <v>118</v>
      </c>
      <c r="E1190" s="2" t="s">
        <v>3685</v>
      </c>
      <c r="F1190" s="2" t="s">
        <v>4205</v>
      </c>
      <c r="G1190" s="2" t="s">
        <v>4206</v>
      </c>
      <c r="H1190" s="2" t="s">
        <v>4207</v>
      </c>
      <c r="I1190" s="2" t="s">
        <v>4208</v>
      </c>
      <c r="J1190" s="2" t="s">
        <v>27</v>
      </c>
      <c r="K1190" s="2" t="s">
        <v>4209</v>
      </c>
      <c r="L1190" s="2" t="s">
        <v>4210</v>
      </c>
      <c r="M1190" s="2" t="s">
        <v>4211</v>
      </c>
      <c r="N1190" s="2" t="s">
        <v>41</v>
      </c>
      <c r="O1190" s="2" t="str">
        <f t="shared" si="18"/>
        <v>OK</v>
      </c>
      <c r="P1190" s="2" t="str">
        <f>VLOOKUP(B1190,ACROV!$A$2:$D$739,4,)</f>
        <v>RIFQI AL WAFA</v>
      </c>
    </row>
    <row r="1191" spans="1:16" x14ac:dyDescent="0.25">
      <c r="A1191" s="2" t="s">
        <v>26</v>
      </c>
      <c r="B1191" s="2" t="s">
        <v>2016</v>
      </c>
      <c r="C1191" s="2" t="s">
        <v>2017</v>
      </c>
      <c r="D1191" s="2" t="s">
        <v>118</v>
      </c>
      <c r="E1191" s="2" t="s">
        <v>3834</v>
      </c>
      <c r="F1191" s="2" t="s">
        <v>4205</v>
      </c>
      <c r="G1191" s="2" t="s">
        <v>4206</v>
      </c>
      <c r="H1191" s="2" t="s">
        <v>4207</v>
      </c>
      <c r="I1191" s="2" t="s">
        <v>4208</v>
      </c>
      <c r="J1191" s="2" t="s">
        <v>27</v>
      </c>
      <c r="K1191" s="2" t="s">
        <v>4209</v>
      </c>
      <c r="L1191" s="2" t="s">
        <v>4210</v>
      </c>
      <c r="M1191" s="2" t="s">
        <v>4211</v>
      </c>
      <c r="N1191" s="2" t="s">
        <v>41</v>
      </c>
      <c r="O1191" s="2" t="str">
        <f t="shared" si="18"/>
        <v>OK</v>
      </c>
      <c r="P1191" s="2" t="str">
        <f>VLOOKUP(B1191,ACROV!$A$2:$D$739,4,)</f>
        <v>RIFQI AL WAFA</v>
      </c>
    </row>
    <row r="1192" spans="1:16" x14ac:dyDescent="0.25">
      <c r="A1192" s="2" t="s">
        <v>26</v>
      </c>
      <c r="B1192" s="2" t="s">
        <v>3188</v>
      </c>
      <c r="C1192" s="2" t="s">
        <v>3189</v>
      </c>
      <c r="D1192" s="2" t="s">
        <v>30</v>
      </c>
      <c r="E1192" s="2" t="s">
        <v>3605</v>
      </c>
      <c r="F1192" s="2" t="s">
        <v>4205</v>
      </c>
      <c r="G1192" s="2" t="s">
        <v>4206</v>
      </c>
      <c r="H1192" s="2" t="s">
        <v>4207</v>
      </c>
      <c r="I1192" s="2" t="s">
        <v>4208</v>
      </c>
      <c r="J1192" s="2" t="s">
        <v>27</v>
      </c>
      <c r="K1192" s="2" t="s">
        <v>4209</v>
      </c>
      <c r="L1192" s="2" t="s">
        <v>4210</v>
      </c>
      <c r="M1192" s="2" t="s">
        <v>4211</v>
      </c>
      <c r="N1192" s="2" t="s">
        <v>41</v>
      </c>
      <c r="O1192" s="2" t="str">
        <f t="shared" si="18"/>
        <v>OK</v>
      </c>
      <c r="P1192" s="2" t="str">
        <f>VLOOKUP(B1192,ACROV!$A$2:$D$739,4,)</f>
        <v>RIFQI AL WAFA</v>
      </c>
    </row>
    <row r="1193" spans="1:16" x14ac:dyDescent="0.25">
      <c r="A1193" s="2" t="s">
        <v>26</v>
      </c>
      <c r="B1193" s="2" t="s">
        <v>849</v>
      </c>
      <c r="C1193" s="2" t="s">
        <v>850</v>
      </c>
      <c r="D1193" s="2" t="s">
        <v>30</v>
      </c>
      <c r="E1193" s="2" t="s">
        <v>3571</v>
      </c>
      <c r="F1193" s="2" t="s">
        <v>4205</v>
      </c>
      <c r="G1193" s="2" t="s">
        <v>4206</v>
      </c>
      <c r="H1193" s="2" t="s">
        <v>4207</v>
      </c>
      <c r="I1193" s="2" t="s">
        <v>4208</v>
      </c>
      <c r="J1193" s="2" t="s">
        <v>27</v>
      </c>
      <c r="K1193" s="2" t="s">
        <v>4209</v>
      </c>
      <c r="L1193" s="2" t="s">
        <v>4210</v>
      </c>
      <c r="M1193" s="2" t="s">
        <v>4211</v>
      </c>
      <c r="N1193" s="2" t="s">
        <v>41</v>
      </c>
      <c r="O1193" s="2" t="str">
        <f t="shared" si="18"/>
        <v>OK</v>
      </c>
      <c r="P1193" s="2" t="str">
        <f>VLOOKUP(B1193,ACROV!$A$2:$D$739,4,)</f>
        <v>RIFQI AL WAFA</v>
      </c>
    </row>
    <row r="1194" spans="1:16" x14ac:dyDescent="0.25">
      <c r="A1194" s="2" t="s">
        <v>26</v>
      </c>
      <c r="B1194" s="2" t="s">
        <v>670</v>
      </c>
      <c r="C1194" s="2" t="s">
        <v>671</v>
      </c>
      <c r="D1194" s="2" t="s">
        <v>118</v>
      </c>
      <c r="E1194" s="2" t="s">
        <v>2045</v>
      </c>
      <c r="F1194" s="2" t="s">
        <v>4205</v>
      </c>
      <c r="G1194" s="2" t="s">
        <v>4206</v>
      </c>
      <c r="H1194" s="2" t="s">
        <v>4207</v>
      </c>
      <c r="I1194" s="2" t="s">
        <v>4208</v>
      </c>
      <c r="J1194" s="2" t="s">
        <v>27</v>
      </c>
      <c r="K1194" s="2" t="s">
        <v>4209</v>
      </c>
      <c r="L1194" s="2" t="s">
        <v>4210</v>
      </c>
      <c r="M1194" s="2" t="s">
        <v>4211</v>
      </c>
      <c r="N1194" s="2" t="s">
        <v>41</v>
      </c>
      <c r="O1194" s="2" t="str">
        <f t="shared" si="18"/>
        <v>OK</v>
      </c>
      <c r="P1194" s="2" t="str">
        <f>VLOOKUP(B1194,ACROV!$A$2:$D$739,4,)</f>
        <v>RIFQI AL WAFA</v>
      </c>
    </row>
    <row r="1195" spans="1:16" x14ac:dyDescent="0.25">
      <c r="A1195" s="2" t="s">
        <v>26</v>
      </c>
      <c r="B1195" s="2" t="s">
        <v>1264</v>
      </c>
      <c r="C1195" s="2" t="s">
        <v>1265</v>
      </c>
      <c r="D1195" s="2" t="s">
        <v>160</v>
      </c>
      <c r="E1195" s="2" t="s">
        <v>3634</v>
      </c>
      <c r="F1195" s="2" t="s">
        <v>4205</v>
      </c>
      <c r="G1195" s="2" t="s">
        <v>4206</v>
      </c>
      <c r="H1195" s="2" t="s">
        <v>4207</v>
      </c>
      <c r="I1195" s="2" t="s">
        <v>4208</v>
      </c>
      <c r="J1195" s="2" t="s">
        <v>27</v>
      </c>
      <c r="K1195" s="2" t="s">
        <v>4209</v>
      </c>
      <c r="L1195" s="2" t="s">
        <v>4210</v>
      </c>
      <c r="M1195" s="2" t="s">
        <v>4211</v>
      </c>
      <c r="N1195" s="2" t="s">
        <v>41</v>
      </c>
      <c r="O1195" s="2" t="str">
        <f t="shared" si="18"/>
        <v>OK</v>
      </c>
      <c r="P1195" s="2" t="str">
        <f>VLOOKUP(B1195,ACROV!$A$2:$D$739,4,)</f>
        <v>RIFQI AL WAFA</v>
      </c>
    </row>
    <row r="1196" spans="1:16" x14ac:dyDescent="0.25">
      <c r="A1196" s="2" t="s">
        <v>26</v>
      </c>
      <c r="B1196" s="2" t="s">
        <v>1039</v>
      </c>
      <c r="C1196" s="2" t="s">
        <v>1040</v>
      </c>
      <c r="D1196" s="2" t="s">
        <v>30</v>
      </c>
      <c r="E1196" s="2" t="s">
        <v>1733</v>
      </c>
      <c r="F1196" s="2" t="s">
        <v>4205</v>
      </c>
      <c r="G1196" s="2" t="s">
        <v>4206</v>
      </c>
      <c r="H1196" s="2" t="s">
        <v>4207</v>
      </c>
      <c r="I1196" s="2" t="s">
        <v>4208</v>
      </c>
      <c r="J1196" s="2" t="s">
        <v>27</v>
      </c>
      <c r="K1196" s="2" t="s">
        <v>4209</v>
      </c>
      <c r="L1196" s="2" t="s">
        <v>4210</v>
      </c>
      <c r="M1196" s="2" t="s">
        <v>4211</v>
      </c>
      <c r="N1196" s="2" t="s">
        <v>41</v>
      </c>
      <c r="O1196" s="2" t="str">
        <f t="shared" si="18"/>
        <v>OK</v>
      </c>
      <c r="P1196" s="2" t="str">
        <f>VLOOKUP(B1196,ACROV!$A$2:$D$739,4,)</f>
        <v>RIFQI AL WAFA</v>
      </c>
    </row>
    <row r="1197" spans="1:16" x14ac:dyDescent="0.25">
      <c r="A1197" s="2" t="s">
        <v>26</v>
      </c>
      <c r="B1197" s="2" t="s">
        <v>924</v>
      </c>
      <c r="C1197" s="2" t="s">
        <v>925</v>
      </c>
      <c r="D1197" s="2" t="s">
        <v>30</v>
      </c>
      <c r="E1197" s="2" t="s">
        <v>3301</v>
      </c>
      <c r="F1197" s="2" t="s">
        <v>4205</v>
      </c>
      <c r="G1197" s="2" t="s">
        <v>4206</v>
      </c>
      <c r="H1197" s="2" t="s">
        <v>4207</v>
      </c>
      <c r="I1197" s="2" t="s">
        <v>4208</v>
      </c>
      <c r="J1197" s="2" t="s">
        <v>27</v>
      </c>
      <c r="K1197" s="2" t="s">
        <v>4209</v>
      </c>
      <c r="L1197" s="2" t="s">
        <v>4210</v>
      </c>
      <c r="M1197" s="2" t="s">
        <v>4211</v>
      </c>
      <c r="N1197" s="2" t="s">
        <v>41</v>
      </c>
      <c r="O1197" s="2" t="str">
        <f t="shared" si="18"/>
        <v>OK</v>
      </c>
      <c r="P1197" s="2" t="str">
        <f>VLOOKUP(B1197,ACROV!$A$2:$D$739,4,)</f>
        <v>RIFQI AL WAFA</v>
      </c>
    </row>
    <row r="1198" spans="1:16" x14ac:dyDescent="0.25">
      <c r="A1198" s="2" t="s">
        <v>26</v>
      </c>
      <c r="B1198" s="2" t="s">
        <v>1743</v>
      </c>
      <c r="C1198" s="2" t="s">
        <v>1744</v>
      </c>
      <c r="D1198" s="2" t="s">
        <v>118</v>
      </c>
      <c r="E1198" s="2" t="s">
        <v>1844</v>
      </c>
      <c r="F1198" s="2" t="s">
        <v>4205</v>
      </c>
      <c r="G1198" s="2" t="s">
        <v>4206</v>
      </c>
      <c r="H1198" s="2" t="s">
        <v>4207</v>
      </c>
      <c r="I1198" s="2" t="s">
        <v>4208</v>
      </c>
      <c r="J1198" s="2" t="s">
        <v>27</v>
      </c>
      <c r="K1198" s="2" t="s">
        <v>4209</v>
      </c>
      <c r="L1198" s="2" t="s">
        <v>4210</v>
      </c>
      <c r="M1198" s="2" t="s">
        <v>4211</v>
      </c>
      <c r="N1198" s="2" t="s">
        <v>41</v>
      </c>
      <c r="O1198" s="2" t="str">
        <f t="shared" si="18"/>
        <v>OK</v>
      </c>
      <c r="P1198" s="2" t="str">
        <f>VLOOKUP(B1198,ACROV!$A$2:$D$739,4,)</f>
        <v>RIFQI AL WAFA</v>
      </c>
    </row>
    <row r="1199" spans="1:16" x14ac:dyDescent="0.25">
      <c r="A1199" s="2" t="s">
        <v>26</v>
      </c>
      <c r="B1199" s="2" t="s">
        <v>945</v>
      </c>
      <c r="C1199" s="2" t="s">
        <v>946</v>
      </c>
      <c r="D1199" s="2" t="s">
        <v>30</v>
      </c>
      <c r="E1199" s="2" t="s">
        <v>2251</v>
      </c>
      <c r="F1199" s="2" t="s">
        <v>4205</v>
      </c>
      <c r="G1199" s="2" t="s">
        <v>4206</v>
      </c>
      <c r="H1199" s="2" t="s">
        <v>4207</v>
      </c>
      <c r="I1199" s="2" t="s">
        <v>4208</v>
      </c>
      <c r="J1199" s="2" t="s">
        <v>27</v>
      </c>
      <c r="K1199" s="2" t="s">
        <v>4209</v>
      </c>
      <c r="L1199" s="2" t="s">
        <v>4210</v>
      </c>
      <c r="M1199" s="2" t="s">
        <v>4211</v>
      </c>
      <c r="N1199" s="2" t="s">
        <v>41</v>
      </c>
      <c r="O1199" s="2" t="str">
        <f t="shared" si="18"/>
        <v>OK</v>
      </c>
      <c r="P1199" s="2" t="str">
        <f>VLOOKUP(B1199,ACROV!$A$2:$D$739,4,)</f>
        <v>RIFQI AL WAFA</v>
      </c>
    </row>
    <row r="1200" spans="1:16" x14ac:dyDescent="0.25">
      <c r="A1200" s="2" t="s">
        <v>26</v>
      </c>
      <c r="B1200" s="2" t="s">
        <v>872</v>
      </c>
      <c r="C1200" s="2" t="s">
        <v>873</v>
      </c>
      <c r="D1200" s="2" t="s">
        <v>30</v>
      </c>
      <c r="E1200" s="2" t="s">
        <v>1896</v>
      </c>
      <c r="F1200" s="2" t="s">
        <v>4205</v>
      </c>
      <c r="G1200" s="2" t="s">
        <v>4206</v>
      </c>
      <c r="H1200" s="2" t="s">
        <v>4207</v>
      </c>
      <c r="I1200" s="2" t="s">
        <v>4208</v>
      </c>
      <c r="J1200" s="2" t="s">
        <v>27</v>
      </c>
      <c r="K1200" s="2" t="s">
        <v>4209</v>
      </c>
      <c r="L1200" s="2" t="s">
        <v>4210</v>
      </c>
      <c r="M1200" s="2" t="s">
        <v>4211</v>
      </c>
      <c r="N1200" s="2" t="s">
        <v>41</v>
      </c>
      <c r="O1200" s="2" t="str">
        <f t="shared" si="18"/>
        <v>OK</v>
      </c>
      <c r="P1200" s="2" t="str">
        <f>VLOOKUP(B1200,ACROV!$A$2:$D$739,4,)</f>
        <v>RIFQI AL WAFA</v>
      </c>
    </row>
    <row r="1201" spans="1:16" x14ac:dyDescent="0.25">
      <c r="A1201" s="2" t="s">
        <v>26</v>
      </c>
      <c r="B1201" s="2" t="s">
        <v>3325</v>
      </c>
      <c r="C1201" s="2" t="s">
        <v>3326</v>
      </c>
      <c r="D1201" s="2" t="s">
        <v>118</v>
      </c>
      <c r="E1201" s="2" t="s">
        <v>3833</v>
      </c>
      <c r="F1201" s="2" t="s">
        <v>4205</v>
      </c>
      <c r="G1201" s="2" t="s">
        <v>4206</v>
      </c>
      <c r="H1201" s="2" t="s">
        <v>4207</v>
      </c>
      <c r="I1201" s="2" t="s">
        <v>4208</v>
      </c>
      <c r="J1201" s="2" t="s">
        <v>27</v>
      </c>
      <c r="K1201" s="2" t="s">
        <v>4209</v>
      </c>
      <c r="L1201" s="2" t="s">
        <v>4210</v>
      </c>
      <c r="M1201" s="2" t="s">
        <v>4211</v>
      </c>
      <c r="N1201" s="2" t="s">
        <v>41</v>
      </c>
      <c r="O1201" s="2" t="str">
        <f t="shared" si="18"/>
        <v>OK</v>
      </c>
      <c r="P1201" s="2" t="str">
        <f>VLOOKUP(B1201,ACROV!$A$2:$D$739,4,)</f>
        <v>RIFQI AL WAFA</v>
      </c>
    </row>
    <row r="1202" spans="1:16" x14ac:dyDescent="0.25">
      <c r="A1202" s="2" t="s">
        <v>26</v>
      </c>
      <c r="B1202" s="2" t="s">
        <v>2280</v>
      </c>
      <c r="C1202" s="2" t="s">
        <v>2281</v>
      </c>
      <c r="D1202" s="2" t="s">
        <v>30</v>
      </c>
      <c r="E1202" s="2" t="s">
        <v>3832</v>
      </c>
      <c r="F1202" s="2" t="s">
        <v>4205</v>
      </c>
      <c r="G1202" s="2" t="s">
        <v>4206</v>
      </c>
      <c r="H1202" s="2" t="s">
        <v>4207</v>
      </c>
      <c r="I1202" s="2" t="s">
        <v>4208</v>
      </c>
      <c r="J1202" s="2" t="s">
        <v>27</v>
      </c>
      <c r="K1202" s="2" t="s">
        <v>4209</v>
      </c>
      <c r="L1202" s="2" t="s">
        <v>4210</v>
      </c>
      <c r="M1202" s="2" t="s">
        <v>4211</v>
      </c>
      <c r="N1202" s="2" t="s">
        <v>41</v>
      </c>
      <c r="O1202" s="2" t="str">
        <f t="shared" si="18"/>
        <v>OK</v>
      </c>
      <c r="P1202" s="2" t="str">
        <f>VLOOKUP(B1202,ACROV!$A$2:$D$739,4,)</f>
        <v>RIFQI AL WAFA</v>
      </c>
    </row>
    <row r="1203" spans="1:16" x14ac:dyDescent="0.25">
      <c r="A1203" s="2" t="s">
        <v>26</v>
      </c>
      <c r="B1203" s="2" t="s">
        <v>3895</v>
      </c>
      <c r="C1203" s="2" t="s">
        <v>3896</v>
      </c>
      <c r="D1203" s="2" t="s">
        <v>30</v>
      </c>
      <c r="E1203" s="2" t="s">
        <v>3897</v>
      </c>
      <c r="F1203" s="2" t="s">
        <v>4205</v>
      </c>
      <c r="G1203" s="2" t="s">
        <v>4206</v>
      </c>
      <c r="H1203" s="2" t="s">
        <v>4207</v>
      </c>
      <c r="I1203" s="2" t="s">
        <v>4208</v>
      </c>
      <c r="J1203" s="2" t="s">
        <v>27</v>
      </c>
      <c r="K1203" s="2" t="s">
        <v>4209</v>
      </c>
      <c r="L1203" s="2" t="s">
        <v>4210</v>
      </c>
      <c r="M1203" s="2" t="s">
        <v>4211</v>
      </c>
      <c r="N1203" s="2" t="s">
        <v>41</v>
      </c>
      <c r="O1203" s="2" t="str">
        <f t="shared" si="18"/>
        <v>OK</v>
      </c>
      <c r="P1203" s="2" t="str">
        <f>VLOOKUP(B1203,ACROV!$A$2:$D$739,4,)</f>
        <v>RIFQI AL WAFA</v>
      </c>
    </row>
    <row r="1204" spans="1:16" x14ac:dyDescent="0.25">
      <c r="A1204" s="2" t="s">
        <v>26</v>
      </c>
      <c r="B1204" s="2" t="s">
        <v>2568</v>
      </c>
      <c r="C1204" s="2" t="s">
        <v>2569</v>
      </c>
      <c r="D1204" s="2" t="s">
        <v>30</v>
      </c>
      <c r="E1204" s="2" t="s">
        <v>3953</v>
      </c>
      <c r="F1204" s="2" t="s">
        <v>4205</v>
      </c>
      <c r="G1204" s="2" t="s">
        <v>4206</v>
      </c>
      <c r="H1204" s="2" t="s">
        <v>4207</v>
      </c>
      <c r="I1204" s="2" t="s">
        <v>4208</v>
      </c>
      <c r="J1204" s="2" t="s">
        <v>27</v>
      </c>
      <c r="K1204" s="2" t="s">
        <v>4209</v>
      </c>
      <c r="L1204" s="2" t="s">
        <v>4210</v>
      </c>
      <c r="M1204" s="2" t="s">
        <v>4211</v>
      </c>
      <c r="N1204" s="2" t="s">
        <v>41</v>
      </c>
      <c r="O1204" s="2" t="str">
        <f t="shared" si="18"/>
        <v>OK</v>
      </c>
      <c r="P1204" s="2" t="str">
        <f>VLOOKUP(B1204,ACROV!$A$2:$D$739,4,)</f>
        <v>RIFQI AL WAFA</v>
      </c>
    </row>
    <row r="1205" spans="1:16" x14ac:dyDescent="0.25">
      <c r="A1205" s="2" t="s">
        <v>26</v>
      </c>
      <c r="B1205" s="2" t="s">
        <v>2385</v>
      </c>
      <c r="C1205" s="2" t="s">
        <v>2386</v>
      </c>
      <c r="D1205" s="2" t="s">
        <v>30</v>
      </c>
      <c r="E1205" s="2" t="s">
        <v>2387</v>
      </c>
      <c r="F1205" s="2" t="s">
        <v>4205</v>
      </c>
      <c r="G1205" s="2" t="s">
        <v>4206</v>
      </c>
      <c r="H1205" s="2" t="s">
        <v>4207</v>
      </c>
      <c r="I1205" s="2" t="s">
        <v>4208</v>
      </c>
      <c r="J1205" s="2" t="s">
        <v>27</v>
      </c>
      <c r="K1205" s="2" t="s">
        <v>4209</v>
      </c>
      <c r="L1205" s="2" t="s">
        <v>4210</v>
      </c>
      <c r="M1205" s="2" t="s">
        <v>4211</v>
      </c>
      <c r="N1205" s="2" t="s">
        <v>41</v>
      </c>
      <c r="O1205" s="2" t="str">
        <f t="shared" si="18"/>
        <v>OK</v>
      </c>
      <c r="P1205" s="2" t="str">
        <f>VLOOKUP(B1205,ACROV!$A$2:$D$739,4,)</f>
        <v>RIFQI AL WAFA</v>
      </c>
    </row>
    <row r="1206" spans="1:16" x14ac:dyDescent="0.25">
      <c r="A1206" s="2" t="s">
        <v>26</v>
      </c>
      <c r="B1206" s="2" t="s">
        <v>267</v>
      </c>
      <c r="C1206" s="2" t="s">
        <v>268</v>
      </c>
      <c r="D1206" s="2" t="s">
        <v>30</v>
      </c>
      <c r="E1206" s="2" t="s">
        <v>2780</v>
      </c>
      <c r="F1206" s="2" t="s">
        <v>4205</v>
      </c>
      <c r="G1206" s="2" t="s">
        <v>4206</v>
      </c>
      <c r="H1206" s="2" t="s">
        <v>4207</v>
      </c>
      <c r="I1206" s="2" t="s">
        <v>4208</v>
      </c>
      <c r="J1206" s="2" t="s">
        <v>27</v>
      </c>
      <c r="K1206" s="2" t="s">
        <v>4209</v>
      </c>
      <c r="L1206" s="2" t="s">
        <v>4210</v>
      </c>
      <c r="M1206" s="2" t="s">
        <v>4211</v>
      </c>
      <c r="N1206" s="2" t="s">
        <v>41</v>
      </c>
      <c r="O1206" s="2" t="str">
        <f t="shared" si="18"/>
        <v>OK</v>
      </c>
      <c r="P1206" s="2" t="str">
        <f>VLOOKUP(B1206,ACROV!$A$2:$D$739,4,)</f>
        <v>RIFQI AL WAFA</v>
      </c>
    </row>
    <row r="1207" spans="1:16" x14ac:dyDescent="0.25">
      <c r="A1207" s="2" t="s">
        <v>26</v>
      </c>
      <c r="B1207" s="2" t="s">
        <v>3111</v>
      </c>
      <c r="C1207" s="2" t="s">
        <v>3112</v>
      </c>
      <c r="D1207" s="2" t="s">
        <v>30</v>
      </c>
      <c r="E1207" s="2" t="s">
        <v>3747</v>
      </c>
      <c r="F1207" s="2" t="s">
        <v>4205</v>
      </c>
      <c r="G1207" s="2" t="s">
        <v>4206</v>
      </c>
      <c r="H1207" s="2" t="s">
        <v>4207</v>
      </c>
      <c r="I1207" s="2" t="s">
        <v>4208</v>
      </c>
      <c r="J1207" s="2" t="s">
        <v>27</v>
      </c>
      <c r="K1207" s="2" t="s">
        <v>4209</v>
      </c>
      <c r="L1207" s="2" t="s">
        <v>4210</v>
      </c>
      <c r="M1207" s="2" t="s">
        <v>4211</v>
      </c>
      <c r="N1207" s="2" t="s">
        <v>41</v>
      </c>
      <c r="O1207" s="2" t="str">
        <f t="shared" si="18"/>
        <v>OK</v>
      </c>
      <c r="P1207" s="2" t="str">
        <f>VLOOKUP(B1207,ACROV!$A$2:$D$739,4,)</f>
        <v>RIFQI AL WAFA</v>
      </c>
    </row>
    <row r="1208" spans="1:16" x14ac:dyDescent="0.25">
      <c r="A1208" s="2" t="s">
        <v>26</v>
      </c>
      <c r="B1208" s="2" t="s">
        <v>189</v>
      </c>
      <c r="C1208" s="2" t="s">
        <v>190</v>
      </c>
      <c r="D1208" s="2" t="s">
        <v>30</v>
      </c>
      <c r="E1208" s="2" t="s">
        <v>3787</v>
      </c>
      <c r="F1208" s="2" t="s">
        <v>4205</v>
      </c>
      <c r="G1208" s="2" t="s">
        <v>4206</v>
      </c>
      <c r="H1208" s="2" t="s">
        <v>4207</v>
      </c>
      <c r="I1208" s="2" t="s">
        <v>4208</v>
      </c>
      <c r="J1208" s="2" t="s">
        <v>27</v>
      </c>
      <c r="K1208" s="2" t="s">
        <v>4209</v>
      </c>
      <c r="L1208" s="2" t="s">
        <v>4210</v>
      </c>
      <c r="M1208" s="2" t="s">
        <v>4211</v>
      </c>
      <c r="N1208" s="2" t="s">
        <v>41</v>
      </c>
      <c r="O1208" s="2" t="str">
        <f t="shared" si="18"/>
        <v>OK</v>
      </c>
      <c r="P1208" s="2" t="str">
        <f>VLOOKUP(B1208,ACROV!$A$2:$D$739,4,)</f>
        <v>RIFQI AL WAFA</v>
      </c>
    </row>
    <row r="1209" spans="1:16" x14ac:dyDescent="0.25">
      <c r="A1209" s="2" t="s">
        <v>26</v>
      </c>
      <c r="B1209" s="2" t="s">
        <v>3640</v>
      </c>
      <c r="C1209" s="2" t="s">
        <v>3641</v>
      </c>
      <c r="D1209" s="2" t="s">
        <v>30</v>
      </c>
      <c r="E1209" s="2" t="s">
        <v>3642</v>
      </c>
      <c r="F1209" s="2" t="s">
        <v>4205</v>
      </c>
      <c r="G1209" s="2" t="s">
        <v>4206</v>
      </c>
      <c r="H1209" s="2" t="s">
        <v>4207</v>
      </c>
      <c r="I1209" s="2" t="s">
        <v>4208</v>
      </c>
      <c r="J1209" s="2" t="s">
        <v>27</v>
      </c>
      <c r="K1209" s="2" t="s">
        <v>4209</v>
      </c>
      <c r="L1209" s="2" t="s">
        <v>4210</v>
      </c>
      <c r="M1209" s="2" t="s">
        <v>4211</v>
      </c>
      <c r="N1209" s="2" t="s">
        <v>41</v>
      </c>
      <c r="O1209" s="2" t="str">
        <f t="shared" si="18"/>
        <v>OK</v>
      </c>
      <c r="P1209" s="2" t="str">
        <f>VLOOKUP(B1209,ACROV!$A$2:$D$739,4,)</f>
        <v>RIFQI AL WAFA</v>
      </c>
    </row>
    <row r="1210" spans="1:16" x14ac:dyDescent="0.25">
      <c r="A1210" s="2" t="s">
        <v>26</v>
      </c>
      <c r="B1210" s="2" t="s">
        <v>2124</v>
      </c>
      <c r="C1210" s="2" t="s">
        <v>2125</v>
      </c>
      <c r="D1210" s="2" t="s">
        <v>30</v>
      </c>
      <c r="E1210" s="2" t="s">
        <v>2359</v>
      </c>
      <c r="F1210" s="2" t="s">
        <v>4205</v>
      </c>
      <c r="G1210" s="2" t="s">
        <v>4206</v>
      </c>
      <c r="H1210" s="2" t="s">
        <v>4207</v>
      </c>
      <c r="I1210" s="2" t="s">
        <v>4208</v>
      </c>
      <c r="J1210" s="2" t="s">
        <v>27</v>
      </c>
      <c r="K1210" s="2" t="s">
        <v>4209</v>
      </c>
      <c r="L1210" s="2" t="s">
        <v>4210</v>
      </c>
      <c r="M1210" s="2" t="s">
        <v>4211</v>
      </c>
      <c r="N1210" s="2" t="s">
        <v>41</v>
      </c>
      <c r="O1210" s="2" t="str">
        <f t="shared" si="18"/>
        <v>OK</v>
      </c>
      <c r="P1210" s="2" t="str">
        <f>VLOOKUP(B1210,ACROV!$A$2:$D$739,4,)</f>
        <v>RIFQI AL WAFA</v>
      </c>
    </row>
    <row r="1211" spans="1:16" x14ac:dyDescent="0.25">
      <c r="A1211" s="2" t="s">
        <v>26</v>
      </c>
      <c r="B1211" s="2" t="s">
        <v>748</v>
      </c>
      <c r="C1211" s="2" t="s">
        <v>749</v>
      </c>
      <c r="D1211" s="2" t="s">
        <v>30</v>
      </c>
      <c r="E1211" s="2" t="s">
        <v>3762</v>
      </c>
      <c r="F1211" s="2" t="s">
        <v>4205</v>
      </c>
      <c r="G1211" s="2" t="s">
        <v>4206</v>
      </c>
      <c r="H1211" s="2" t="s">
        <v>4207</v>
      </c>
      <c r="I1211" s="2" t="s">
        <v>4208</v>
      </c>
      <c r="J1211" s="2" t="s">
        <v>27</v>
      </c>
      <c r="K1211" s="2" t="s">
        <v>4209</v>
      </c>
      <c r="L1211" s="2" t="s">
        <v>4210</v>
      </c>
      <c r="M1211" s="2" t="s">
        <v>4211</v>
      </c>
      <c r="N1211" s="2" t="s">
        <v>41</v>
      </c>
      <c r="O1211" s="2" t="str">
        <f t="shared" si="18"/>
        <v>OK</v>
      </c>
      <c r="P1211" s="2" t="str">
        <f>VLOOKUP(B1211,ACROV!$A$2:$D$739,4,)</f>
        <v>RIFQI AL WAFA</v>
      </c>
    </row>
    <row r="1212" spans="1:16" x14ac:dyDescent="0.25">
      <c r="A1212" s="2" t="s">
        <v>26</v>
      </c>
      <c r="B1212" s="2" t="s">
        <v>2838</v>
      </c>
      <c r="C1212" s="2" t="s">
        <v>2839</v>
      </c>
      <c r="D1212" s="2" t="s">
        <v>30</v>
      </c>
      <c r="E1212" s="2" t="s">
        <v>2840</v>
      </c>
      <c r="F1212" s="2" t="s">
        <v>4205</v>
      </c>
      <c r="G1212" s="2" t="s">
        <v>4206</v>
      </c>
      <c r="H1212" s="2" t="s">
        <v>4207</v>
      </c>
      <c r="I1212" s="2" t="s">
        <v>4208</v>
      </c>
      <c r="J1212" s="2" t="s">
        <v>27</v>
      </c>
      <c r="K1212" s="2" t="s">
        <v>4209</v>
      </c>
      <c r="L1212" s="2" t="s">
        <v>4210</v>
      </c>
      <c r="M1212" s="2" t="s">
        <v>4211</v>
      </c>
      <c r="N1212" s="2" t="s">
        <v>41</v>
      </c>
      <c r="O1212" s="2" t="str">
        <f t="shared" si="18"/>
        <v>OK</v>
      </c>
      <c r="P1212" s="2" t="str">
        <f>VLOOKUP(B1212,ACROV!$A$2:$D$739,4,)</f>
        <v>RIFQI AL WAFA</v>
      </c>
    </row>
    <row r="1213" spans="1:16" x14ac:dyDescent="0.25">
      <c r="A1213" s="2" t="s">
        <v>26</v>
      </c>
      <c r="B1213" s="2" t="s">
        <v>1904</v>
      </c>
      <c r="C1213" s="2" t="s">
        <v>1905</v>
      </c>
      <c r="D1213" s="2" t="s">
        <v>30</v>
      </c>
      <c r="E1213" s="2" t="s">
        <v>2918</v>
      </c>
      <c r="F1213" s="2" t="s">
        <v>4205</v>
      </c>
      <c r="G1213" s="2" t="s">
        <v>4206</v>
      </c>
      <c r="H1213" s="2" t="s">
        <v>4207</v>
      </c>
      <c r="I1213" s="2" t="s">
        <v>4208</v>
      </c>
      <c r="J1213" s="2" t="s">
        <v>27</v>
      </c>
      <c r="K1213" s="2" t="s">
        <v>4209</v>
      </c>
      <c r="L1213" s="2" t="s">
        <v>4210</v>
      </c>
      <c r="M1213" s="2" t="s">
        <v>4211</v>
      </c>
      <c r="N1213" s="2" t="s">
        <v>41</v>
      </c>
      <c r="O1213" s="2" t="str">
        <f t="shared" si="18"/>
        <v>OK</v>
      </c>
      <c r="P1213" s="2" t="str">
        <f>VLOOKUP(B1213,ACROV!$A$2:$D$739,4,)</f>
        <v>RIFQI AL WAFA</v>
      </c>
    </row>
    <row r="1214" spans="1:16" x14ac:dyDescent="0.25">
      <c r="A1214" s="2" t="s">
        <v>26</v>
      </c>
      <c r="B1214" s="2" t="s">
        <v>2626</v>
      </c>
      <c r="C1214" s="2" t="s">
        <v>2627</v>
      </c>
      <c r="D1214" s="2" t="s">
        <v>49</v>
      </c>
      <c r="E1214" s="2" t="s">
        <v>2628</v>
      </c>
      <c r="F1214" s="2" t="s">
        <v>4205</v>
      </c>
      <c r="G1214" s="2" t="s">
        <v>4206</v>
      </c>
      <c r="H1214" s="2" t="s">
        <v>4207</v>
      </c>
      <c r="I1214" s="2" t="s">
        <v>4208</v>
      </c>
      <c r="J1214" s="2" t="s">
        <v>27</v>
      </c>
      <c r="K1214" s="2" t="s">
        <v>4209</v>
      </c>
      <c r="L1214" s="2" t="s">
        <v>4210</v>
      </c>
      <c r="M1214" s="2" t="s">
        <v>4211</v>
      </c>
      <c r="N1214" s="2" t="s">
        <v>41</v>
      </c>
      <c r="O1214" s="2" t="str">
        <f t="shared" si="18"/>
        <v>OK</v>
      </c>
      <c r="P1214" s="2" t="str">
        <f>VLOOKUP(B1214,ACROV!$A$2:$D$739,4,)</f>
        <v>RIFQI AL WAFA</v>
      </c>
    </row>
    <row r="1215" spans="1:16" x14ac:dyDescent="0.25">
      <c r="A1215" s="2" t="s">
        <v>26</v>
      </c>
      <c r="B1215" s="2" t="s">
        <v>3439</v>
      </c>
      <c r="C1215" s="2" t="s">
        <v>3440</v>
      </c>
      <c r="D1215" s="2" t="s">
        <v>118</v>
      </c>
      <c r="E1215" s="2" t="s">
        <v>3441</v>
      </c>
      <c r="F1215" s="2" t="s">
        <v>4205</v>
      </c>
      <c r="G1215" s="2" t="s">
        <v>4206</v>
      </c>
      <c r="H1215" s="2" t="s">
        <v>4207</v>
      </c>
      <c r="I1215" s="2" t="s">
        <v>4208</v>
      </c>
      <c r="J1215" s="2" t="s">
        <v>27</v>
      </c>
      <c r="K1215" s="2" t="s">
        <v>4209</v>
      </c>
      <c r="L1215" s="2" t="s">
        <v>4210</v>
      </c>
      <c r="M1215" s="2" t="s">
        <v>4211</v>
      </c>
      <c r="N1215" s="2" t="s">
        <v>41</v>
      </c>
      <c r="O1215" s="2" t="str">
        <f t="shared" si="18"/>
        <v>OK</v>
      </c>
      <c r="P1215" s="2" t="str">
        <f>VLOOKUP(B1215,ACROV!$A$2:$D$739,4,)</f>
        <v>RIFQI AL WAFA</v>
      </c>
    </row>
    <row r="1216" spans="1:16" x14ac:dyDescent="0.25">
      <c r="A1216" s="2" t="s">
        <v>26</v>
      </c>
      <c r="B1216" s="2" t="s">
        <v>2626</v>
      </c>
      <c r="C1216" s="2" t="s">
        <v>2627</v>
      </c>
      <c r="D1216" s="2" t="s">
        <v>118</v>
      </c>
      <c r="E1216" s="2" t="s">
        <v>3732</v>
      </c>
      <c r="F1216" s="2" t="s">
        <v>4205</v>
      </c>
      <c r="G1216" s="2" t="s">
        <v>4206</v>
      </c>
      <c r="H1216" s="2" t="s">
        <v>4207</v>
      </c>
      <c r="I1216" s="2" t="s">
        <v>4208</v>
      </c>
      <c r="J1216" s="2" t="s">
        <v>27</v>
      </c>
      <c r="K1216" s="2" t="s">
        <v>4209</v>
      </c>
      <c r="L1216" s="2" t="s">
        <v>4210</v>
      </c>
      <c r="M1216" s="2" t="s">
        <v>4211</v>
      </c>
      <c r="N1216" s="2" t="s">
        <v>41</v>
      </c>
      <c r="O1216" s="2" t="str">
        <f t="shared" si="18"/>
        <v>OK</v>
      </c>
      <c r="P1216" s="2" t="str">
        <f>VLOOKUP(B1216,ACROV!$A$2:$D$739,4,)</f>
        <v>RIFQI AL WAFA</v>
      </c>
    </row>
    <row r="1217" spans="1:16" x14ac:dyDescent="0.25">
      <c r="A1217" s="2" t="s">
        <v>26</v>
      </c>
      <c r="B1217" s="2" t="s">
        <v>2206</v>
      </c>
      <c r="C1217" s="2" t="s">
        <v>2207</v>
      </c>
      <c r="D1217" s="2" t="s">
        <v>30</v>
      </c>
      <c r="E1217" s="2" t="s">
        <v>2208</v>
      </c>
      <c r="F1217" s="2" t="s">
        <v>4205</v>
      </c>
      <c r="G1217" s="2" t="s">
        <v>4206</v>
      </c>
      <c r="H1217" s="2" t="s">
        <v>4207</v>
      </c>
      <c r="I1217" s="2" t="s">
        <v>4208</v>
      </c>
      <c r="J1217" s="2" t="s">
        <v>27</v>
      </c>
      <c r="K1217" s="2" t="s">
        <v>4209</v>
      </c>
      <c r="L1217" s="2" t="s">
        <v>4210</v>
      </c>
      <c r="M1217" s="2" t="s">
        <v>4211</v>
      </c>
      <c r="N1217" s="2" t="s">
        <v>41</v>
      </c>
      <c r="O1217" s="2" t="str">
        <f t="shared" si="18"/>
        <v>OK</v>
      </c>
      <c r="P1217" s="2" t="str">
        <f>VLOOKUP(B1217,ACROV!$A$2:$D$739,4,)</f>
        <v>RIFQI AL WAFA</v>
      </c>
    </row>
    <row r="1218" spans="1:16" x14ac:dyDescent="0.25">
      <c r="A1218" s="2" t="s">
        <v>26</v>
      </c>
      <c r="B1218" s="2" t="s">
        <v>2626</v>
      </c>
      <c r="C1218" s="2" t="s">
        <v>2627</v>
      </c>
      <c r="D1218" s="2" t="s">
        <v>160</v>
      </c>
      <c r="E1218" s="2" t="s">
        <v>3816</v>
      </c>
      <c r="F1218" s="2" t="s">
        <v>4205</v>
      </c>
      <c r="G1218" s="2" t="s">
        <v>4206</v>
      </c>
      <c r="H1218" s="2" t="s">
        <v>4207</v>
      </c>
      <c r="I1218" s="2" t="s">
        <v>4208</v>
      </c>
      <c r="J1218" s="2" t="s">
        <v>27</v>
      </c>
      <c r="K1218" s="2" t="s">
        <v>4209</v>
      </c>
      <c r="L1218" s="2" t="s">
        <v>4210</v>
      </c>
      <c r="M1218" s="2" t="s">
        <v>4211</v>
      </c>
      <c r="N1218" s="2" t="s">
        <v>41</v>
      </c>
      <c r="O1218" s="2" t="str">
        <f t="shared" ref="O1218:O1281" si="19">IF(N1218="OK","OK","NOK")</f>
        <v>OK</v>
      </c>
      <c r="P1218" s="2" t="str">
        <f>VLOOKUP(B1218,ACROV!$A$2:$D$739,4,)</f>
        <v>RIFQI AL WAFA</v>
      </c>
    </row>
    <row r="1219" spans="1:16" x14ac:dyDescent="0.25">
      <c r="A1219" s="2" t="s">
        <v>26</v>
      </c>
      <c r="B1219" s="2" t="s">
        <v>3344</v>
      </c>
      <c r="C1219" s="2" t="s">
        <v>3345</v>
      </c>
      <c r="D1219" s="2" t="s">
        <v>118</v>
      </c>
      <c r="E1219" s="2" t="s">
        <v>3346</v>
      </c>
      <c r="F1219" s="2" t="s">
        <v>4205</v>
      </c>
      <c r="G1219" s="2" t="s">
        <v>4206</v>
      </c>
      <c r="H1219" s="2" t="s">
        <v>4207</v>
      </c>
      <c r="I1219" s="2" t="s">
        <v>4208</v>
      </c>
      <c r="J1219" s="2" t="s">
        <v>27</v>
      </c>
      <c r="K1219" s="2" t="s">
        <v>4209</v>
      </c>
      <c r="L1219" s="2" t="s">
        <v>4210</v>
      </c>
      <c r="M1219" s="2" t="s">
        <v>4211</v>
      </c>
      <c r="N1219" s="2" t="s">
        <v>41</v>
      </c>
      <c r="O1219" s="2" t="str">
        <f t="shared" si="19"/>
        <v>OK</v>
      </c>
      <c r="P1219" s="2" t="str">
        <f>VLOOKUP(B1219,ACROV!$A$2:$D$739,4,)</f>
        <v>RIFQI AL WAFA</v>
      </c>
    </row>
    <row r="1220" spans="1:16" x14ac:dyDescent="0.25">
      <c r="A1220" s="2" t="s">
        <v>26</v>
      </c>
      <c r="B1220" s="2" t="s">
        <v>2626</v>
      </c>
      <c r="C1220" s="2" t="s">
        <v>2627</v>
      </c>
      <c r="D1220" s="2" t="s">
        <v>30</v>
      </c>
      <c r="E1220" s="2" t="s">
        <v>2764</v>
      </c>
      <c r="F1220" s="2" t="s">
        <v>4205</v>
      </c>
      <c r="G1220" s="2" t="s">
        <v>4206</v>
      </c>
      <c r="H1220" s="2" t="s">
        <v>4207</v>
      </c>
      <c r="I1220" s="2" t="s">
        <v>4208</v>
      </c>
      <c r="J1220" s="2" t="s">
        <v>27</v>
      </c>
      <c r="K1220" s="2" t="s">
        <v>4209</v>
      </c>
      <c r="L1220" s="2" t="s">
        <v>4210</v>
      </c>
      <c r="M1220" s="2" t="s">
        <v>4211</v>
      </c>
      <c r="N1220" s="2" t="s">
        <v>41</v>
      </c>
      <c r="O1220" s="2" t="str">
        <f t="shared" si="19"/>
        <v>OK</v>
      </c>
      <c r="P1220" s="2" t="str">
        <f>VLOOKUP(B1220,ACROV!$A$2:$D$739,4,)</f>
        <v>RIFQI AL WAFA</v>
      </c>
    </row>
    <row r="1221" spans="1:16" x14ac:dyDescent="0.25">
      <c r="A1221" s="2" t="s">
        <v>26</v>
      </c>
      <c r="B1221" s="2" t="s">
        <v>1904</v>
      </c>
      <c r="C1221" s="2" t="s">
        <v>1905</v>
      </c>
      <c r="D1221" s="2" t="s">
        <v>118</v>
      </c>
      <c r="E1221" s="2" t="s">
        <v>1906</v>
      </c>
      <c r="F1221" s="2" t="s">
        <v>4205</v>
      </c>
      <c r="G1221" s="2" t="s">
        <v>4206</v>
      </c>
      <c r="H1221" s="2" t="s">
        <v>4207</v>
      </c>
      <c r="I1221" s="2" t="s">
        <v>4208</v>
      </c>
      <c r="J1221" s="2" t="s">
        <v>27</v>
      </c>
      <c r="K1221" s="2" t="s">
        <v>4209</v>
      </c>
      <c r="L1221" s="2" t="s">
        <v>4210</v>
      </c>
      <c r="M1221" s="2" t="s">
        <v>4211</v>
      </c>
      <c r="N1221" s="2" t="s">
        <v>41</v>
      </c>
      <c r="O1221" s="2" t="str">
        <f t="shared" si="19"/>
        <v>OK</v>
      </c>
      <c r="P1221" s="2" t="str">
        <f>VLOOKUP(B1221,ACROV!$A$2:$D$739,4,)</f>
        <v>RIFQI AL WAFA</v>
      </c>
    </row>
    <row r="1222" spans="1:16" x14ac:dyDescent="0.25">
      <c r="A1222" s="2" t="s">
        <v>26</v>
      </c>
      <c r="B1222" s="2" t="s">
        <v>3439</v>
      </c>
      <c r="C1222" s="2" t="s">
        <v>3440</v>
      </c>
      <c r="D1222" s="2" t="s">
        <v>30</v>
      </c>
      <c r="E1222" s="2" t="s">
        <v>3736</v>
      </c>
      <c r="F1222" s="2" t="s">
        <v>4205</v>
      </c>
      <c r="G1222" s="2" t="s">
        <v>4206</v>
      </c>
      <c r="H1222" s="2" t="s">
        <v>4207</v>
      </c>
      <c r="I1222" s="2" t="s">
        <v>4208</v>
      </c>
      <c r="J1222" s="2" t="s">
        <v>27</v>
      </c>
      <c r="K1222" s="2" t="s">
        <v>4209</v>
      </c>
      <c r="L1222" s="2" t="s">
        <v>4210</v>
      </c>
      <c r="M1222" s="2" t="s">
        <v>4211</v>
      </c>
      <c r="N1222" s="2" t="s">
        <v>41</v>
      </c>
      <c r="O1222" s="2" t="str">
        <f t="shared" si="19"/>
        <v>OK</v>
      </c>
      <c r="P1222" s="2" t="str">
        <f>VLOOKUP(B1222,ACROV!$A$2:$D$739,4,)</f>
        <v>RIFQI AL WAFA</v>
      </c>
    </row>
    <row r="1223" spans="1:16" x14ac:dyDescent="0.25">
      <c r="A1223" s="2" t="s">
        <v>26</v>
      </c>
      <c r="B1223" s="2" t="s">
        <v>2206</v>
      </c>
      <c r="C1223" s="2" t="s">
        <v>2207</v>
      </c>
      <c r="D1223" s="2" t="s">
        <v>118</v>
      </c>
      <c r="E1223" s="2" t="s">
        <v>3501</v>
      </c>
      <c r="F1223" s="2" t="s">
        <v>4205</v>
      </c>
      <c r="G1223" s="2" t="s">
        <v>4206</v>
      </c>
      <c r="H1223" s="2" t="s">
        <v>4207</v>
      </c>
      <c r="I1223" s="2" t="s">
        <v>4208</v>
      </c>
      <c r="J1223" s="2" t="s">
        <v>27</v>
      </c>
      <c r="K1223" s="2" t="s">
        <v>4209</v>
      </c>
      <c r="L1223" s="2" t="s">
        <v>4210</v>
      </c>
      <c r="M1223" s="2" t="s">
        <v>4211</v>
      </c>
      <c r="N1223" s="2" t="s">
        <v>41</v>
      </c>
      <c r="O1223" s="2" t="str">
        <f t="shared" si="19"/>
        <v>OK</v>
      </c>
      <c r="P1223" s="2" t="str">
        <f>VLOOKUP(B1223,ACROV!$A$2:$D$739,4,)</f>
        <v>RIFQI AL WAFA</v>
      </c>
    </row>
    <row r="1224" spans="1:16" x14ac:dyDescent="0.25">
      <c r="A1224" s="2" t="s">
        <v>26</v>
      </c>
      <c r="B1224" s="2" t="s">
        <v>2374</v>
      </c>
      <c r="C1224" s="2" t="s">
        <v>2375</v>
      </c>
      <c r="D1224" s="2" t="s">
        <v>118</v>
      </c>
      <c r="E1224" s="2" t="s">
        <v>2376</v>
      </c>
      <c r="F1224" s="2" t="s">
        <v>4205</v>
      </c>
      <c r="G1224" s="2" t="s">
        <v>4206</v>
      </c>
      <c r="H1224" s="2" t="s">
        <v>4207</v>
      </c>
      <c r="I1224" s="2" t="s">
        <v>4208</v>
      </c>
      <c r="J1224" s="2" t="s">
        <v>27</v>
      </c>
      <c r="K1224" s="2" t="s">
        <v>4209</v>
      </c>
      <c r="L1224" s="2" t="s">
        <v>4210</v>
      </c>
      <c r="M1224" s="2" t="s">
        <v>4211</v>
      </c>
      <c r="N1224" s="2" t="s">
        <v>41</v>
      </c>
      <c r="O1224" s="2" t="str">
        <f t="shared" si="19"/>
        <v>OK</v>
      </c>
      <c r="P1224" s="2" t="str">
        <f>VLOOKUP(B1224,ACROV!$A$2:$D$739,4,)</f>
        <v>RIFQI AL WAFA</v>
      </c>
    </row>
    <row r="1225" spans="1:16" x14ac:dyDescent="0.25">
      <c r="A1225" s="2" t="s">
        <v>26</v>
      </c>
      <c r="B1225" s="2" t="s">
        <v>3231</v>
      </c>
      <c r="C1225" s="2" t="s">
        <v>3232</v>
      </c>
      <c r="D1225" s="2" t="s">
        <v>118</v>
      </c>
      <c r="E1225" s="2" t="s">
        <v>3233</v>
      </c>
      <c r="F1225" s="2" t="s">
        <v>4205</v>
      </c>
      <c r="G1225" s="2" t="s">
        <v>4206</v>
      </c>
      <c r="H1225" s="2" t="s">
        <v>4207</v>
      </c>
      <c r="I1225" s="2" t="s">
        <v>4208</v>
      </c>
      <c r="J1225" s="2" t="s">
        <v>27</v>
      </c>
      <c r="K1225" s="2" t="s">
        <v>4209</v>
      </c>
      <c r="L1225" s="2" t="s">
        <v>4210</v>
      </c>
      <c r="M1225" s="2" t="s">
        <v>4211</v>
      </c>
      <c r="N1225" s="2" t="s">
        <v>41</v>
      </c>
      <c r="O1225" s="2" t="str">
        <f t="shared" si="19"/>
        <v>OK</v>
      </c>
      <c r="P1225" s="2" t="str">
        <f>VLOOKUP(B1225,ACROV!$A$2:$D$739,4,)</f>
        <v>RIFQI AL WAFA</v>
      </c>
    </row>
    <row r="1226" spans="1:16" x14ac:dyDescent="0.25">
      <c r="A1226" s="2" t="s">
        <v>26</v>
      </c>
      <c r="B1226" s="2" t="s">
        <v>3231</v>
      </c>
      <c r="C1226" s="2" t="s">
        <v>3232</v>
      </c>
      <c r="D1226" s="2" t="s">
        <v>30</v>
      </c>
      <c r="E1226" s="2" t="s">
        <v>3913</v>
      </c>
      <c r="F1226" s="2" t="s">
        <v>4205</v>
      </c>
      <c r="G1226" s="2" t="s">
        <v>4206</v>
      </c>
      <c r="H1226" s="2" t="s">
        <v>4207</v>
      </c>
      <c r="I1226" s="2" t="s">
        <v>4208</v>
      </c>
      <c r="J1226" s="2" t="s">
        <v>27</v>
      </c>
      <c r="K1226" s="2" t="s">
        <v>4209</v>
      </c>
      <c r="L1226" s="2" t="s">
        <v>4210</v>
      </c>
      <c r="M1226" s="2" t="s">
        <v>4211</v>
      </c>
      <c r="N1226" s="2" t="s">
        <v>41</v>
      </c>
      <c r="O1226" s="2" t="str">
        <f t="shared" si="19"/>
        <v>OK</v>
      </c>
      <c r="P1226" s="2" t="str">
        <f>VLOOKUP(B1226,ACROV!$A$2:$D$739,4,)</f>
        <v>RIFQI AL WAFA</v>
      </c>
    </row>
    <row r="1227" spans="1:16" x14ac:dyDescent="0.25">
      <c r="A1227" s="2" t="s">
        <v>26</v>
      </c>
      <c r="B1227" s="2" t="s">
        <v>3344</v>
      </c>
      <c r="C1227" s="2" t="s">
        <v>3345</v>
      </c>
      <c r="D1227" s="2" t="s">
        <v>30</v>
      </c>
      <c r="E1227" s="2" t="s">
        <v>3907</v>
      </c>
      <c r="F1227" s="2" t="s">
        <v>4205</v>
      </c>
      <c r="G1227" s="2" t="s">
        <v>4206</v>
      </c>
      <c r="H1227" s="2" t="s">
        <v>4207</v>
      </c>
      <c r="I1227" s="2" t="s">
        <v>4208</v>
      </c>
      <c r="J1227" s="2" t="s">
        <v>27</v>
      </c>
      <c r="K1227" s="2" t="s">
        <v>4212</v>
      </c>
      <c r="L1227" s="2" t="s">
        <v>4210</v>
      </c>
      <c r="M1227" s="2" t="s">
        <v>4211</v>
      </c>
      <c r="N1227" s="2" t="s">
        <v>4213</v>
      </c>
      <c r="O1227" s="2" t="str">
        <f t="shared" si="19"/>
        <v>NOK</v>
      </c>
      <c r="P1227" s="2" t="str">
        <f>VLOOKUP(B1227,ACROV!$A$2:$D$739,4,)</f>
        <v>RIFQI AL WAFA</v>
      </c>
    </row>
    <row r="1228" spans="1:16" x14ac:dyDescent="0.25">
      <c r="A1228" s="2" t="s">
        <v>26</v>
      </c>
      <c r="B1228" s="2" t="s">
        <v>2374</v>
      </c>
      <c r="C1228" s="2" t="s">
        <v>2375</v>
      </c>
      <c r="D1228" s="2" t="s">
        <v>30</v>
      </c>
      <c r="E1228" s="2" t="s">
        <v>3811</v>
      </c>
      <c r="F1228" s="2" t="s">
        <v>4205</v>
      </c>
      <c r="G1228" s="2" t="s">
        <v>4206</v>
      </c>
      <c r="H1228" s="2" t="s">
        <v>4207</v>
      </c>
      <c r="I1228" s="2" t="s">
        <v>4223</v>
      </c>
      <c r="J1228" s="2" t="s">
        <v>27</v>
      </c>
      <c r="K1228" s="2" t="s">
        <v>4209</v>
      </c>
      <c r="L1228" s="2" t="s">
        <v>4210</v>
      </c>
      <c r="M1228" s="2" t="s">
        <v>4211</v>
      </c>
      <c r="N1228" s="2" t="s">
        <v>4224</v>
      </c>
      <c r="O1228" s="2" t="str">
        <f t="shared" si="19"/>
        <v>NOK</v>
      </c>
      <c r="P1228" s="2" t="str">
        <f>VLOOKUP(B1228,ACROV!$A$2:$D$739,4,)</f>
        <v>RIFQI AL WAFA</v>
      </c>
    </row>
    <row r="1229" spans="1:16" x14ac:dyDescent="0.25">
      <c r="A1229" s="2" t="s">
        <v>26</v>
      </c>
      <c r="B1229" s="2" t="s">
        <v>3062</v>
      </c>
      <c r="C1229" s="2" t="s">
        <v>3063</v>
      </c>
      <c r="D1229" s="2" t="s">
        <v>30</v>
      </c>
      <c r="E1229" s="2" t="s">
        <v>3064</v>
      </c>
      <c r="F1229" s="2" t="s">
        <v>4205</v>
      </c>
      <c r="G1229" s="2" t="s">
        <v>4206</v>
      </c>
      <c r="H1229" s="2" t="s">
        <v>4207</v>
      </c>
      <c r="I1229" s="2" t="s">
        <v>4208</v>
      </c>
      <c r="J1229" s="2" t="s">
        <v>27</v>
      </c>
      <c r="K1229" s="2" t="s">
        <v>4209</v>
      </c>
      <c r="L1229" s="2" t="s">
        <v>4210</v>
      </c>
      <c r="M1229" s="2" t="s">
        <v>4211</v>
      </c>
      <c r="N1229" s="2" t="s">
        <v>41</v>
      </c>
      <c r="O1229" s="2" t="str">
        <f t="shared" si="19"/>
        <v>OK</v>
      </c>
      <c r="P1229" s="2" t="str">
        <f>VLOOKUP(B1229,ACROV!$A$2:$D$739,4,)</f>
        <v>RIFQI AL WAFA</v>
      </c>
    </row>
    <row r="1230" spans="1:16" x14ac:dyDescent="0.25">
      <c r="A1230" s="2" t="s">
        <v>26</v>
      </c>
      <c r="B1230" s="2" t="s">
        <v>3062</v>
      </c>
      <c r="C1230" s="2" t="s">
        <v>3063</v>
      </c>
      <c r="D1230" s="2" t="s">
        <v>118</v>
      </c>
      <c r="E1230" s="2" t="s">
        <v>3863</v>
      </c>
      <c r="F1230" s="2" t="s">
        <v>4205</v>
      </c>
      <c r="G1230" s="2" t="s">
        <v>4206</v>
      </c>
      <c r="H1230" s="2" t="s">
        <v>4207</v>
      </c>
      <c r="I1230" s="2" t="s">
        <v>4208</v>
      </c>
      <c r="J1230" s="2" t="s">
        <v>27</v>
      </c>
      <c r="K1230" s="2" t="s">
        <v>4209</v>
      </c>
      <c r="L1230" s="2" t="s">
        <v>4210</v>
      </c>
      <c r="M1230" s="2" t="s">
        <v>4211</v>
      </c>
      <c r="N1230" s="2" t="s">
        <v>41</v>
      </c>
      <c r="O1230" s="2" t="str">
        <f t="shared" si="19"/>
        <v>OK</v>
      </c>
      <c r="P1230" s="2" t="str">
        <f>VLOOKUP(B1230,ACROV!$A$2:$D$739,4,)</f>
        <v>RIFQI AL WAFA</v>
      </c>
    </row>
    <row r="1231" spans="1:16" x14ac:dyDescent="0.25">
      <c r="A1231" s="2" t="s">
        <v>3954</v>
      </c>
      <c r="B1231" s="2" t="s">
        <v>3325</v>
      </c>
      <c r="C1231" s="2" t="s">
        <v>3326</v>
      </c>
      <c r="D1231" s="2" t="s">
        <v>160</v>
      </c>
      <c r="E1231" s="2" t="s">
        <v>3962</v>
      </c>
      <c r="F1231" s="2" t="s">
        <v>32</v>
      </c>
      <c r="G1231" s="2" t="s">
        <v>32</v>
      </c>
      <c r="H1231" s="2" t="s">
        <v>32</v>
      </c>
      <c r="I1231" s="2" t="s">
        <v>32</v>
      </c>
      <c r="J1231" s="2" t="s">
        <v>32</v>
      </c>
      <c r="K1231" s="2" t="s">
        <v>32</v>
      </c>
      <c r="L1231" s="2" t="s">
        <v>32</v>
      </c>
      <c r="M1231" s="2" t="s">
        <v>32</v>
      </c>
      <c r="N1231" s="2" t="s">
        <v>4225</v>
      </c>
      <c r="O1231" s="2" t="str">
        <f t="shared" si="19"/>
        <v>NOK</v>
      </c>
      <c r="P1231" s="2" t="str">
        <f>VLOOKUP(B1231,ACROV!$A$2:$D$739,4,)</f>
        <v>RIFQI AL WAFA</v>
      </c>
    </row>
    <row r="1232" spans="1:16" x14ac:dyDescent="0.25">
      <c r="A1232" s="2" t="s">
        <v>26</v>
      </c>
      <c r="B1232" s="2" t="s">
        <v>816</v>
      </c>
      <c r="C1232" s="2" t="s">
        <v>817</v>
      </c>
      <c r="D1232" s="2" t="s">
        <v>30</v>
      </c>
      <c r="E1232" s="2" t="s">
        <v>818</v>
      </c>
      <c r="F1232" s="2" t="s">
        <v>4205</v>
      </c>
      <c r="G1232" s="2" t="s">
        <v>4206</v>
      </c>
      <c r="H1232" s="2" t="s">
        <v>4207</v>
      </c>
      <c r="I1232" s="2" t="s">
        <v>4208</v>
      </c>
      <c r="J1232" s="2" t="s">
        <v>27</v>
      </c>
      <c r="K1232" s="2" t="s">
        <v>4209</v>
      </c>
      <c r="L1232" s="2" t="s">
        <v>4210</v>
      </c>
      <c r="M1232" s="2" t="s">
        <v>4211</v>
      </c>
      <c r="N1232" s="2" t="s">
        <v>41</v>
      </c>
      <c r="O1232" s="2" t="str">
        <f t="shared" si="19"/>
        <v>OK</v>
      </c>
      <c r="P1232" s="2" t="str">
        <f>VLOOKUP(B1232,ACROV!$A$2:$D$739,4,)</f>
        <v>TAUFIQ HIDAYAT</v>
      </c>
    </row>
    <row r="1233" spans="1:16" x14ac:dyDescent="0.25">
      <c r="A1233" s="2" t="s">
        <v>26</v>
      </c>
      <c r="B1233" s="2" t="s">
        <v>424</v>
      </c>
      <c r="C1233" s="2" t="s">
        <v>425</v>
      </c>
      <c r="D1233" s="2" t="s">
        <v>118</v>
      </c>
      <c r="E1233" s="2" t="s">
        <v>1414</v>
      </c>
      <c r="F1233" s="2" t="s">
        <v>4205</v>
      </c>
      <c r="G1233" s="2" t="s">
        <v>4206</v>
      </c>
      <c r="H1233" s="2" t="s">
        <v>4207</v>
      </c>
      <c r="I1233" s="2" t="s">
        <v>4208</v>
      </c>
      <c r="J1233" s="2" t="s">
        <v>27</v>
      </c>
      <c r="K1233" s="2" t="s">
        <v>4209</v>
      </c>
      <c r="L1233" s="2" t="s">
        <v>4210</v>
      </c>
      <c r="M1233" s="2" t="s">
        <v>4211</v>
      </c>
      <c r="N1233" s="2" t="s">
        <v>41</v>
      </c>
      <c r="O1233" s="2" t="str">
        <f t="shared" si="19"/>
        <v>OK</v>
      </c>
      <c r="P1233" s="2" t="str">
        <f>VLOOKUP(B1233,ACROV!$A$2:$D$739,4,)</f>
        <v>TAUFIQ HIDAYAT</v>
      </c>
    </row>
    <row r="1234" spans="1:16" x14ac:dyDescent="0.25">
      <c r="A1234" s="2" t="s">
        <v>26</v>
      </c>
      <c r="B1234" s="2" t="s">
        <v>1080</v>
      </c>
      <c r="C1234" s="2" t="s">
        <v>1081</v>
      </c>
      <c r="D1234" s="2" t="s">
        <v>30</v>
      </c>
      <c r="E1234" s="2" t="s">
        <v>3019</v>
      </c>
      <c r="F1234" s="2" t="s">
        <v>4205</v>
      </c>
      <c r="G1234" s="2" t="s">
        <v>4206</v>
      </c>
      <c r="H1234" s="2" t="s">
        <v>4207</v>
      </c>
      <c r="I1234" s="2" t="s">
        <v>4208</v>
      </c>
      <c r="J1234" s="2" t="s">
        <v>27</v>
      </c>
      <c r="K1234" s="2" t="s">
        <v>4209</v>
      </c>
      <c r="L1234" s="2" t="s">
        <v>4210</v>
      </c>
      <c r="M1234" s="2" t="s">
        <v>4211</v>
      </c>
      <c r="N1234" s="2" t="s">
        <v>41</v>
      </c>
      <c r="O1234" s="2" t="str">
        <f t="shared" si="19"/>
        <v>OK</v>
      </c>
      <c r="P1234" s="2" t="str">
        <f>VLOOKUP(B1234,ACROV!$A$2:$D$739,4,)</f>
        <v>TAUFIQ HIDAYAT</v>
      </c>
    </row>
    <row r="1235" spans="1:16" x14ac:dyDescent="0.25">
      <c r="A1235" s="2" t="s">
        <v>26</v>
      </c>
      <c r="B1235" s="2" t="s">
        <v>552</v>
      </c>
      <c r="C1235" s="2" t="s">
        <v>553</v>
      </c>
      <c r="D1235" s="2" t="s">
        <v>118</v>
      </c>
      <c r="E1235" s="2" t="s">
        <v>1680</v>
      </c>
      <c r="F1235" s="2" t="s">
        <v>4205</v>
      </c>
      <c r="G1235" s="2" t="s">
        <v>4206</v>
      </c>
      <c r="H1235" s="2" t="s">
        <v>4207</v>
      </c>
      <c r="I1235" s="2" t="s">
        <v>4208</v>
      </c>
      <c r="J1235" s="2" t="s">
        <v>27</v>
      </c>
      <c r="K1235" s="2" t="s">
        <v>4209</v>
      </c>
      <c r="L1235" s="2" t="s">
        <v>4210</v>
      </c>
      <c r="M1235" s="2" t="s">
        <v>4211</v>
      </c>
      <c r="N1235" s="2" t="s">
        <v>41</v>
      </c>
      <c r="O1235" s="2" t="str">
        <f t="shared" si="19"/>
        <v>OK</v>
      </c>
      <c r="P1235" s="2" t="str">
        <f>VLOOKUP(B1235,ACROV!$A$2:$D$739,4,)</f>
        <v>TAUFIQ HIDAYAT</v>
      </c>
    </row>
    <row r="1236" spans="1:16" x14ac:dyDescent="0.25">
      <c r="A1236" s="2" t="s">
        <v>26</v>
      </c>
      <c r="B1236" s="2" t="s">
        <v>79</v>
      </c>
      <c r="C1236" s="2" t="s">
        <v>80</v>
      </c>
      <c r="D1236" s="2" t="s">
        <v>30</v>
      </c>
      <c r="E1236" s="2" t="s">
        <v>81</v>
      </c>
      <c r="F1236" s="2" t="s">
        <v>4205</v>
      </c>
      <c r="G1236" s="2" t="s">
        <v>4206</v>
      </c>
      <c r="H1236" s="2" t="s">
        <v>4207</v>
      </c>
      <c r="I1236" s="2" t="s">
        <v>4208</v>
      </c>
      <c r="J1236" s="2" t="s">
        <v>27</v>
      </c>
      <c r="K1236" s="2" t="s">
        <v>4209</v>
      </c>
      <c r="L1236" s="2" t="s">
        <v>4210</v>
      </c>
      <c r="M1236" s="2" t="s">
        <v>4211</v>
      </c>
      <c r="N1236" s="2" t="s">
        <v>41</v>
      </c>
      <c r="O1236" s="2" t="str">
        <f t="shared" si="19"/>
        <v>OK</v>
      </c>
      <c r="P1236" s="2" t="str">
        <f>VLOOKUP(B1236,ACROV!$A$2:$D$739,4,)</f>
        <v>TAUFIQ HIDAYAT</v>
      </c>
    </row>
    <row r="1237" spans="1:16" x14ac:dyDescent="0.25">
      <c r="A1237" s="2" t="s">
        <v>26</v>
      </c>
      <c r="B1237" s="2" t="s">
        <v>424</v>
      </c>
      <c r="C1237" s="2" t="s">
        <v>425</v>
      </c>
      <c r="D1237" s="2" t="s">
        <v>30</v>
      </c>
      <c r="E1237" s="2" t="s">
        <v>426</v>
      </c>
      <c r="F1237" s="2" t="s">
        <v>4205</v>
      </c>
      <c r="G1237" s="2" t="s">
        <v>4206</v>
      </c>
      <c r="H1237" s="2" t="s">
        <v>4207</v>
      </c>
      <c r="I1237" s="2" t="s">
        <v>4208</v>
      </c>
      <c r="J1237" s="2" t="s">
        <v>27</v>
      </c>
      <c r="K1237" s="2" t="s">
        <v>4209</v>
      </c>
      <c r="L1237" s="2" t="s">
        <v>4210</v>
      </c>
      <c r="M1237" s="2" t="s">
        <v>4211</v>
      </c>
      <c r="N1237" s="2" t="s">
        <v>41</v>
      </c>
      <c r="O1237" s="2" t="str">
        <f t="shared" si="19"/>
        <v>OK</v>
      </c>
      <c r="P1237" s="2" t="str">
        <f>VLOOKUP(B1237,ACROV!$A$2:$D$739,4,)</f>
        <v>TAUFIQ HIDAYAT</v>
      </c>
    </row>
    <row r="1238" spans="1:16" x14ac:dyDescent="0.25">
      <c r="A1238" s="2" t="s">
        <v>26</v>
      </c>
      <c r="B1238" s="2" t="s">
        <v>1908</v>
      </c>
      <c r="C1238" s="2" t="s">
        <v>1909</v>
      </c>
      <c r="D1238" s="2" t="s">
        <v>118</v>
      </c>
      <c r="E1238" s="2" t="s">
        <v>3442</v>
      </c>
      <c r="F1238" s="2" t="s">
        <v>4205</v>
      </c>
      <c r="G1238" s="2" t="s">
        <v>4206</v>
      </c>
      <c r="H1238" s="2" t="s">
        <v>4207</v>
      </c>
      <c r="I1238" s="2" t="s">
        <v>4208</v>
      </c>
      <c r="J1238" s="2" t="s">
        <v>27</v>
      </c>
      <c r="K1238" s="2" t="s">
        <v>4209</v>
      </c>
      <c r="L1238" s="2" t="s">
        <v>4210</v>
      </c>
      <c r="M1238" s="2" t="s">
        <v>4211</v>
      </c>
      <c r="N1238" s="2" t="s">
        <v>41</v>
      </c>
      <c r="O1238" s="2" t="str">
        <f t="shared" si="19"/>
        <v>OK</v>
      </c>
      <c r="P1238" s="2" t="str">
        <f>VLOOKUP(B1238,ACROV!$A$2:$D$739,4,)</f>
        <v>TAUFIQ HIDAYAT</v>
      </c>
    </row>
    <row r="1239" spans="1:16" x14ac:dyDescent="0.25">
      <c r="A1239" s="2" t="s">
        <v>26</v>
      </c>
      <c r="B1239" s="2" t="s">
        <v>585</v>
      </c>
      <c r="C1239" s="2" t="s">
        <v>586</v>
      </c>
      <c r="D1239" s="2" t="s">
        <v>118</v>
      </c>
      <c r="E1239" s="2" t="s">
        <v>587</v>
      </c>
      <c r="F1239" s="2" t="s">
        <v>4205</v>
      </c>
      <c r="G1239" s="2" t="s">
        <v>4206</v>
      </c>
      <c r="H1239" s="2" t="s">
        <v>4207</v>
      </c>
      <c r="I1239" s="2" t="s">
        <v>4208</v>
      </c>
      <c r="J1239" s="2" t="s">
        <v>27</v>
      </c>
      <c r="K1239" s="2" t="s">
        <v>4209</v>
      </c>
      <c r="L1239" s="2" t="s">
        <v>4210</v>
      </c>
      <c r="M1239" s="2" t="s">
        <v>4211</v>
      </c>
      <c r="N1239" s="2" t="s">
        <v>41</v>
      </c>
      <c r="O1239" s="2" t="str">
        <f t="shared" si="19"/>
        <v>OK</v>
      </c>
      <c r="P1239" s="2" t="str">
        <f>VLOOKUP(B1239,ACROV!$A$2:$D$739,4,)</f>
        <v>TAUFIQ HIDAYAT</v>
      </c>
    </row>
    <row r="1240" spans="1:16" x14ac:dyDescent="0.25">
      <c r="A1240" s="2" t="s">
        <v>26</v>
      </c>
      <c r="B1240" s="2" t="s">
        <v>2733</v>
      </c>
      <c r="C1240" s="2" t="s">
        <v>2734</v>
      </c>
      <c r="D1240" s="2" t="s">
        <v>118</v>
      </c>
      <c r="E1240" s="2" t="s">
        <v>3475</v>
      </c>
      <c r="F1240" s="2" t="s">
        <v>4205</v>
      </c>
      <c r="G1240" s="2" t="s">
        <v>4206</v>
      </c>
      <c r="H1240" s="2" t="s">
        <v>4207</v>
      </c>
      <c r="I1240" s="2" t="s">
        <v>4208</v>
      </c>
      <c r="J1240" s="2" t="s">
        <v>27</v>
      </c>
      <c r="K1240" s="2" t="s">
        <v>4209</v>
      </c>
      <c r="L1240" s="2" t="s">
        <v>4210</v>
      </c>
      <c r="M1240" s="2" t="s">
        <v>4211</v>
      </c>
      <c r="N1240" s="2" t="s">
        <v>41</v>
      </c>
      <c r="O1240" s="2" t="str">
        <f t="shared" si="19"/>
        <v>OK</v>
      </c>
      <c r="P1240" s="2" t="str">
        <f>VLOOKUP(B1240,ACROV!$A$2:$D$739,4,)</f>
        <v>TAUFIQ HIDAYAT</v>
      </c>
    </row>
    <row r="1241" spans="1:16" x14ac:dyDescent="0.25">
      <c r="A1241" s="2" t="s">
        <v>26</v>
      </c>
      <c r="B1241" s="2" t="s">
        <v>542</v>
      </c>
      <c r="C1241" s="2" t="s">
        <v>543</v>
      </c>
      <c r="D1241" s="2" t="s">
        <v>49</v>
      </c>
      <c r="E1241" s="2" t="s">
        <v>676</v>
      </c>
      <c r="F1241" s="2" t="s">
        <v>4205</v>
      </c>
      <c r="G1241" s="2" t="s">
        <v>4206</v>
      </c>
      <c r="H1241" s="2" t="s">
        <v>4207</v>
      </c>
      <c r="I1241" s="2" t="s">
        <v>4208</v>
      </c>
      <c r="J1241" s="2" t="s">
        <v>27</v>
      </c>
      <c r="K1241" s="2" t="s">
        <v>4209</v>
      </c>
      <c r="L1241" s="2" t="s">
        <v>4210</v>
      </c>
      <c r="M1241" s="2" t="s">
        <v>4211</v>
      </c>
      <c r="N1241" s="2" t="s">
        <v>41</v>
      </c>
      <c r="O1241" s="2" t="str">
        <f t="shared" si="19"/>
        <v>OK</v>
      </c>
      <c r="P1241" s="2" t="str">
        <f>VLOOKUP(B1241,ACROV!$A$2:$D$739,4,)</f>
        <v>TAUFIQ HIDAYAT</v>
      </c>
    </row>
    <row r="1242" spans="1:16" x14ac:dyDescent="0.25">
      <c r="A1242" s="2" t="s">
        <v>26</v>
      </c>
      <c r="B1242" s="2" t="s">
        <v>1083</v>
      </c>
      <c r="C1242" s="2" t="s">
        <v>1084</v>
      </c>
      <c r="D1242" s="2" t="s">
        <v>30</v>
      </c>
      <c r="E1242" s="2" t="s">
        <v>1085</v>
      </c>
      <c r="F1242" s="2" t="s">
        <v>4205</v>
      </c>
      <c r="G1242" s="2" t="s">
        <v>4206</v>
      </c>
      <c r="H1242" s="2" t="s">
        <v>4207</v>
      </c>
      <c r="I1242" s="2" t="s">
        <v>4208</v>
      </c>
      <c r="J1242" s="2" t="s">
        <v>27</v>
      </c>
      <c r="K1242" s="2" t="s">
        <v>4209</v>
      </c>
      <c r="L1242" s="2" t="s">
        <v>4210</v>
      </c>
      <c r="M1242" s="2" t="s">
        <v>4211</v>
      </c>
      <c r="N1242" s="2" t="s">
        <v>41</v>
      </c>
      <c r="O1242" s="2" t="str">
        <f t="shared" si="19"/>
        <v>OK</v>
      </c>
      <c r="P1242" s="2" t="str">
        <f>VLOOKUP(B1242,ACROV!$A$2:$D$739,4,)</f>
        <v>TAUFIQ HIDAYAT</v>
      </c>
    </row>
    <row r="1243" spans="1:16" x14ac:dyDescent="0.25">
      <c r="A1243" s="2" t="s">
        <v>26</v>
      </c>
      <c r="B1243" s="2" t="s">
        <v>3122</v>
      </c>
      <c r="C1243" s="2" t="s">
        <v>3123</v>
      </c>
      <c r="D1243" s="2" t="s">
        <v>30</v>
      </c>
      <c r="E1243" s="2" t="s">
        <v>3124</v>
      </c>
      <c r="F1243" s="2" t="s">
        <v>4205</v>
      </c>
      <c r="G1243" s="2" t="s">
        <v>4206</v>
      </c>
      <c r="H1243" s="2" t="s">
        <v>4207</v>
      </c>
      <c r="I1243" s="2" t="s">
        <v>4208</v>
      </c>
      <c r="J1243" s="2" t="s">
        <v>27</v>
      </c>
      <c r="K1243" s="2" t="s">
        <v>4209</v>
      </c>
      <c r="L1243" s="2" t="s">
        <v>4210</v>
      </c>
      <c r="M1243" s="2" t="s">
        <v>4211</v>
      </c>
      <c r="N1243" s="2" t="s">
        <v>41</v>
      </c>
      <c r="O1243" s="2" t="str">
        <f t="shared" si="19"/>
        <v>OK</v>
      </c>
      <c r="P1243" s="2" t="str">
        <f>VLOOKUP(B1243,ACROV!$A$2:$D$739,4,)</f>
        <v>TAUFIQ HIDAYAT</v>
      </c>
    </row>
    <row r="1244" spans="1:16" x14ac:dyDescent="0.25">
      <c r="A1244" s="2" t="s">
        <v>26</v>
      </c>
      <c r="B1244" s="2" t="s">
        <v>1752</v>
      </c>
      <c r="C1244" s="2" t="s">
        <v>1753</v>
      </c>
      <c r="D1244" s="2" t="s">
        <v>3569</v>
      </c>
      <c r="E1244" s="2" t="s">
        <v>3570</v>
      </c>
      <c r="F1244" s="2" t="s">
        <v>4205</v>
      </c>
      <c r="G1244" s="2" t="s">
        <v>4206</v>
      </c>
      <c r="H1244" s="2" t="s">
        <v>4207</v>
      </c>
      <c r="I1244" s="2" t="s">
        <v>4208</v>
      </c>
      <c r="J1244" s="2" t="s">
        <v>27</v>
      </c>
      <c r="K1244" s="2" t="s">
        <v>4209</v>
      </c>
      <c r="L1244" s="2" t="s">
        <v>4210</v>
      </c>
      <c r="M1244" s="2" t="s">
        <v>4211</v>
      </c>
      <c r="N1244" s="2" t="s">
        <v>41</v>
      </c>
      <c r="O1244" s="2" t="str">
        <f t="shared" si="19"/>
        <v>OK</v>
      </c>
      <c r="P1244" s="2" t="str">
        <f>VLOOKUP(B1244,ACROV!$A$2:$D$739,4,)</f>
        <v>TAUFIQ HIDAYAT</v>
      </c>
    </row>
    <row r="1245" spans="1:16" x14ac:dyDescent="0.25">
      <c r="A1245" s="2" t="s">
        <v>26</v>
      </c>
      <c r="B1245" s="2" t="s">
        <v>367</v>
      </c>
      <c r="C1245" s="2" t="s">
        <v>368</v>
      </c>
      <c r="D1245" s="2" t="s">
        <v>118</v>
      </c>
      <c r="E1245" s="2" t="s">
        <v>369</v>
      </c>
      <c r="F1245" s="2" t="s">
        <v>4205</v>
      </c>
      <c r="G1245" s="2" t="s">
        <v>4206</v>
      </c>
      <c r="H1245" s="2" t="s">
        <v>4207</v>
      </c>
      <c r="I1245" s="2" t="s">
        <v>4208</v>
      </c>
      <c r="J1245" s="2" t="s">
        <v>27</v>
      </c>
      <c r="K1245" s="2" t="s">
        <v>4209</v>
      </c>
      <c r="L1245" s="2" t="s">
        <v>4210</v>
      </c>
      <c r="M1245" s="2" t="s">
        <v>4211</v>
      </c>
      <c r="N1245" s="2" t="s">
        <v>41</v>
      </c>
      <c r="O1245" s="2" t="str">
        <f t="shared" si="19"/>
        <v>OK</v>
      </c>
      <c r="P1245" s="2" t="str">
        <f>VLOOKUP(B1245,ACROV!$A$2:$D$739,4,)</f>
        <v>TAUFIQ HIDAYAT</v>
      </c>
    </row>
    <row r="1246" spans="1:16" x14ac:dyDescent="0.25">
      <c r="A1246" s="2" t="s">
        <v>26</v>
      </c>
      <c r="B1246" s="2" t="s">
        <v>2095</v>
      </c>
      <c r="C1246" s="2" t="s">
        <v>2096</v>
      </c>
      <c r="D1246" s="2" t="s">
        <v>30</v>
      </c>
      <c r="E1246" s="2" t="s">
        <v>2097</v>
      </c>
      <c r="F1246" s="2" t="s">
        <v>4205</v>
      </c>
      <c r="G1246" s="2" t="s">
        <v>4206</v>
      </c>
      <c r="H1246" s="2" t="s">
        <v>4207</v>
      </c>
      <c r="I1246" s="2" t="s">
        <v>4208</v>
      </c>
      <c r="J1246" s="2" t="s">
        <v>27</v>
      </c>
      <c r="K1246" s="2" t="s">
        <v>4209</v>
      </c>
      <c r="L1246" s="2" t="s">
        <v>4210</v>
      </c>
      <c r="M1246" s="2" t="s">
        <v>4211</v>
      </c>
      <c r="N1246" s="2" t="s">
        <v>41</v>
      </c>
      <c r="O1246" s="2" t="str">
        <f t="shared" si="19"/>
        <v>OK</v>
      </c>
      <c r="P1246" s="2" t="str">
        <f>VLOOKUP(B1246,ACROV!$A$2:$D$739,4,)</f>
        <v>TAUFIQ HIDAYAT</v>
      </c>
    </row>
    <row r="1247" spans="1:16" x14ac:dyDescent="0.25">
      <c r="A1247" s="2" t="s">
        <v>26</v>
      </c>
      <c r="B1247" s="2" t="s">
        <v>567</v>
      </c>
      <c r="C1247" s="2" t="s">
        <v>568</v>
      </c>
      <c r="D1247" s="2" t="s">
        <v>118</v>
      </c>
      <c r="E1247" s="2" t="s">
        <v>569</v>
      </c>
      <c r="F1247" s="2" t="s">
        <v>4205</v>
      </c>
      <c r="G1247" s="2" t="s">
        <v>4206</v>
      </c>
      <c r="H1247" s="2" t="s">
        <v>4207</v>
      </c>
      <c r="I1247" s="2" t="s">
        <v>4208</v>
      </c>
      <c r="J1247" s="2" t="s">
        <v>27</v>
      </c>
      <c r="K1247" s="2" t="s">
        <v>4209</v>
      </c>
      <c r="L1247" s="2" t="s">
        <v>4210</v>
      </c>
      <c r="M1247" s="2" t="s">
        <v>4211</v>
      </c>
      <c r="N1247" s="2" t="s">
        <v>41</v>
      </c>
      <c r="O1247" s="2" t="str">
        <f t="shared" si="19"/>
        <v>OK</v>
      </c>
      <c r="P1247" s="2" t="str">
        <f>VLOOKUP(B1247,ACROV!$A$2:$D$739,4,)</f>
        <v>TAUFIQ HIDAYAT</v>
      </c>
    </row>
    <row r="1248" spans="1:16" x14ac:dyDescent="0.25">
      <c r="A1248" s="2" t="s">
        <v>26</v>
      </c>
      <c r="B1248" s="2" t="s">
        <v>1083</v>
      </c>
      <c r="C1248" s="2" t="s">
        <v>1084</v>
      </c>
      <c r="D1248" s="2" t="s">
        <v>118</v>
      </c>
      <c r="E1248" s="2" t="s">
        <v>1942</v>
      </c>
      <c r="F1248" s="2" t="s">
        <v>4205</v>
      </c>
      <c r="G1248" s="2" t="s">
        <v>4206</v>
      </c>
      <c r="H1248" s="2" t="s">
        <v>4207</v>
      </c>
      <c r="I1248" s="2" t="s">
        <v>4208</v>
      </c>
      <c r="J1248" s="2" t="s">
        <v>27</v>
      </c>
      <c r="K1248" s="2" t="s">
        <v>4209</v>
      </c>
      <c r="L1248" s="2" t="s">
        <v>4210</v>
      </c>
      <c r="M1248" s="2" t="s">
        <v>4211</v>
      </c>
      <c r="N1248" s="2" t="s">
        <v>41</v>
      </c>
      <c r="O1248" s="2" t="str">
        <f t="shared" si="19"/>
        <v>OK</v>
      </c>
      <c r="P1248" s="2" t="str">
        <f>VLOOKUP(B1248,ACROV!$A$2:$D$739,4,)</f>
        <v>TAUFIQ HIDAYAT</v>
      </c>
    </row>
    <row r="1249" spans="1:16" x14ac:dyDescent="0.25">
      <c r="A1249" s="2" t="s">
        <v>26</v>
      </c>
      <c r="B1249" s="2" t="s">
        <v>393</v>
      </c>
      <c r="C1249" s="2" t="s">
        <v>394</v>
      </c>
      <c r="D1249" s="2" t="s">
        <v>118</v>
      </c>
      <c r="E1249" s="2" t="s">
        <v>2262</v>
      </c>
      <c r="F1249" s="2" t="s">
        <v>4205</v>
      </c>
      <c r="G1249" s="2" t="s">
        <v>4206</v>
      </c>
      <c r="H1249" s="2" t="s">
        <v>4207</v>
      </c>
      <c r="I1249" s="2" t="s">
        <v>4208</v>
      </c>
      <c r="J1249" s="2" t="s">
        <v>27</v>
      </c>
      <c r="K1249" s="2" t="s">
        <v>4209</v>
      </c>
      <c r="L1249" s="2" t="s">
        <v>4210</v>
      </c>
      <c r="M1249" s="2" t="s">
        <v>4211</v>
      </c>
      <c r="N1249" s="2" t="s">
        <v>41</v>
      </c>
      <c r="O1249" s="2" t="str">
        <f t="shared" si="19"/>
        <v>OK</v>
      </c>
      <c r="P1249" s="2" t="str">
        <f>VLOOKUP(B1249,ACROV!$A$2:$D$739,4,)</f>
        <v>TAUFIQ HIDAYAT</v>
      </c>
    </row>
    <row r="1250" spans="1:16" x14ac:dyDescent="0.25">
      <c r="A1250" s="2" t="s">
        <v>26</v>
      </c>
      <c r="B1250" s="2" t="s">
        <v>1552</v>
      </c>
      <c r="C1250" s="2" t="s">
        <v>1553</v>
      </c>
      <c r="D1250" s="2" t="s">
        <v>118</v>
      </c>
      <c r="E1250" s="2" t="s">
        <v>3207</v>
      </c>
      <c r="F1250" s="2" t="s">
        <v>4205</v>
      </c>
      <c r="G1250" s="2" t="s">
        <v>4206</v>
      </c>
      <c r="H1250" s="2" t="s">
        <v>4207</v>
      </c>
      <c r="I1250" s="2" t="s">
        <v>4208</v>
      </c>
      <c r="J1250" s="2" t="s">
        <v>27</v>
      </c>
      <c r="K1250" s="2" t="s">
        <v>4209</v>
      </c>
      <c r="L1250" s="2" t="s">
        <v>4210</v>
      </c>
      <c r="M1250" s="2" t="s">
        <v>4211</v>
      </c>
      <c r="N1250" s="2" t="s">
        <v>41</v>
      </c>
      <c r="O1250" s="2" t="str">
        <f t="shared" si="19"/>
        <v>OK</v>
      </c>
      <c r="P1250" s="2" t="str">
        <f>VLOOKUP(B1250,ACROV!$A$2:$D$739,4,)</f>
        <v>TAUFIQ HIDAYAT</v>
      </c>
    </row>
    <row r="1251" spans="1:16" x14ac:dyDescent="0.25">
      <c r="A1251" s="2" t="s">
        <v>26</v>
      </c>
      <c r="B1251" s="2" t="s">
        <v>393</v>
      </c>
      <c r="C1251" s="2" t="s">
        <v>394</v>
      </c>
      <c r="D1251" s="2" t="s">
        <v>30</v>
      </c>
      <c r="E1251" s="2" t="s">
        <v>395</v>
      </c>
      <c r="F1251" s="2" t="s">
        <v>4205</v>
      </c>
      <c r="G1251" s="2" t="s">
        <v>4206</v>
      </c>
      <c r="H1251" s="2" t="s">
        <v>4207</v>
      </c>
      <c r="I1251" s="2" t="s">
        <v>4208</v>
      </c>
      <c r="J1251" s="2" t="s">
        <v>27</v>
      </c>
      <c r="K1251" s="2" t="s">
        <v>4209</v>
      </c>
      <c r="L1251" s="2" t="s">
        <v>4210</v>
      </c>
      <c r="M1251" s="2" t="s">
        <v>4211</v>
      </c>
      <c r="N1251" s="2" t="s">
        <v>41</v>
      </c>
      <c r="O1251" s="2" t="str">
        <f t="shared" si="19"/>
        <v>OK</v>
      </c>
      <c r="P1251" s="2" t="str">
        <f>VLOOKUP(B1251,ACROV!$A$2:$D$739,4,)</f>
        <v>TAUFIQ HIDAYAT</v>
      </c>
    </row>
    <row r="1252" spans="1:16" x14ac:dyDescent="0.25">
      <c r="A1252" s="2" t="s">
        <v>26</v>
      </c>
      <c r="B1252" s="2" t="s">
        <v>1752</v>
      </c>
      <c r="C1252" s="2" t="s">
        <v>1753</v>
      </c>
      <c r="D1252" s="2" t="s">
        <v>49</v>
      </c>
      <c r="E1252" s="2" t="s">
        <v>3158</v>
      </c>
      <c r="F1252" s="2" t="s">
        <v>4205</v>
      </c>
      <c r="G1252" s="2" t="s">
        <v>4206</v>
      </c>
      <c r="H1252" s="2" t="s">
        <v>4207</v>
      </c>
      <c r="I1252" s="2" t="s">
        <v>4208</v>
      </c>
      <c r="J1252" s="2" t="s">
        <v>27</v>
      </c>
      <c r="K1252" s="2" t="s">
        <v>4209</v>
      </c>
      <c r="L1252" s="2" t="s">
        <v>4210</v>
      </c>
      <c r="M1252" s="2" t="s">
        <v>4211</v>
      </c>
      <c r="N1252" s="2" t="s">
        <v>41</v>
      </c>
      <c r="O1252" s="2" t="str">
        <f t="shared" si="19"/>
        <v>OK</v>
      </c>
      <c r="P1252" s="2" t="str">
        <f>VLOOKUP(B1252,ACROV!$A$2:$D$739,4,)</f>
        <v>TAUFIQ HIDAYAT</v>
      </c>
    </row>
    <row r="1253" spans="1:16" x14ac:dyDescent="0.25">
      <c r="A1253" s="2" t="s">
        <v>26</v>
      </c>
      <c r="B1253" s="2" t="s">
        <v>996</v>
      </c>
      <c r="C1253" s="2" t="s">
        <v>997</v>
      </c>
      <c r="D1253" s="2" t="s">
        <v>30</v>
      </c>
      <c r="E1253" s="2" t="s">
        <v>998</v>
      </c>
      <c r="F1253" s="2" t="s">
        <v>4205</v>
      </c>
      <c r="G1253" s="2" t="s">
        <v>4206</v>
      </c>
      <c r="H1253" s="2" t="s">
        <v>4207</v>
      </c>
      <c r="I1253" s="2" t="s">
        <v>4208</v>
      </c>
      <c r="J1253" s="2" t="s">
        <v>27</v>
      </c>
      <c r="K1253" s="2" t="s">
        <v>4209</v>
      </c>
      <c r="L1253" s="2" t="s">
        <v>4210</v>
      </c>
      <c r="M1253" s="2" t="s">
        <v>4211</v>
      </c>
      <c r="N1253" s="2" t="s">
        <v>41</v>
      </c>
      <c r="O1253" s="2" t="str">
        <f t="shared" si="19"/>
        <v>OK</v>
      </c>
      <c r="P1253" s="2" t="str">
        <f>VLOOKUP(B1253,ACROV!$A$2:$D$739,4,)</f>
        <v>TAUFIQ HIDAYAT</v>
      </c>
    </row>
    <row r="1254" spans="1:16" x14ac:dyDescent="0.25">
      <c r="A1254" s="2" t="s">
        <v>26</v>
      </c>
      <c r="B1254" s="2" t="s">
        <v>875</v>
      </c>
      <c r="C1254" s="2" t="s">
        <v>876</v>
      </c>
      <c r="D1254" s="2" t="s">
        <v>118</v>
      </c>
      <c r="E1254" s="2" t="s">
        <v>1102</v>
      </c>
      <c r="F1254" s="2" t="s">
        <v>4205</v>
      </c>
      <c r="G1254" s="2" t="s">
        <v>4206</v>
      </c>
      <c r="H1254" s="2" t="s">
        <v>4207</v>
      </c>
      <c r="I1254" s="2" t="s">
        <v>4208</v>
      </c>
      <c r="J1254" s="2" t="s">
        <v>27</v>
      </c>
      <c r="K1254" s="2" t="s">
        <v>4209</v>
      </c>
      <c r="L1254" s="2" t="s">
        <v>4210</v>
      </c>
      <c r="M1254" s="2" t="s">
        <v>4211</v>
      </c>
      <c r="N1254" s="2" t="s">
        <v>41</v>
      </c>
      <c r="O1254" s="2" t="str">
        <f t="shared" si="19"/>
        <v>OK</v>
      </c>
      <c r="P1254" s="2" t="str">
        <f>VLOOKUP(B1254,ACROV!$A$2:$D$739,4,)</f>
        <v>TAUFIQ HIDAYAT</v>
      </c>
    </row>
    <row r="1255" spans="1:16" x14ac:dyDescent="0.25">
      <c r="A1255" s="2" t="s">
        <v>26</v>
      </c>
      <c r="B1255" s="2" t="s">
        <v>542</v>
      </c>
      <c r="C1255" s="2" t="s">
        <v>543</v>
      </c>
      <c r="D1255" s="2" t="s">
        <v>118</v>
      </c>
      <c r="E1255" s="2" t="s">
        <v>544</v>
      </c>
      <c r="F1255" s="2" t="s">
        <v>4205</v>
      </c>
      <c r="G1255" s="2" t="s">
        <v>4206</v>
      </c>
      <c r="H1255" s="2" t="s">
        <v>4207</v>
      </c>
      <c r="I1255" s="2" t="s">
        <v>4208</v>
      </c>
      <c r="J1255" s="2" t="s">
        <v>27</v>
      </c>
      <c r="K1255" s="2" t="s">
        <v>4209</v>
      </c>
      <c r="L1255" s="2" t="s">
        <v>4210</v>
      </c>
      <c r="M1255" s="2" t="s">
        <v>4211</v>
      </c>
      <c r="N1255" s="2" t="s">
        <v>41</v>
      </c>
      <c r="O1255" s="2" t="str">
        <f t="shared" si="19"/>
        <v>OK</v>
      </c>
      <c r="P1255" s="2" t="str">
        <f>VLOOKUP(B1255,ACROV!$A$2:$D$739,4,)</f>
        <v>TAUFIQ HIDAYAT</v>
      </c>
    </row>
    <row r="1256" spans="1:16" x14ac:dyDescent="0.25">
      <c r="A1256" s="2" t="s">
        <v>26</v>
      </c>
      <c r="B1256" s="2" t="s">
        <v>608</v>
      </c>
      <c r="C1256" s="2" t="s">
        <v>609</v>
      </c>
      <c r="D1256" s="2" t="s">
        <v>30</v>
      </c>
      <c r="E1256" s="2" t="s">
        <v>3929</v>
      </c>
      <c r="F1256" s="2" t="s">
        <v>4205</v>
      </c>
      <c r="G1256" s="2" t="s">
        <v>4206</v>
      </c>
      <c r="H1256" s="2" t="s">
        <v>4207</v>
      </c>
      <c r="I1256" s="2" t="s">
        <v>4208</v>
      </c>
      <c r="J1256" s="2" t="s">
        <v>27</v>
      </c>
      <c r="K1256" s="2" t="s">
        <v>4209</v>
      </c>
      <c r="L1256" s="2" t="s">
        <v>4210</v>
      </c>
      <c r="M1256" s="2" t="s">
        <v>4211</v>
      </c>
      <c r="N1256" s="2" t="s">
        <v>41</v>
      </c>
      <c r="O1256" s="2" t="str">
        <f t="shared" si="19"/>
        <v>OK</v>
      </c>
      <c r="P1256" s="2" t="str">
        <f>VLOOKUP(B1256,ACROV!$A$2:$D$739,4,)</f>
        <v>TAUFIQ HIDAYAT</v>
      </c>
    </row>
    <row r="1257" spans="1:16" x14ac:dyDescent="0.25">
      <c r="A1257" s="2" t="s">
        <v>26</v>
      </c>
      <c r="B1257" s="2" t="s">
        <v>1298</v>
      </c>
      <c r="C1257" s="2" t="s">
        <v>1299</v>
      </c>
      <c r="D1257" s="2" t="s">
        <v>118</v>
      </c>
      <c r="E1257" s="2" t="s">
        <v>3582</v>
      </c>
      <c r="F1257" s="2" t="s">
        <v>4205</v>
      </c>
      <c r="G1257" s="2" t="s">
        <v>4206</v>
      </c>
      <c r="H1257" s="2" t="s">
        <v>4207</v>
      </c>
      <c r="I1257" s="2" t="s">
        <v>4208</v>
      </c>
      <c r="J1257" s="2" t="s">
        <v>27</v>
      </c>
      <c r="K1257" s="2" t="s">
        <v>4209</v>
      </c>
      <c r="L1257" s="2" t="s">
        <v>4210</v>
      </c>
      <c r="M1257" s="2" t="s">
        <v>4211</v>
      </c>
      <c r="N1257" s="2" t="s">
        <v>41</v>
      </c>
      <c r="O1257" s="2" t="str">
        <f t="shared" si="19"/>
        <v>OK</v>
      </c>
      <c r="P1257" s="2" t="str">
        <f>VLOOKUP(B1257,ACROV!$A$2:$D$739,4,)</f>
        <v>TAUFIQ HIDAYAT</v>
      </c>
    </row>
    <row r="1258" spans="1:16" x14ac:dyDescent="0.25">
      <c r="A1258" s="2" t="s">
        <v>26</v>
      </c>
      <c r="B1258" s="2" t="s">
        <v>1515</v>
      </c>
      <c r="C1258" s="2" t="s">
        <v>1516</v>
      </c>
      <c r="D1258" s="2" t="s">
        <v>30</v>
      </c>
      <c r="E1258" s="2" t="s">
        <v>1517</v>
      </c>
      <c r="F1258" s="2" t="s">
        <v>4205</v>
      </c>
      <c r="G1258" s="2" t="s">
        <v>4206</v>
      </c>
      <c r="H1258" s="2" t="s">
        <v>4207</v>
      </c>
      <c r="I1258" s="2" t="s">
        <v>4208</v>
      </c>
      <c r="J1258" s="2" t="s">
        <v>27</v>
      </c>
      <c r="K1258" s="2" t="s">
        <v>4209</v>
      </c>
      <c r="L1258" s="2" t="s">
        <v>4210</v>
      </c>
      <c r="M1258" s="2" t="s">
        <v>4211</v>
      </c>
      <c r="N1258" s="2" t="s">
        <v>41</v>
      </c>
      <c r="O1258" s="2" t="str">
        <f t="shared" si="19"/>
        <v>OK</v>
      </c>
      <c r="P1258" s="2" t="str">
        <f>VLOOKUP(B1258,ACROV!$A$2:$D$739,4,)</f>
        <v>TAUFIQ HIDAYAT</v>
      </c>
    </row>
    <row r="1259" spans="1:16" x14ac:dyDescent="0.25">
      <c r="A1259" s="2" t="s">
        <v>26</v>
      </c>
      <c r="B1259" s="2" t="s">
        <v>1908</v>
      </c>
      <c r="C1259" s="2" t="s">
        <v>1909</v>
      </c>
      <c r="D1259" s="2" t="s">
        <v>30</v>
      </c>
      <c r="E1259" s="2" t="s">
        <v>1910</v>
      </c>
      <c r="F1259" s="2" t="s">
        <v>4205</v>
      </c>
      <c r="G1259" s="2" t="s">
        <v>4206</v>
      </c>
      <c r="H1259" s="2" t="s">
        <v>4207</v>
      </c>
      <c r="I1259" s="2" t="s">
        <v>4208</v>
      </c>
      <c r="J1259" s="2" t="s">
        <v>27</v>
      </c>
      <c r="K1259" s="2" t="s">
        <v>4209</v>
      </c>
      <c r="L1259" s="2" t="s">
        <v>4210</v>
      </c>
      <c r="M1259" s="2" t="s">
        <v>4211</v>
      </c>
      <c r="N1259" s="2" t="s">
        <v>41</v>
      </c>
      <c r="O1259" s="2" t="str">
        <f t="shared" si="19"/>
        <v>OK</v>
      </c>
      <c r="P1259" s="2" t="str">
        <f>VLOOKUP(B1259,ACROV!$A$2:$D$739,4,)</f>
        <v>TAUFIQ HIDAYAT</v>
      </c>
    </row>
    <row r="1260" spans="1:16" x14ac:dyDescent="0.25">
      <c r="A1260" s="2" t="s">
        <v>26</v>
      </c>
      <c r="B1260" s="2" t="s">
        <v>542</v>
      </c>
      <c r="C1260" s="2" t="s">
        <v>543</v>
      </c>
      <c r="D1260" s="2" t="s">
        <v>30</v>
      </c>
      <c r="E1260" s="2" t="s">
        <v>1194</v>
      </c>
      <c r="F1260" s="2" t="s">
        <v>4205</v>
      </c>
      <c r="G1260" s="2" t="s">
        <v>4206</v>
      </c>
      <c r="H1260" s="2" t="s">
        <v>4207</v>
      </c>
      <c r="I1260" s="2" t="s">
        <v>4208</v>
      </c>
      <c r="J1260" s="2" t="s">
        <v>27</v>
      </c>
      <c r="K1260" s="2" t="s">
        <v>4209</v>
      </c>
      <c r="L1260" s="2" t="s">
        <v>4210</v>
      </c>
      <c r="M1260" s="2" t="s">
        <v>4211</v>
      </c>
      <c r="N1260" s="2" t="s">
        <v>41</v>
      </c>
      <c r="O1260" s="2" t="str">
        <f t="shared" si="19"/>
        <v>OK</v>
      </c>
      <c r="P1260" s="2" t="str">
        <f>VLOOKUP(B1260,ACROV!$A$2:$D$739,4,)</f>
        <v>TAUFIQ HIDAYAT</v>
      </c>
    </row>
    <row r="1261" spans="1:16" x14ac:dyDescent="0.25">
      <c r="A1261" s="2" t="s">
        <v>26</v>
      </c>
      <c r="B1261" s="2" t="s">
        <v>1593</v>
      </c>
      <c r="C1261" s="2" t="s">
        <v>1594</v>
      </c>
      <c r="D1261" s="2" t="s">
        <v>49</v>
      </c>
      <c r="E1261" s="2" t="s">
        <v>1595</v>
      </c>
      <c r="F1261" s="2" t="s">
        <v>4205</v>
      </c>
      <c r="G1261" s="2" t="s">
        <v>4206</v>
      </c>
      <c r="H1261" s="2" t="s">
        <v>4207</v>
      </c>
      <c r="I1261" s="2" t="s">
        <v>4208</v>
      </c>
      <c r="J1261" s="2" t="s">
        <v>27</v>
      </c>
      <c r="K1261" s="2" t="s">
        <v>4209</v>
      </c>
      <c r="L1261" s="2" t="s">
        <v>4210</v>
      </c>
      <c r="M1261" s="2" t="s">
        <v>4211</v>
      </c>
      <c r="N1261" s="2" t="s">
        <v>41</v>
      </c>
      <c r="O1261" s="2" t="str">
        <f t="shared" si="19"/>
        <v>OK</v>
      </c>
      <c r="P1261" s="2" t="str">
        <f>VLOOKUP(B1261,ACROV!$A$2:$D$739,4,)</f>
        <v>TAUFIQ HIDAYAT</v>
      </c>
    </row>
    <row r="1262" spans="1:16" x14ac:dyDescent="0.25">
      <c r="A1262" s="2" t="s">
        <v>26</v>
      </c>
      <c r="B1262" s="2" t="s">
        <v>2389</v>
      </c>
      <c r="C1262" s="2" t="s">
        <v>2390</v>
      </c>
      <c r="D1262" s="2" t="s">
        <v>30</v>
      </c>
      <c r="E1262" s="2" t="s">
        <v>2391</v>
      </c>
      <c r="F1262" s="2" t="s">
        <v>4205</v>
      </c>
      <c r="G1262" s="2" t="s">
        <v>4206</v>
      </c>
      <c r="H1262" s="2" t="s">
        <v>4207</v>
      </c>
      <c r="I1262" s="2" t="s">
        <v>4208</v>
      </c>
      <c r="J1262" s="2" t="s">
        <v>27</v>
      </c>
      <c r="K1262" s="2" t="s">
        <v>4209</v>
      </c>
      <c r="L1262" s="2" t="s">
        <v>4210</v>
      </c>
      <c r="M1262" s="2" t="s">
        <v>4211</v>
      </c>
      <c r="N1262" s="2" t="s">
        <v>41</v>
      </c>
      <c r="O1262" s="2" t="str">
        <f t="shared" si="19"/>
        <v>OK</v>
      </c>
      <c r="P1262" s="2" t="str">
        <f>VLOOKUP(B1262,ACROV!$A$2:$D$739,4,)</f>
        <v>TAUFIQ HIDAYAT</v>
      </c>
    </row>
    <row r="1263" spans="1:16" x14ac:dyDescent="0.25">
      <c r="A1263" s="2" t="s">
        <v>26</v>
      </c>
      <c r="B1263" s="2" t="s">
        <v>1298</v>
      </c>
      <c r="C1263" s="2" t="s">
        <v>1299</v>
      </c>
      <c r="D1263" s="2" t="s">
        <v>30</v>
      </c>
      <c r="E1263" s="2" t="s">
        <v>1300</v>
      </c>
      <c r="F1263" s="2" t="s">
        <v>4205</v>
      </c>
      <c r="G1263" s="2" t="s">
        <v>4206</v>
      </c>
      <c r="H1263" s="2" t="s">
        <v>4207</v>
      </c>
      <c r="I1263" s="2" t="s">
        <v>4208</v>
      </c>
      <c r="J1263" s="2" t="s">
        <v>27</v>
      </c>
      <c r="K1263" s="2" t="s">
        <v>4209</v>
      </c>
      <c r="L1263" s="2" t="s">
        <v>4210</v>
      </c>
      <c r="M1263" s="2" t="s">
        <v>4211</v>
      </c>
      <c r="N1263" s="2" t="s">
        <v>41</v>
      </c>
      <c r="O1263" s="2" t="str">
        <f t="shared" si="19"/>
        <v>OK</v>
      </c>
      <c r="P1263" s="2" t="str">
        <f>VLOOKUP(B1263,ACROV!$A$2:$D$739,4,)</f>
        <v>TAUFIQ HIDAYAT</v>
      </c>
    </row>
    <row r="1264" spans="1:16" x14ac:dyDescent="0.25">
      <c r="A1264" s="2" t="s">
        <v>26</v>
      </c>
      <c r="B1264" s="2" t="s">
        <v>1593</v>
      </c>
      <c r="C1264" s="2" t="s">
        <v>1594</v>
      </c>
      <c r="D1264" s="2" t="s">
        <v>60</v>
      </c>
      <c r="E1264" s="2" t="s">
        <v>2722</v>
      </c>
      <c r="F1264" s="2" t="s">
        <v>4205</v>
      </c>
      <c r="G1264" s="2" t="s">
        <v>4206</v>
      </c>
      <c r="H1264" s="2" t="s">
        <v>4207</v>
      </c>
      <c r="I1264" s="2" t="s">
        <v>4208</v>
      </c>
      <c r="J1264" s="2" t="s">
        <v>27</v>
      </c>
      <c r="K1264" s="2" t="s">
        <v>4209</v>
      </c>
      <c r="L1264" s="2" t="s">
        <v>4210</v>
      </c>
      <c r="M1264" s="2" t="s">
        <v>4211</v>
      </c>
      <c r="N1264" s="2" t="s">
        <v>41</v>
      </c>
      <c r="O1264" s="2" t="str">
        <f t="shared" si="19"/>
        <v>OK</v>
      </c>
      <c r="P1264" s="2" t="str">
        <f>VLOOKUP(B1264,ACROV!$A$2:$D$739,4,)</f>
        <v>TAUFIQ HIDAYAT</v>
      </c>
    </row>
    <row r="1265" spans="1:16" x14ac:dyDescent="0.25">
      <c r="A1265" s="2" t="s">
        <v>26</v>
      </c>
      <c r="B1265" s="2" t="s">
        <v>1792</v>
      </c>
      <c r="C1265" s="2" t="s">
        <v>1793</v>
      </c>
      <c r="D1265" s="2" t="s">
        <v>30</v>
      </c>
      <c r="E1265" s="2" t="s">
        <v>3423</v>
      </c>
      <c r="F1265" s="2" t="s">
        <v>4205</v>
      </c>
      <c r="G1265" s="2" t="s">
        <v>4206</v>
      </c>
      <c r="H1265" s="2" t="s">
        <v>4207</v>
      </c>
      <c r="I1265" s="2" t="s">
        <v>4208</v>
      </c>
      <c r="J1265" s="2" t="s">
        <v>27</v>
      </c>
      <c r="K1265" s="2" t="s">
        <v>4209</v>
      </c>
      <c r="L1265" s="2" t="s">
        <v>4210</v>
      </c>
      <c r="M1265" s="2" t="s">
        <v>4211</v>
      </c>
      <c r="N1265" s="2" t="s">
        <v>41</v>
      </c>
      <c r="O1265" s="2" t="str">
        <f t="shared" si="19"/>
        <v>OK</v>
      </c>
      <c r="P1265" s="2" t="str">
        <f>VLOOKUP(B1265,ACROV!$A$2:$D$739,4,)</f>
        <v>TAUFIQ HIDAYAT</v>
      </c>
    </row>
    <row r="1266" spans="1:16" x14ac:dyDescent="0.25">
      <c r="A1266" s="2" t="s">
        <v>26</v>
      </c>
      <c r="B1266" s="2" t="s">
        <v>79</v>
      </c>
      <c r="C1266" s="2" t="s">
        <v>80</v>
      </c>
      <c r="D1266" s="2" t="s">
        <v>118</v>
      </c>
      <c r="E1266" s="2" t="s">
        <v>2130</v>
      </c>
      <c r="F1266" s="2" t="s">
        <v>4205</v>
      </c>
      <c r="G1266" s="2" t="s">
        <v>4206</v>
      </c>
      <c r="H1266" s="2" t="s">
        <v>4207</v>
      </c>
      <c r="I1266" s="2" t="s">
        <v>4208</v>
      </c>
      <c r="J1266" s="2" t="s">
        <v>27</v>
      </c>
      <c r="K1266" s="2" t="s">
        <v>4209</v>
      </c>
      <c r="L1266" s="2" t="s">
        <v>4210</v>
      </c>
      <c r="M1266" s="2" t="s">
        <v>4211</v>
      </c>
      <c r="N1266" s="2" t="s">
        <v>41</v>
      </c>
      <c r="O1266" s="2" t="str">
        <f t="shared" si="19"/>
        <v>OK</v>
      </c>
      <c r="P1266" s="2" t="str">
        <f>VLOOKUP(B1266,ACROV!$A$2:$D$739,4,)</f>
        <v>TAUFIQ HIDAYAT</v>
      </c>
    </row>
    <row r="1267" spans="1:16" x14ac:dyDescent="0.25">
      <c r="A1267" s="2" t="s">
        <v>26</v>
      </c>
      <c r="B1267" s="2" t="s">
        <v>1280</v>
      </c>
      <c r="C1267" s="2" t="s">
        <v>1281</v>
      </c>
      <c r="D1267" s="2" t="s">
        <v>118</v>
      </c>
      <c r="E1267" s="2" t="s">
        <v>1282</v>
      </c>
      <c r="F1267" s="2" t="s">
        <v>4205</v>
      </c>
      <c r="G1267" s="2" t="s">
        <v>4206</v>
      </c>
      <c r="H1267" s="2" t="s">
        <v>4207</v>
      </c>
      <c r="I1267" s="2" t="s">
        <v>4208</v>
      </c>
      <c r="J1267" s="2" t="s">
        <v>27</v>
      </c>
      <c r="K1267" s="2" t="s">
        <v>4209</v>
      </c>
      <c r="L1267" s="2" t="s">
        <v>4210</v>
      </c>
      <c r="M1267" s="2" t="s">
        <v>4211</v>
      </c>
      <c r="N1267" s="2" t="s">
        <v>41</v>
      </c>
      <c r="O1267" s="2" t="str">
        <f t="shared" si="19"/>
        <v>OK</v>
      </c>
      <c r="P1267" s="2" t="str">
        <f>VLOOKUP(B1267,ACROV!$A$2:$D$739,4,)</f>
        <v>TAUFIQ HIDAYAT</v>
      </c>
    </row>
    <row r="1268" spans="1:16" x14ac:dyDescent="0.25">
      <c r="A1268" s="2" t="s">
        <v>26</v>
      </c>
      <c r="B1268" s="2" t="s">
        <v>567</v>
      </c>
      <c r="C1268" s="2" t="s">
        <v>568</v>
      </c>
      <c r="D1268" s="2" t="s">
        <v>30</v>
      </c>
      <c r="E1268" s="2" t="s">
        <v>3706</v>
      </c>
      <c r="F1268" s="2" t="s">
        <v>4205</v>
      </c>
      <c r="G1268" s="2" t="s">
        <v>4206</v>
      </c>
      <c r="H1268" s="2" t="s">
        <v>4207</v>
      </c>
      <c r="I1268" s="2" t="s">
        <v>4208</v>
      </c>
      <c r="J1268" s="2" t="s">
        <v>27</v>
      </c>
      <c r="K1268" s="2" t="s">
        <v>4209</v>
      </c>
      <c r="L1268" s="2" t="s">
        <v>4210</v>
      </c>
      <c r="M1268" s="2" t="s">
        <v>4211</v>
      </c>
      <c r="N1268" s="2" t="s">
        <v>41</v>
      </c>
      <c r="O1268" s="2" t="str">
        <f t="shared" si="19"/>
        <v>OK</v>
      </c>
      <c r="P1268" s="2" t="str">
        <f>VLOOKUP(B1268,ACROV!$A$2:$D$739,4,)</f>
        <v>TAUFIQ HIDAYAT</v>
      </c>
    </row>
    <row r="1269" spans="1:16" x14ac:dyDescent="0.25">
      <c r="A1269" s="2" t="s">
        <v>26</v>
      </c>
      <c r="B1269" s="2" t="s">
        <v>2104</v>
      </c>
      <c r="C1269" s="2" t="s">
        <v>2105</v>
      </c>
      <c r="D1269" s="2" t="s">
        <v>30</v>
      </c>
      <c r="E1269" s="2" t="s">
        <v>2106</v>
      </c>
      <c r="F1269" s="2" t="s">
        <v>4205</v>
      </c>
      <c r="G1269" s="2" t="s">
        <v>4206</v>
      </c>
      <c r="H1269" s="2" t="s">
        <v>4207</v>
      </c>
      <c r="I1269" s="2" t="s">
        <v>4208</v>
      </c>
      <c r="J1269" s="2" t="s">
        <v>27</v>
      </c>
      <c r="K1269" s="2" t="s">
        <v>4209</v>
      </c>
      <c r="L1269" s="2" t="s">
        <v>4210</v>
      </c>
      <c r="M1269" s="2" t="s">
        <v>4211</v>
      </c>
      <c r="N1269" s="2" t="s">
        <v>41</v>
      </c>
      <c r="O1269" s="2" t="str">
        <f t="shared" si="19"/>
        <v>OK</v>
      </c>
      <c r="P1269" s="2" t="str">
        <f>VLOOKUP(B1269,ACROV!$A$2:$D$739,4,)</f>
        <v>TAUFIQ HIDAYAT</v>
      </c>
    </row>
    <row r="1270" spans="1:16" x14ac:dyDescent="0.25">
      <c r="A1270" s="2" t="s">
        <v>26</v>
      </c>
      <c r="B1270" s="2" t="s">
        <v>1650</v>
      </c>
      <c r="C1270" s="2" t="s">
        <v>1299</v>
      </c>
      <c r="D1270" s="2" t="s">
        <v>30</v>
      </c>
      <c r="E1270" s="2" t="s">
        <v>1651</v>
      </c>
      <c r="F1270" s="2" t="s">
        <v>4205</v>
      </c>
      <c r="G1270" s="2" t="s">
        <v>4206</v>
      </c>
      <c r="H1270" s="2" t="s">
        <v>4207</v>
      </c>
      <c r="I1270" s="2" t="s">
        <v>4208</v>
      </c>
      <c r="J1270" s="2" t="s">
        <v>27</v>
      </c>
      <c r="K1270" s="2" t="s">
        <v>4209</v>
      </c>
      <c r="L1270" s="2" t="s">
        <v>4210</v>
      </c>
      <c r="M1270" s="2" t="s">
        <v>4211</v>
      </c>
      <c r="N1270" s="2" t="s">
        <v>41</v>
      </c>
      <c r="O1270" s="2" t="str">
        <f t="shared" si="19"/>
        <v>OK</v>
      </c>
      <c r="P1270" s="2" t="str">
        <f>VLOOKUP(B1270,ACROV!$A$2:$D$739,4,)</f>
        <v>TAUFIQ HIDAYAT</v>
      </c>
    </row>
    <row r="1271" spans="1:16" x14ac:dyDescent="0.25">
      <c r="A1271" s="2" t="s">
        <v>26</v>
      </c>
      <c r="B1271" s="2" t="s">
        <v>1672</v>
      </c>
      <c r="C1271" s="2" t="s">
        <v>1673</v>
      </c>
      <c r="D1271" s="2" t="s">
        <v>118</v>
      </c>
      <c r="E1271" s="2" t="s">
        <v>3690</v>
      </c>
      <c r="F1271" s="2" t="s">
        <v>4205</v>
      </c>
      <c r="G1271" s="2" t="s">
        <v>4206</v>
      </c>
      <c r="H1271" s="2" t="s">
        <v>4207</v>
      </c>
      <c r="I1271" s="2" t="s">
        <v>4208</v>
      </c>
      <c r="J1271" s="2" t="s">
        <v>27</v>
      </c>
      <c r="K1271" s="2" t="s">
        <v>4209</v>
      </c>
      <c r="L1271" s="2" t="s">
        <v>4210</v>
      </c>
      <c r="M1271" s="2" t="s">
        <v>4211</v>
      </c>
      <c r="N1271" s="2" t="s">
        <v>41</v>
      </c>
      <c r="O1271" s="2" t="str">
        <f t="shared" si="19"/>
        <v>OK</v>
      </c>
      <c r="P1271" s="2" t="str">
        <f>VLOOKUP(B1271,ACROV!$A$2:$D$739,4,)</f>
        <v>TAUFIQ HIDAYAT</v>
      </c>
    </row>
    <row r="1272" spans="1:16" x14ac:dyDescent="0.25">
      <c r="A1272" s="2" t="s">
        <v>26</v>
      </c>
      <c r="B1272" s="2" t="s">
        <v>816</v>
      </c>
      <c r="C1272" s="2" t="s">
        <v>817</v>
      </c>
      <c r="D1272" s="2" t="s">
        <v>118</v>
      </c>
      <c r="E1272" s="2" t="s">
        <v>3933</v>
      </c>
      <c r="F1272" s="2" t="s">
        <v>4205</v>
      </c>
      <c r="G1272" s="2" t="s">
        <v>4206</v>
      </c>
      <c r="H1272" s="2" t="s">
        <v>4207</v>
      </c>
      <c r="I1272" s="2" t="s">
        <v>4208</v>
      </c>
      <c r="J1272" s="2" t="s">
        <v>27</v>
      </c>
      <c r="K1272" s="2" t="s">
        <v>4209</v>
      </c>
      <c r="L1272" s="2" t="s">
        <v>4210</v>
      </c>
      <c r="M1272" s="2" t="s">
        <v>4211</v>
      </c>
      <c r="N1272" s="2" t="s">
        <v>41</v>
      </c>
      <c r="O1272" s="2" t="str">
        <f t="shared" si="19"/>
        <v>OK</v>
      </c>
      <c r="P1272" s="2" t="str">
        <f>VLOOKUP(B1272,ACROV!$A$2:$D$739,4,)</f>
        <v>TAUFIQ HIDAYAT</v>
      </c>
    </row>
    <row r="1273" spans="1:16" x14ac:dyDescent="0.25">
      <c r="A1273" s="2" t="s">
        <v>26</v>
      </c>
      <c r="B1273" s="2" t="s">
        <v>552</v>
      </c>
      <c r="C1273" s="2" t="s">
        <v>553</v>
      </c>
      <c r="D1273" s="2" t="s">
        <v>30</v>
      </c>
      <c r="E1273" s="2" t="s">
        <v>554</v>
      </c>
      <c r="F1273" s="2" t="s">
        <v>4205</v>
      </c>
      <c r="G1273" s="2" t="s">
        <v>4206</v>
      </c>
      <c r="H1273" s="2" t="s">
        <v>4207</v>
      </c>
      <c r="I1273" s="2" t="s">
        <v>4208</v>
      </c>
      <c r="J1273" s="2" t="s">
        <v>27</v>
      </c>
      <c r="K1273" s="2" t="s">
        <v>4209</v>
      </c>
      <c r="L1273" s="2" t="s">
        <v>4210</v>
      </c>
      <c r="M1273" s="2" t="s">
        <v>4211</v>
      </c>
      <c r="N1273" s="2" t="s">
        <v>41</v>
      </c>
      <c r="O1273" s="2" t="str">
        <f t="shared" si="19"/>
        <v>OK</v>
      </c>
      <c r="P1273" s="2" t="str">
        <f>VLOOKUP(B1273,ACROV!$A$2:$D$739,4,)</f>
        <v>TAUFIQ HIDAYAT</v>
      </c>
    </row>
    <row r="1274" spans="1:16" x14ac:dyDescent="0.25">
      <c r="A1274" s="2" t="s">
        <v>26</v>
      </c>
      <c r="B1274" s="2" t="s">
        <v>1752</v>
      </c>
      <c r="C1274" s="2" t="s">
        <v>1753</v>
      </c>
      <c r="D1274" s="2" t="s">
        <v>30</v>
      </c>
      <c r="E1274" s="2" t="s">
        <v>1754</v>
      </c>
      <c r="F1274" s="2" t="s">
        <v>4205</v>
      </c>
      <c r="G1274" s="2" t="s">
        <v>4206</v>
      </c>
      <c r="H1274" s="2" t="s">
        <v>4207</v>
      </c>
      <c r="I1274" s="2" t="s">
        <v>4208</v>
      </c>
      <c r="J1274" s="2" t="s">
        <v>27</v>
      </c>
      <c r="K1274" s="2" t="s">
        <v>4209</v>
      </c>
      <c r="L1274" s="2" t="s">
        <v>4210</v>
      </c>
      <c r="M1274" s="2" t="s">
        <v>4211</v>
      </c>
      <c r="N1274" s="2" t="s">
        <v>41</v>
      </c>
      <c r="O1274" s="2" t="str">
        <f t="shared" si="19"/>
        <v>OK</v>
      </c>
      <c r="P1274" s="2" t="str">
        <f>VLOOKUP(B1274,ACROV!$A$2:$D$739,4,)</f>
        <v>TAUFIQ HIDAYAT</v>
      </c>
    </row>
    <row r="1275" spans="1:16" x14ac:dyDescent="0.25">
      <c r="A1275" s="2" t="s">
        <v>26</v>
      </c>
      <c r="B1275" s="2" t="s">
        <v>942</v>
      </c>
      <c r="C1275" s="2" t="s">
        <v>943</v>
      </c>
      <c r="D1275" s="2" t="s">
        <v>30</v>
      </c>
      <c r="E1275" s="2" t="s">
        <v>944</v>
      </c>
      <c r="F1275" s="2" t="s">
        <v>4205</v>
      </c>
      <c r="G1275" s="2" t="s">
        <v>4206</v>
      </c>
      <c r="H1275" s="2" t="s">
        <v>4207</v>
      </c>
      <c r="I1275" s="2" t="s">
        <v>4208</v>
      </c>
      <c r="J1275" s="2" t="s">
        <v>27</v>
      </c>
      <c r="K1275" s="2" t="s">
        <v>4209</v>
      </c>
      <c r="L1275" s="2" t="s">
        <v>4210</v>
      </c>
      <c r="M1275" s="2" t="s">
        <v>4211</v>
      </c>
      <c r="N1275" s="2" t="s">
        <v>41</v>
      </c>
      <c r="O1275" s="2" t="str">
        <f t="shared" si="19"/>
        <v>OK</v>
      </c>
      <c r="P1275" s="2" t="str">
        <f>VLOOKUP(B1275,ACROV!$A$2:$D$739,4,)</f>
        <v>TAUFIQ HIDAYAT</v>
      </c>
    </row>
    <row r="1276" spans="1:16" x14ac:dyDescent="0.25">
      <c r="A1276" s="2" t="s">
        <v>26</v>
      </c>
      <c r="B1276" s="2" t="s">
        <v>1650</v>
      </c>
      <c r="C1276" s="2" t="s">
        <v>1299</v>
      </c>
      <c r="D1276" s="2" t="s">
        <v>118</v>
      </c>
      <c r="E1276" s="2" t="s">
        <v>2433</v>
      </c>
      <c r="F1276" s="2" t="s">
        <v>4205</v>
      </c>
      <c r="G1276" s="2" t="s">
        <v>4206</v>
      </c>
      <c r="H1276" s="2" t="s">
        <v>4207</v>
      </c>
      <c r="I1276" s="2" t="s">
        <v>4208</v>
      </c>
      <c r="J1276" s="2" t="s">
        <v>27</v>
      </c>
      <c r="K1276" s="2" t="s">
        <v>4209</v>
      </c>
      <c r="L1276" s="2" t="s">
        <v>4210</v>
      </c>
      <c r="M1276" s="2" t="s">
        <v>4211</v>
      </c>
      <c r="N1276" s="2" t="s">
        <v>41</v>
      </c>
      <c r="O1276" s="2" t="str">
        <f t="shared" si="19"/>
        <v>OK</v>
      </c>
      <c r="P1276" s="2" t="str">
        <f>VLOOKUP(B1276,ACROV!$A$2:$D$739,4,)</f>
        <v>TAUFIQ HIDAYAT</v>
      </c>
    </row>
    <row r="1277" spans="1:16" x14ac:dyDescent="0.25">
      <c r="A1277" s="2" t="s">
        <v>26</v>
      </c>
      <c r="B1277" s="2" t="s">
        <v>1752</v>
      </c>
      <c r="C1277" s="2" t="s">
        <v>1753</v>
      </c>
      <c r="D1277" s="2" t="s">
        <v>118</v>
      </c>
      <c r="E1277" s="2" t="s">
        <v>1790</v>
      </c>
      <c r="F1277" s="2" t="s">
        <v>4205</v>
      </c>
      <c r="G1277" s="2" t="s">
        <v>4206</v>
      </c>
      <c r="H1277" s="2" t="s">
        <v>4207</v>
      </c>
      <c r="I1277" s="2" t="s">
        <v>4208</v>
      </c>
      <c r="J1277" s="2" t="s">
        <v>27</v>
      </c>
      <c r="K1277" s="2" t="s">
        <v>4209</v>
      </c>
      <c r="L1277" s="2" t="s">
        <v>4210</v>
      </c>
      <c r="M1277" s="2" t="s">
        <v>4211</v>
      </c>
      <c r="N1277" s="2" t="s">
        <v>41</v>
      </c>
      <c r="O1277" s="2" t="str">
        <f t="shared" si="19"/>
        <v>OK</v>
      </c>
      <c r="P1277" s="2" t="str">
        <f>VLOOKUP(B1277,ACROV!$A$2:$D$739,4,)</f>
        <v>TAUFIQ HIDAYAT</v>
      </c>
    </row>
    <row r="1278" spans="1:16" x14ac:dyDescent="0.25">
      <c r="A1278" s="2" t="s">
        <v>26</v>
      </c>
      <c r="B1278" s="2" t="s">
        <v>585</v>
      </c>
      <c r="C1278" s="2" t="s">
        <v>586</v>
      </c>
      <c r="D1278" s="2" t="s">
        <v>30</v>
      </c>
      <c r="E1278" s="2" t="s">
        <v>1984</v>
      </c>
      <c r="F1278" s="2" t="s">
        <v>4205</v>
      </c>
      <c r="G1278" s="2" t="s">
        <v>4206</v>
      </c>
      <c r="H1278" s="2" t="s">
        <v>4207</v>
      </c>
      <c r="I1278" s="2" t="s">
        <v>4208</v>
      </c>
      <c r="J1278" s="2" t="s">
        <v>27</v>
      </c>
      <c r="K1278" s="2" t="s">
        <v>4209</v>
      </c>
      <c r="L1278" s="2" t="s">
        <v>4210</v>
      </c>
      <c r="M1278" s="2" t="s">
        <v>4211</v>
      </c>
      <c r="N1278" s="2" t="s">
        <v>41</v>
      </c>
      <c r="O1278" s="2" t="str">
        <f t="shared" si="19"/>
        <v>OK</v>
      </c>
      <c r="P1278" s="2" t="str">
        <f>VLOOKUP(B1278,ACROV!$A$2:$D$739,4,)</f>
        <v>TAUFIQ HIDAYAT</v>
      </c>
    </row>
    <row r="1279" spans="1:16" x14ac:dyDescent="0.25">
      <c r="A1279" s="2" t="s">
        <v>26</v>
      </c>
      <c r="B1279" s="2" t="s">
        <v>2095</v>
      </c>
      <c r="C1279" s="2" t="s">
        <v>2096</v>
      </c>
      <c r="D1279" s="2" t="s">
        <v>118</v>
      </c>
      <c r="E1279" s="2" t="s">
        <v>2492</v>
      </c>
      <c r="F1279" s="2" t="s">
        <v>4205</v>
      </c>
      <c r="G1279" s="2" t="s">
        <v>4206</v>
      </c>
      <c r="H1279" s="2" t="s">
        <v>4207</v>
      </c>
      <c r="I1279" s="2" t="s">
        <v>4208</v>
      </c>
      <c r="J1279" s="2" t="s">
        <v>27</v>
      </c>
      <c r="K1279" s="2" t="s">
        <v>4209</v>
      </c>
      <c r="L1279" s="2" t="s">
        <v>4210</v>
      </c>
      <c r="M1279" s="2" t="s">
        <v>4211</v>
      </c>
      <c r="N1279" s="2" t="s">
        <v>41</v>
      </c>
      <c r="O1279" s="2" t="str">
        <f t="shared" si="19"/>
        <v>OK</v>
      </c>
      <c r="P1279" s="2" t="str">
        <f>VLOOKUP(B1279,ACROV!$A$2:$D$739,4,)</f>
        <v>TAUFIQ HIDAYAT</v>
      </c>
    </row>
    <row r="1280" spans="1:16" x14ac:dyDescent="0.25">
      <c r="A1280" s="2" t="s">
        <v>26</v>
      </c>
      <c r="B1280" s="2" t="s">
        <v>1552</v>
      </c>
      <c r="C1280" s="2" t="s">
        <v>1553</v>
      </c>
      <c r="D1280" s="2" t="s">
        <v>30</v>
      </c>
      <c r="E1280" s="2" t="s">
        <v>1554</v>
      </c>
      <c r="F1280" s="2" t="s">
        <v>4205</v>
      </c>
      <c r="G1280" s="2" t="s">
        <v>4206</v>
      </c>
      <c r="H1280" s="2" t="s">
        <v>4207</v>
      </c>
      <c r="I1280" s="2" t="s">
        <v>4208</v>
      </c>
      <c r="J1280" s="2" t="s">
        <v>27</v>
      </c>
      <c r="K1280" s="2" t="s">
        <v>4209</v>
      </c>
      <c r="L1280" s="2" t="s">
        <v>4210</v>
      </c>
      <c r="M1280" s="2" t="s">
        <v>4211</v>
      </c>
      <c r="N1280" s="2" t="s">
        <v>41</v>
      </c>
      <c r="O1280" s="2" t="str">
        <f t="shared" si="19"/>
        <v>OK</v>
      </c>
      <c r="P1280" s="2" t="str">
        <f>VLOOKUP(B1280,ACROV!$A$2:$D$739,4,)</f>
        <v>TAUFIQ HIDAYAT</v>
      </c>
    </row>
    <row r="1281" spans="1:16" x14ac:dyDescent="0.25">
      <c r="A1281" s="2" t="s">
        <v>26</v>
      </c>
      <c r="B1281" s="2" t="s">
        <v>1672</v>
      </c>
      <c r="C1281" s="2" t="s">
        <v>1673</v>
      </c>
      <c r="D1281" s="2" t="s">
        <v>30</v>
      </c>
      <c r="E1281" s="2" t="s">
        <v>1674</v>
      </c>
      <c r="F1281" s="2" t="s">
        <v>4205</v>
      </c>
      <c r="G1281" s="2" t="s">
        <v>4206</v>
      </c>
      <c r="H1281" s="2" t="s">
        <v>4207</v>
      </c>
      <c r="I1281" s="2" t="s">
        <v>4208</v>
      </c>
      <c r="J1281" s="2" t="s">
        <v>27</v>
      </c>
      <c r="K1281" s="2" t="s">
        <v>4209</v>
      </c>
      <c r="L1281" s="2" t="s">
        <v>4210</v>
      </c>
      <c r="M1281" s="2" t="s">
        <v>4211</v>
      </c>
      <c r="N1281" s="2" t="s">
        <v>41</v>
      </c>
      <c r="O1281" s="2" t="str">
        <f t="shared" si="19"/>
        <v>OK</v>
      </c>
      <c r="P1281" s="2" t="str">
        <f>VLOOKUP(B1281,ACROV!$A$2:$D$739,4,)</f>
        <v>TAUFIQ HIDAYAT</v>
      </c>
    </row>
    <row r="1282" spans="1:16" x14ac:dyDescent="0.25">
      <c r="A1282" s="2" t="s">
        <v>26</v>
      </c>
      <c r="B1282" s="2" t="s">
        <v>1302</v>
      </c>
      <c r="C1282" s="2" t="s">
        <v>1303</v>
      </c>
      <c r="D1282" s="2" t="s">
        <v>118</v>
      </c>
      <c r="E1282" s="2" t="s">
        <v>3735</v>
      </c>
      <c r="F1282" s="2" t="s">
        <v>4205</v>
      </c>
      <c r="G1282" s="2" t="s">
        <v>4206</v>
      </c>
      <c r="H1282" s="2" t="s">
        <v>4207</v>
      </c>
      <c r="I1282" s="2" t="s">
        <v>4208</v>
      </c>
      <c r="J1282" s="2" t="s">
        <v>27</v>
      </c>
      <c r="K1282" s="2" t="s">
        <v>4209</v>
      </c>
      <c r="L1282" s="2" t="s">
        <v>4210</v>
      </c>
      <c r="M1282" s="2" t="s">
        <v>4211</v>
      </c>
      <c r="N1282" s="2" t="s">
        <v>41</v>
      </c>
      <c r="O1282" s="2" t="str">
        <f t="shared" ref="O1282:O1345" si="20">IF(N1282="OK","OK","NOK")</f>
        <v>OK</v>
      </c>
      <c r="P1282" s="2" t="str">
        <f>VLOOKUP(B1282,ACROV!$A$2:$D$739,4,)</f>
        <v>TAUFIQ HIDAYAT</v>
      </c>
    </row>
    <row r="1283" spans="1:16" x14ac:dyDescent="0.25">
      <c r="A1283" s="2" t="s">
        <v>26</v>
      </c>
      <c r="B1283" s="2" t="s">
        <v>1792</v>
      </c>
      <c r="C1283" s="2" t="s">
        <v>1793</v>
      </c>
      <c r="D1283" s="2" t="s">
        <v>118</v>
      </c>
      <c r="E1283" s="2" t="s">
        <v>1794</v>
      </c>
      <c r="F1283" s="2" t="s">
        <v>4205</v>
      </c>
      <c r="G1283" s="2" t="s">
        <v>4206</v>
      </c>
      <c r="H1283" s="2" t="s">
        <v>4207</v>
      </c>
      <c r="I1283" s="2" t="s">
        <v>4208</v>
      </c>
      <c r="J1283" s="2" t="s">
        <v>27</v>
      </c>
      <c r="K1283" s="2" t="s">
        <v>4209</v>
      </c>
      <c r="L1283" s="2" t="s">
        <v>4210</v>
      </c>
      <c r="M1283" s="2" t="s">
        <v>4211</v>
      </c>
      <c r="N1283" s="2" t="s">
        <v>41</v>
      </c>
      <c r="O1283" s="2" t="str">
        <f t="shared" si="20"/>
        <v>OK</v>
      </c>
      <c r="P1283" s="2" t="str">
        <f>VLOOKUP(B1283,ACROV!$A$2:$D$739,4,)</f>
        <v>TAUFIQ HIDAYAT</v>
      </c>
    </row>
    <row r="1284" spans="1:16" x14ac:dyDescent="0.25">
      <c r="A1284" s="2" t="s">
        <v>26</v>
      </c>
      <c r="B1284" s="2" t="s">
        <v>855</v>
      </c>
      <c r="C1284" s="2" t="s">
        <v>856</v>
      </c>
      <c r="D1284" s="2" t="s">
        <v>30</v>
      </c>
      <c r="E1284" s="2" t="s">
        <v>857</v>
      </c>
      <c r="F1284" s="2" t="s">
        <v>4205</v>
      </c>
      <c r="G1284" s="2" t="s">
        <v>4206</v>
      </c>
      <c r="H1284" s="2" t="s">
        <v>4207</v>
      </c>
      <c r="I1284" s="2" t="s">
        <v>4208</v>
      </c>
      <c r="J1284" s="2" t="s">
        <v>27</v>
      </c>
      <c r="K1284" s="2" t="s">
        <v>4209</v>
      </c>
      <c r="L1284" s="2" t="s">
        <v>4210</v>
      </c>
      <c r="M1284" s="2" t="s">
        <v>4211</v>
      </c>
      <c r="N1284" s="2" t="s">
        <v>41</v>
      </c>
      <c r="O1284" s="2" t="str">
        <f t="shared" si="20"/>
        <v>OK</v>
      </c>
      <c r="P1284" s="2" t="str">
        <f>VLOOKUP(B1284,ACROV!$A$2:$D$739,4,)</f>
        <v>TAUFIQ HIDAYAT</v>
      </c>
    </row>
    <row r="1285" spans="1:16" x14ac:dyDescent="0.25">
      <c r="A1285" s="2" t="s">
        <v>26</v>
      </c>
      <c r="B1285" s="2" t="s">
        <v>1302</v>
      </c>
      <c r="C1285" s="2" t="s">
        <v>1303</v>
      </c>
      <c r="D1285" s="2" t="s">
        <v>30</v>
      </c>
      <c r="E1285" s="2" t="s">
        <v>1304</v>
      </c>
      <c r="F1285" s="2" t="s">
        <v>4205</v>
      </c>
      <c r="G1285" s="2" t="s">
        <v>4206</v>
      </c>
      <c r="H1285" s="2" t="s">
        <v>4207</v>
      </c>
      <c r="I1285" s="2" t="s">
        <v>4208</v>
      </c>
      <c r="J1285" s="2" t="s">
        <v>27</v>
      </c>
      <c r="K1285" s="2" t="s">
        <v>4209</v>
      </c>
      <c r="L1285" s="2" t="s">
        <v>4210</v>
      </c>
      <c r="M1285" s="2" t="s">
        <v>4211</v>
      </c>
      <c r="N1285" s="2" t="s">
        <v>41</v>
      </c>
      <c r="O1285" s="2" t="str">
        <f t="shared" si="20"/>
        <v>OK</v>
      </c>
      <c r="P1285" s="2" t="str">
        <f>VLOOKUP(B1285,ACROV!$A$2:$D$739,4,)</f>
        <v>TAUFIQ HIDAYAT</v>
      </c>
    </row>
    <row r="1286" spans="1:16" x14ac:dyDescent="0.25">
      <c r="A1286" s="2" t="s">
        <v>26</v>
      </c>
      <c r="B1286" s="2" t="s">
        <v>1672</v>
      </c>
      <c r="C1286" s="2" t="s">
        <v>1673</v>
      </c>
      <c r="D1286" s="2" t="s">
        <v>160</v>
      </c>
      <c r="E1286" s="2" t="s">
        <v>2487</v>
      </c>
      <c r="F1286" s="2" t="s">
        <v>4205</v>
      </c>
      <c r="G1286" s="2" t="s">
        <v>4206</v>
      </c>
      <c r="H1286" s="2" t="s">
        <v>4207</v>
      </c>
      <c r="I1286" s="2" t="s">
        <v>4208</v>
      </c>
      <c r="J1286" s="2" t="s">
        <v>27</v>
      </c>
      <c r="K1286" s="2" t="s">
        <v>4209</v>
      </c>
      <c r="L1286" s="2" t="s">
        <v>4210</v>
      </c>
      <c r="M1286" s="2" t="s">
        <v>4211</v>
      </c>
      <c r="N1286" s="2" t="s">
        <v>41</v>
      </c>
      <c r="O1286" s="2" t="str">
        <f t="shared" si="20"/>
        <v>OK</v>
      </c>
      <c r="P1286" s="2" t="str">
        <f>VLOOKUP(B1286,ACROV!$A$2:$D$739,4,)</f>
        <v>TAUFIQ HIDAYAT</v>
      </c>
    </row>
    <row r="1287" spans="1:16" x14ac:dyDescent="0.25">
      <c r="A1287" s="2" t="s">
        <v>26</v>
      </c>
      <c r="B1287" s="2" t="s">
        <v>711</v>
      </c>
      <c r="C1287" s="2" t="s">
        <v>712</v>
      </c>
      <c r="D1287" s="2" t="s">
        <v>30</v>
      </c>
      <c r="E1287" s="2" t="s">
        <v>713</v>
      </c>
      <c r="F1287" s="2" t="s">
        <v>4205</v>
      </c>
      <c r="G1287" s="2" t="s">
        <v>4206</v>
      </c>
      <c r="H1287" s="2" t="s">
        <v>4207</v>
      </c>
      <c r="I1287" s="2" t="s">
        <v>4208</v>
      </c>
      <c r="J1287" s="2" t="s">
        <v>27</v>
      </c>
      <c r="K1287" s="2" t="s">
        <v>4209</v>
      </c>
      <c r="L1287" s="2" t="s">
        <v>4210</v>
      </c>
      <c r="M1287" s="2" t="s">
        <v>4211</v>
      </c>
      <c r="N1287" s="2" t="s">
        <v>41</v>
      </c>
      <c r="O1287" s="2" t="str">
        <f t="shared" si="20"/>
        <v>OK</v>
      </c>
      <c r="P1287" s="2" t="str">
        <f>VLOOKUP(B1287,ACROV!$A$2:$D$739,4,)</f>
        <v>TAUFIQ HIDAYAT</v>
      </c>
    </row>
    <row r="1288" spans="1:16" x14ac:dyDescent="0.25">
      <c r="A1288" s="2" t="s">
        <v>26</v>
      </c>
      <c r="B1288" s="2" t="s">
        <v>875</v>
      </c>
      <c r="C1288" s="2" t="s">
        <v>876</v>
      </c>
      <c r="D1288" s="2" t="s">
        <v>30</v>
      </c>
      <c r="E1288" s="2" t="s">
        <v>877</v>
      </c>
      <c r="F1288" s="2" t="s">
        <v>4205</v>
      </c>
      <c r="G1288" s="2" t="s">
        <v>4206</v>
      </c>
      <c r="H1288" s="2" t="s">
        <v>4207</v>
      </c>
      <c r="I1288" s="2" t="s">
        <v>4208</v>
      </c>
      <c r="J1288" s="2" t="s">
        <v>27</v>
      </c>
      <c r="K1288" s="2" t="s">
        <v>4209</v>
      </c>
      <c r="L1288" s="2" t="s">
        <v>4210</v>
      </c>
      <c r="M1288" s="2" t="s">
        <v>4211</v>
      </c>
      <c r="N1288" s="2" t="s">
        <v>41</v>
      </c>
      <c r="O1288" s="2" t="str">
        <f t="shared" si="20"/>
        <v>OK</v>
      </c>
      <c r="P1288" s="2" t="str">
        <f>VLOOKUP(B1288,ACROV!$A$2:$D$739,4,)</f>
        <v>TAUFIQ HIDAYAT</v>
      </c>
    </row>
    <row r="1289" spans="1:16" x14ac:dyDescent="0.25">
      <c r="A1289" s="2" t="s">
        <v>26</v>
      </c>
      <c r="B1289" s="2" t="s">
        <v>1080</v>
      </c>
      <c r="C1289" s="2" t="s">
        <v>1081</v>
      </c>
      <c r="D1289" s="2" t="s">
        <v>118</v>
      </c>
      <c r="E1289" s="2" t="s">
        <v>1082</v>
      </c>
      <c r="F1289" s="2" t="s">
        <v>4205</v>
      </c>
      <c r="G1289" s="2" t="s">
        <v>4206</v>
      </c>
      <c r="H1289" s="2" t="s">
        <v>4207</v>
      </c>
      <c r="I1289" s="2" t="s">
        <v>4208</v>
      </c>
      <c r="J1289" s="2" t="s">
        <v>27</v>
      </c>
      <c r="K1289" s="2" t="s">
        <v>4209</v>
      </c>
      <c r="L1289" s="2" t="s">
        <v>4210</v>
      </c>
      <c r="M1289" s="2" t="s">
        <v>4211</v>
      </c>
      <c r="N1289" s="2" t="s">
        <v>41</v>
      </c>
      <c r="O1289" s="2" t="str">
        <f t="shared" si="20"/>
        <v>OK</v>
      </c>
      <c r="P1289" s="2" t="str">
        <f>VLOOKUP(B1289,ACROV!$A$2:$D$739,4,)</f>
        <v>TAUFIQ HIDAYAT</v>
      </c>
    </row>
    <row r="1290" spans="1:16" x14ac:dyDescent="0.25">
      <c r="A1290" s="2" t="s">
        <v>26</v>
      </c>
      <c r="B1290" s="2" t="s">
        <v>367</v>
      </c>
      <c r="C1290" s="2" t="s">
        <v>368</v>
      </c>
      <c r="D1290" s="2" t="s">
        <v>49</v>
      </c>
      <c r="E1290" s="2" t="s">
        <v>906</v>
      </c>
      <c r="F1290" s="2" t="s">
        <v>4205</v>
      </c>
      <c r="G1290" s="2" t="s">
        <v>4206</v>
      </c>
      <c r="H1290" s="2" t="s">
        <v>4207</v>
      </c>
      <c r="I1290" s="2" t="s">
        <v>4208</v>
      </c>
      <c r="J1290" s="2" t="s">
        <v>27</v>
      </c>
      <c r="K1290" s="2" t="s">
        <v>4209</v>
      </c>
      <c r="L1290" s="2" t="s">
        <v>4210</v>
      </c>
      <c r="M1290" s="2" t="s">
        <v>4211</v>
      </c>
      <c r="N1290" s="2" t="s">
        <v>41</v>
      </c>
      <c r="O1290" s="2" t="str">
        <f t="shared" si="20"/>
        <v>OK</v>
      </c>
      <c r="P1290" s="2" t="str">
        <f>VLOOKUP(B1290,ACROV!$A$2:$D$739,4,)</f>
        <v>TAUFIQ HIDAYAT</v>
      </c>
    </row>
    <row r="1291" spans="1:16" x14ac:dyDescent="0.25">
      <c r="A1291" s="2" t="s">
        <v>26</v>
      </c>
      <c r="B1291" s="2" t="s">
        <v>996</v>
      </c>
      <c r="C1291" s="2" t="s">
        <v>997</v>
      </c>
      <c r="D1291" s="2" t="s">
        <v>118</v>
      </c>
      <c r="E1291" s="2" t="s">
        <v>3624</v>
      </c>
      <c r="F1291" s="2" t="s">
        <v>4205</v>
      </c>
      <c r="G1291" s="2" t="s">
        <v>4206</v>
      </c>
      <c r="H1291" s="2" t="s">
        <v>4207</v>
      </c>
      <c r="I1291" s="2" t="s">
        <v>4208</v>
      </c>
      <c r="J1291" s="2" t="s">
        <v>27</v>
      </c>
      <c r="K1291" s="2" t="s">
        <v>4209</v>
      </c>
      <c r="L1291" s="2" t="s">
        <v>4210</v>
      </c>
      <c r="M1291" s="2" t="s">
        <v>4211</v>
      </c>
      <c r="N1291" s="2" t="s">
        <v>41</v>
      </c>
      <c r="O1291" s="2" t="str">
        <f t="shared" si="20"/>
        <v>OK</v>
      </c>
      <c r="P1291" s="2" t="str">
        <f>VLOOKUP(B1291,ACROV!$A$2:$D$739,4,)</f>
        <v>TAUFIQ HIDAYAT</v>
      </c>
    </row>
    <row r="1292" spans="1:16" x14ac:dyDescent="0.25">
      <c r="A1292" s="2" t="s">
        <v>26</v>
      </c>
      <c r="B1292" s="2" t="s">
        <v>608</v>
      </c>
      <c r="C1292" s="2" t="s">
        <v>609</v>
      </c>
      <c r="D1292" s="2" t="s">
        <v>118</v>
      </c>
      <c r="E1292" s="2" t="s">
        <v>610</v>
      </c>
      <c r="F1292" s="2" t="s">
        <v>4205</v>
      </c>
      <c r="G1292" s="2" t="s">
        <v>4206</v>
      </c>
      <c r="H1292" s="2" t="s">
        <v>4207</v>
      </c>
      <c r="I1292" s="2" t="s">
        <v>4208</v>
      </c>
      <c r="J1292" s="2" t="s">
        <v>27</v>
      </c>
      <c r="K1292" s="2" t="s">
        <v>4209</v>
      </c>
      <c r="L1292" s="2" t="s">
        <v>4210</v>
      </c>
      <c r="M1292" s="2" t="s">
        <v>4211</v>
      </c>
      <c r="N1292" s="2" t="s">
        <v>41</v>
      </c>
      <c r="O1292" s="2" t="str">
        <f t="shared" si="20"/>
        <v>OK</v>
      </c>
      <c r="P1292" s="2" t="str">
        <f>VLOOKUP(B1292,ACROV!$A$2:$D$739,4,)</f>
        <v>TAUFIQ HIDAYAT</v>
      </c>
    </row>
    <row r="1293" spans="1:16" x14ac:dyDescent="0.25">
      <c r="A1293" s="2" t="s">
        <v>26</v>
      </c>
      <c r="B1293" s="2" t="s">
        <v>3122</v>
      </c>
      <c r="C1293" s="2" t="s">
        <v>3123</v>
      </c>
      <c r="D1293" s="2" t="s">
        <v>118</v>
      </c>
      <c r="E1293" s="2" t="s">
        <v>3237</v>
      </c>
      <c r="F1293" s="2" t="s">
        <v>4205</v>
      </c>
      <c r="G1293" s="2" t="s">
        <v>4206</v>
      </c>
      <c r="H1293" s="2" t="s">
        <v>4207</v>
      </c>
      <c r="I1293" s="2" t="s">
        <v>4208</v>
      </c>
      <c r="J1293" s="2" t="s">
        <v>27</v>
      </c>
      <c r="K1293" s="2" t="s">
        <v>4209</v>
      </c>
      <c r="L1293" s="2" t="s">
        <v>4210</v>
      </c>
      <c r="M1293" s="2" t="s">
        <v>4211</v>
      </c>
      <c r="N1293" s="2" t="s">
        <v>41</v>
      </c>
      <c r="O1293" s="2" t="str">
        <f t="shared" si="20"/>
        <v>OK</v>
      </c>
      <c r="P1293" s="2" t="str">
        <f>VLOOKUP(B1293,ACROV!$A$2:$D$739,4,)</f>
        <v>TAUFIQ HIDAYAT</v>
      </c>
    </row>
    <row r="1294" spans="1:16" x14ac:dyDescent="0.25">
      <c r="A1294" s="2" t="s">
        <v>26</v>
      </c>
      <c r="B1294" s="2" t="s">
        <v>711</v>
      </c>
      <c r="C1294" s="2" t="s">
        <v>712</v>
      </c>
      <c r="D1294" s="2" t="s">
        <v>118</v>
      </c>
      <c r="E1294" s="2" t="s">
        <v>3194</v>
      </c>
      <c r="F1294" s="2" t="s">
        <v>4205</v>
      </c>
      <c r="G1294" s="2" t="s">
        <v>4206</v>
      </c>
      <c r="H1294" s="2" t="s">
        <v>4207</v>
      </c>
      <c r="I1294" s="2" t="s">
        <v>4208</v>
      </c>
      <c r="J1294" s="2" t="s">
        <v>27</v>
      </c>
      <c r="K1294" s="2" t="s">
        <v>4209</v>
      </c>
      <c r="L1294" s="2" t="s">
        <v>4210</v>
      </c>
      <c r="M1294" s="2" t="s">
        <v>4211</v>
      </c>
      <c r="N1294" s="2" t="s">
        <v>41</v>
      </c>
      <c r="O1294" s="2" t="str">
        <f t="shared" si="20"/>
        <v>OK</v>
      </c>
      <c r="P1294" s="2" t="str">
        <f>VLOOKUP(B1294,ACROV!$A$2:$D$739,4,)</f>
        <v>TAUFIQ HIDAYAT</v>
      </c>
    </row>
    <row r="1295" spans="1:16" x14ac:dyDescent="0.25">
      <c r="A1295" s="2" t="s">
        <v>26</v>
      </c>
      <c r="B1295" s="2" t="s">
        <v>2104</v>
      </c>
      <c r="C1295" s="2" t="s">
        <v>2105</v>
      </c>
      <c r="D1295" s="2" t="s">
        <v>118</v>
      </c>
      <c r="E1295" s="2" t="s">
        <v>3768</v>
      </c>
      <c r="F1295" s="2" t="s">
        <v>4205</v>
      </c>
      <c r="G1295" s="2" t="s">
        <v>4206</v>
      </c>
      <c r="H1295" s="2" t="s">
        <v>4207</v>
      </c>
      <c r="I1295" s="2" t="s">
        <v>4208</v>
      </c>
      <c r="J1295" s="2" t="s">
        <v>27</v>
      </c>
      <c r="K1295" s="2" t="s">
        <v>4209</v>
      </c>
      <c r="L1295" s="2" t="s">
        <v>4210</v>
      </c>
      <c r="M1295" s="2" t="s">
        <v>4211</v>
      </c>
      <c r="N1295" s="2" t="s">
        <v>41</v>
      </c>
      <c r="O1295" s="2" t="str">
        <f t="shared" si="20"/>
        <v>OK</v>
      </c>
      <c r="P1295" s="2" t="str">
        <f>VLOOKUP(B1295,ACROV!$A$2:$D$739,4,)</f>
        <v>TAUFIQ HIDAYAT</v>
      </c>
    </row>
    <row r="1296" spans="1:16" x14ac:dyDescent="0.25">
      <c r="A1296" s="2" t="s">
        <v>26</v>
      </c>
      <c r="B1296" s="2" t="s">
        <v>942</v>
      </c>
      <c r="C1296" s="2" t="s">
        <v>943</v>
      </c>
      <c r="D1296" s="2" t="s">
        <v>118</v>
      </c>
      <c r="E1296" s="2" t="s">
        <v>988</v>
      </c>
      <c r="F1296" s="2" t="s">
        <v>4205</v>
      </c>
      <c r="G1296" s="2" t="s">
        <v>4206</v>
      </c>
      <c r="H1296" s="2" t="s">
        <v>4207</v>
      </c>
      <c r="I1296" s="2" t="s">
        <v>4208</v>
      </c>
      <c r="J1296" s="2" t="s">
        <v>27</v>
      </c>
      <c r="K1296" s="2" t="s">
        <v>4209</v>
      </c>
      <c r="L1296" s="2" t="s">
        <v>4210</v>
      </c>
      <c r="M1296" s="2" t="s">
        <v>4211</v>
      </c>
      <c r="N1296" s="2" t="s">
        <v>41</v>
      </c>
      <c r="O1296" s="2" t="str">
        <f t="shared" si="20"/>
        <v>OK</v>
      </c>
      <c r="P1296" s="2" t="str">
        <f>VLOOKUP(B1296,ACROV!$A$2:$D$739,4,)</f>
        <v>TAUFIQ HIDAYAT</v>
      </c>
    </row>
    <row r="1297" spans="1:16" x14ac:dyDescent="0.25">
      <c r="A1297" s="2" t="s">
        <v>26</v>
      </c>
      <c r="B1297" s="2" t="s">
        <v>1515</v>
      </c>
      <c r="C1297" s="2" t="s">
        <v>1516</v>
      </c>
      <c r="D1297" s="2" t="s">
        <v>118</v>
      </c>
      <c r="E1297" s="2" t="s">
        <v>2901</v>
      </c>
      <c r="F1297" s="2" t="s">
        <v>4205</v>
      </c>
      <c r="G1297" s="2" t="s">
        <v>4206</v>
      </c>
      <c r="H1297" s="2" t="s">
        <v>4207</v>
      </c>
      <c r="I1297" s="2" t="s">
        <v>4208</v>
      </c>
      <c r="J1297" s="2" t="s">
        <v>27</v>
      </c>
      <c r="K1297" s="2" t="s">
        <v>4209</v>
      </c>
      <c r="L1297" s="2" t="s">
        <v>4210</v>
      </c>
      <c r="M1297" s="2" t="s">
        <v>4211</v>
      </c>
      <c r="N1297" s="2" t="s">
        <v>41</v>
      </c>
      <c r="O1297" s="2" t="str">
        <f t="shared" si="20"/>
        <v>OK</v>
      </c>
      <c r="P1297" s="2" t="str">
        <f>VLOOKUP(B1297,ACROV!$A$2:$D$739,4,)</f>
        <v>TAUFIQ HIDAYAT</v>
      </c>
    </row>
    <row r="1298" spans="1:16" x14ac:dyDescent="0.25">
      <c r="A1298" s="2" t="s">
        <v>26</v>
      </c>
      <c r="B1298" s="2" t="s">
        <v>2177</v>
      </c>
      <c r="C1298" s="2" t="s">
        <v>2178</v>
      </c>
      <c r="D1298" s="2" t="s">
        <v>30</v>
      </c>
      <c r="E1298" s="2" t="s">
        <v>2179</v>
      </c>
      <c r="F1298" s="2" t="s">
        <v>4205</v>
      </c>
      <c r="G1298" s="2" t="s">
        <v>4206</v>
      </c>
      <c r="H1298" s="2" t="s">
        <v>4207</v>
      </c>
      <c r="I1298" s="2" t="s">
        <v>4208</v>
      </c>
      <c r="J1298" s="2" t="s">
        <v>27</v>
      </c>
      <c r="K1298" s="2" t="s">
        <v>4209</v>
      </c>
      <c r="L1298" s="2" t="s">
        <v>4210</v>
      </c>
      <c r="M1298" s="2" t="s">
        <v>4211</v>
      </c>
      <c r="N1298" s="2" t="s">
        <v>41</v>
      </c>
      <c r="O1298" s="2" t="str">
        <f t="shared" si="20"/>
        <v>OK</v>
      </c>
      <c r="P1298" s="2" t="str">
        <f>VLOOKUP(B1298,ACROV!$A$2:$D$739,4,)</f>
        <v>TAUFIQ HIDAYAT</v>
      </c>
    </row>
    <row r="1299" spans="1:16" x14ac:dyDescent="0.25">
      <c r="A1299" s="2" t="s">
        <v>26</v>
      </c>
      <c r="B1299" s="2" t="s">
        <v>1593</v>
      </c>
      <c r="C1299" s="2" t="s">
        <v>1594</v>
      </c>
      <c r="D1299" s="2" t="s">
        <v>118</v>
      </c>
      <c r="E1299" s="2" t="s">
        <v>3836</v>
      </c>
      <c r="F1299" s="2" t="s">
        <v>4205</v>
      </c>
      <c r="G1299" s="2" t="s">
        <v>4206</v>
      </c>
      <c r="H1299" s="2" t="s">
        <v>4207</v>
      </c>
      <c r="I1299" s="2" t="s">
        <v>4208</v>
      </c>
      <c r="J1299" s="2" t="s">
        <v>27</v>
      </c>
      <c r="K1299" s="2" t="s">
        <v>4209</v>
      </c>
      <c r="L1299" s="2" t="s">
        <v>4210</v>
      </c>
      <c r="M1299" s="2" t="s">
        <v>4211</v>
      </c>
      <c r="N1299" s="2" t="s">
        <v>41</v>
      </c>
      <c r="O1299" s="2" t="str">
        <f t="shared" si="20"/>
        <v>OK</v>
      </c>
      <c r="P1299" s="2" t="str">
        <f>VLOOKUP(B1299,ACROV!$A$2:$D$739,4,)</f>
        <v>TAUFIQ HIDAYAT</v>
      </c>
    </row>
    <row r="1300" spans="1:16" x14ac:dyDescent="0.25">
      <c r="A1300" s="2" t="s">
        <v>26</v>
      </c>
      <c r="B1300" s="2" t="s">
        <v>855</v>
      </c>
      <c r="C1300" s="2" t="s">
        <v>856</v>
      </c>
      <c r="D1300" s="2" t="s">
        <v>118</v>
      </c>
      <c r="E1300" s="2" t="s">
        <v>3514</v>
      </c>
      <c r="F1300" s="2" t="s">
        <v>4205</v>
      </c>
      <c r="G1300" s="2" t="s">
        <v>4206</v>
      </c>
      <c r="H1300" s="2" t="s">
        <v>4207</v>
      </c>
      <c r="I1300" s="2" t="s">
        <v>4208</v>
      </c>
      <c r="J1300" s="2" t="s">
        <v>27</v>
      </c>
      <c r="K1300" s="2" t="s">
        <v>4209</v>
      </c>
      <c r="L1300" s="2" t="s">
        <v>4210</v>
      </c>
      <c r="M1300" s="2" t="s">
        <v>4211</v>
      </c>
      <c r="N1300" s="2" t="s">
        <v>41</v>
      </c>
      <c r="O1300" s="2" t="str">
        <f t="shared" si="20"/>
        <v>OK</v>
      </c>
      <c r="P1300" s="2" t="str">
        <f>VLOOKUP(B1300,ACROV!$A$2:$D$739,4,)</f>
        <v>TAUFIQ HIDAYAT</v>
      </c>
    </row>
    <row r="1301" spans="1:16" x14ac:dyDescent="0.25">
      <c r="A1301" s="2" t="s">
        <v>26</v>
      </c>
      <c r="B1301" s="2" t="s">
        <v>1593</v>
      </c>
      <c r="C1301" s="2" t="s">
        <v>1594</v>
      </c>
      <c r="D1301" s="2" t="s">
        <v>30</v>
      </c>
      <c r="E1301" s="2" t="s">
        <v>1799</v>
      </c>
      <c r="F1301" s="2" t="s">
        <v>4205</v>
      </c>
      <c r="G1301" s="2" t="s">
        <v>4206</v>
      </c>
      <c r="H1301" s="2" t="s">
        <v>4207</v>
      </c>
      <c r="I1301" s="2" t="s">
        <v>4208</v>
      </c>
      <c r="J1301" s="2" t="s">
        <v>27</v>
      </c>
      <c r="K1301" s="2" t="s">
        <v>4209</v>
      </c>
      <c r="L1301" s="2" t="s">
        <v>4210</v>
      </c>
      <c r="M1301" s="2" t="s">
        <v>4211</v>
      </c>
      <c r="N1301" s="2" t="s">
        <v>41</v>
      </c>
      <c r="O1301" s="2" t="str">
        <f t="shared" si="20"/>
        <v>OK</v>
      </c>
      <c r="P1301" s="2" t="str">
        <f>VLOOKUP(B1301,ACROV!$A$2:$D$739,4,)</f>
        <v>TAUFIQ HIDAYAT</v>
      </c>
    </row>
    <row r="1302" spans="1:16" x14ac:dyDescent="0.25">
      <c r="A1302" s="2" t="s">
        <v>26</v>
      </c>
      <c r="B1302" s="2" t="s">
        <v>1752</v>
      </c>
      <c r="C1302" s="2" t="s">
        <v>1753</v>
      </c>
      <c r="D1302" s="2" t="s">
        <v>350</v>
      </c>
      <c r="E1302" s="2" t="s">
        <v>3604</v>
      </c>
      <c r="F1302" s="2" t="s">
        <v>4205</v>
      </c>
      <c r="G1302" s="2" t="s">
        <v>4206</v>
      </c>
      <c r="H1302" s="2" t="s">
        <v>4207</v>
      </c>
      <c r="I1302" s="2" t="s">
        <v>4208</v>
      </c>
      <c r="J1302" s="2" t="s">
        <v>27</v>
      </c>
      <c r="K1302" s="2" t="s">
        <v>4209</v>
      </c>
      <c r="L1302" s="2" t="s">
        <v>4210</v>
      </c>
      <c r="M1302" s="2" t="s">
        <v>4211</v>
      </c>
      <c r="N1302" s="2" t="s">
        <v>41</v>
      </c>
      <c r="O1302" s="2" t="str">
        <f t="shared" si="20"/>
        <v>OK</v>
      </c>
      <c r="P1302" s="2" t="str">
        <f>VLOOKUP(B1302,ACROV!$A$2:$D$739,4,)</f>
        <v>TAUFIQ HIDAYAT</v>
      </c>
    </row>
    <row r="1303" spans="1:16" x14ac:dyDescent="0.25">
      <c r="A1303" s="2" t="s">
        <v>26</v>
      </c>
      <c r="B1303" s="2" t="s">
        <v>1918</v>
      </c>
      <c r="C1303" s="2" t="s">
        <v>1919</v>
      </c>
      <c r="D1303" s="2" t="s">
        <v>160</v>
      </c>
      <c r="E1303" s="2" t="s">
        <v>1920</v>
      </c>
      <c r="F1303" s="2" t="s">
        <v>4205</v>
      </c>
      <c r="G1303" s="2" t="s">
        <v>4206</v>
      </c>
      <c r="H1303" s="2" t="s">
        <v>4207</v>
      </c>
      <c r="I1303" s="2" t="s">
        <v>4208</v>
      </c>
      <c r="J1303" s="2" t="s">
        <v>27</v>
      </c>
      <c r="K1303" s="2" t="s">
        <v>4209</v>
      </c>
      <c r="L1303" s="2" t="s">
        <v>4210</v>
      </c>
      <c r="M1303" s="2" t="s">
        <v>4211</v>
      </c>
      <c r="N1303" s="2" t="s">
        <v>41</v>
      </c>
      <c r="O1303" s="2" t="str">
        <f t="shared" si="20"/>
        <v>OK</v>
      </c>
      <c r="P1303" s="2" t="str">
        <f>VLOOKUP(B1303,ACROV!$A$2:$D$739,4,)</f>
        <v>TAUFIQ HIDAYAT</v>
      </c>
    </row>
    <row r="1304" spans="1:16" x14ac:dyDescent="0.25">
      <c r="A1304" s="2" t="s">
        <v>26</v>
      </c>
      <c r="B1304" s="2" t="s">
        <v>1918</v>
      </c>
      <c r="C1304" s="2" t="s">
        <v>1919</v>
      </c>
      <c r="D1304" s="2" t="s">
        <v>30</v>
      </c>
      <c r="E1304" s="2" t="s">
        <v>2031</v>
      </c>
      <c r="F1304" s="2" t="s">
        <v>4205</v>
      </c>
      <c r="G1304" s="2" t="s">
        <v>4206</v>
      </c>
      <c r="H1304" s="2" t="s">
        <v>4207</v>
      </c>
      <c r="I1304" s="2" t="s">
        <v>4208</v>
      </c>
      <c r="J1304" s="2" t="s">
        <v>27</v>
      </c>
      <c r="K1304" s="2" t="s">
        <v>4209</v>
      </c>
      <c r="L1304" s="2" t="s">
        <v>4210</v>
      </c>
      <c r="M1304" s="2" t="s">
        <v>4211</v>
      </c>
      <c r="N1304" s="2" t="s">
        <v>41</v>
      </c>
      <c r="O1304" s="2" t="str">
        <f t="shared" si="20"/>
        <v>OK</v>
      </c>
      <c r="P1304" s="2" t="str">
        <f>VLOOKUP(B1304,ACROV!$A$2:$D$739,4,)</f>
        <v>TAUFIQ HIDAYAT</v>
      </c>
    </row>
    <row r="1305" spans="1:16" x14ac:dyDescent="0.25">
      <c r="A1305" s="2" t="s">
        <v>26</v>
      </c>
      <c r="B1305" s="2" t="s">
        <v>2733</v>
      </c>
      <c r="C1305" s="2" t="s">
        <v>2734</v>
      </c>
      <c r="D1305" s="2" t="s">
        <v>30</v>
      </c>
      <c r="E1305" s="2" t="s">
        <v>2735</v>
      </c>
      <c r="F1305" s="2" t="s">
        <v>4205</v>
      </c>
      <c r="G1305" s="2" t="s">
        <v>4206</v>
      </c>
      <c r="H1305" s="2" t="s">
        <v>4207</v>
      </c>
      <c r="I1305" s="2" t="s">
        <v>4208</v>
      </c>
      <c r="J1305" s="2" t="s">
        <v>27</v>
      </c>
      <c r="K1305" s="2" t="s">
        <v>4209</v>
      </c>
      <c r="L1305" s="2" t="s">
        <v>4210</v>
      </c>
      <c r="M1305" s="2" t="s">
        <v>4211</v>
      </c>
      <c r="N1305" s="2" t="s">
        <v>41</v>
      </c>
      <c r="O1305" s="2" t="str">
        <f t="shared" si="20"/>
        <v>OK</v>
      </c>
      <c r="P1305" s="2" t="str">
        <f>VLOOKUP(B1305,ACROV!$A$2:$D$739,4,)</f>
        <v>TAUFIQ HIDAYAT</v>
      </c>
    </row>
    <row r="1306" spans="1:16" x14ac:dyDescent="0.25">
      <c r="A1306" s="2" t="s">
        <v>26</v>
      </c>
      <c r="B1306" s="2" t="s">
        <v>1918</v>
      </c>
      <c r="C1306" s="2" t="s">
        <v>1919</v>
      </c>
      <c r="D1306" s="2" t="s">
        <v>118</v>
      </c>
      <c r="E1306" s="2" t="s">
        <v>3576</v>
      </c>
      <c r="F1306" s="2" t="s">
        <v>4205</v>
      </c>
      <c r="G1306" s="2" t="s">
        <v>4206</v>
      </c>
      <c r="H1306" s="2" t="s">
        <v>4207</v>
      </c>
      <c r="I1306" s="2" t="s">
        <v>4208</v>
      </c>
      <c r="J1306" s="2" t="s">
        <v>27</v>
      </c>
      <c r="K1306" s="2" t="s">
        <v>4209</v>
      </c>
      <c r="L1306" s="2" t="s">
        <v>4210</v>
      </c>
      <c r="M1306" s="2" t="s">
        <v>4211</v>
      </c>
      <c r="N1306" s="2" t="s">
        <v>41</v>
      </c>
      <c r="O1306" s="2" t="str">
        <f t="shared" si="20"/>
        <v>OK</v>
      </c>
      <c r="P1306" s="2" t="str">
        <f>VLOOKUP(B1306,ACROV!$A$2:$D$739,4,)</f>
        <v>TAUFIQ HIDAYAT</v>
      </c>
    </row>
    <row r="1307" spans="1:16" x14ac:dyDescent="0.25">
      <c r="A1307" s="2" t="s">
        <v>26</v>
      </c>
      <c r="B1307" s="2" t="s">
        <v>1939</v>
      </c>
      <c r="C1307" s="2" t="s">
        <v>1940</v>
      </c>
      <c r="D1307" s="2" t="s">
        <v>118</v>
      </c>
      <c r="E1307" s="2" t="s">
        <v>3518</v>
      </c>
      <c r="F1307" s="2" t="s">
        <v>4205</v>
      </c>
      <c r="G1307" s="2" t="s">
        <v>4206</v>
      </c>
      <c r="H1307" s="2" t="s">
        <v>4207</v>
      </c>
      <c r="I1307" s="2" t="s">
        <v>4208</v>
      </c>
      <c r="J1307" s="2" t="s">
        <v>27</v>
      </c>
      <c r="K1307" s="2" t="s">
        <v>4209</v>
      </c>
      <c r="L1307" s="2" t="s">
        <v>4210</v>
      </c>
      <c r="M1307" s="2" t="s">
        <v>4211</v>
      </c>
      <c r="N1307" s="2" t="s">
        <v>41</v>
      </c>
      <c r="O1307" s="2" t="str">
        <f t="shared" si="20"/>
        <v>OK</v>
      </c>
      <c r="P1307" s="2" t="str">
        <f>VLOOKUP(B1307,ACROV!$A$2:$D$739,4,)</f>
        <v>TAUFIQ HIDAYAT</v>
      </c>
    </row>
    <row r="1308" spans="1:16" x14ac:dyDescent="0.25">
      <c r="A1308" s="2" t="s">
        <v>26</v>
      </c>
      <c r="B1308" s="2" t="s">
        <v>1280</v>
      </c>
      <c r="C1308" s="2" t="s">
        <v>1281</v>
      </c>
      <c r="D1308" s="2" t="s">
        <v>30</v>
      </c>
      <c r="E1308" s="2" t="s">
        <v>2215</v>
      </c>
      <c r="F1308" s="2" t="s">
        <v>4205</v>
      </c>
      <c r="G1308" s="2" t="s">
        <v>4206</v>
      </c>
      <c r="H1308" s="2" t="s">
        <v>4207</v>
      </c>
      <c r="I1308" s="2" t="s">
        <v>4208</v>
      </c>
      <c r="J1308" s="2" t="s">
        <v>27</v>
      </c>
      <c r="K1308" s="2" t="s">
        <v>4209</v>
      </c>
      <c r="L1308" s="2" t="s">
        <v>4210</v>
      </c>
      <c r="M1308" s="2" t="s">
        <v>4211</v>
      </c>
      <c r="N1308" s="2" t="s">
        <v>41</v>
      </c>
      <c r="O1308" s="2" t="str">
        <f t="shared" si="20"/>
        <v>OK</v>
      </c>
      <c r="P1308" s="2" t="str">
        <f>VLOOKUP(B1308,ACROV!$A$2:$D$739,4,)</f>
        <v>TAUFIQ HIDAYAT</v>
      </c>
    </row>
    <row r="1309" spans="1:16" x14ac:dyDescent="0.25">
      <c r="A1309" s="2" t="s">
        <v>26</v>
      </c>
      <c r="B1309" s="2" t="s">
        <v>1939</v>
      </c>
      <c r="C1309" s="2" t="s">
        <v>1940</v>
      </c>
      <c r="D1309" s="2" t="s">
        <v>30</v>
      </c>
      <c r="E1309" s="2" t="s">
        <v>1941</v>
      </c>
      <c r="F1309" s="2" t="s">
        <v>4205</v>
      </c>
      <c r="G1309" s="2" t="s">
        <v>4206</v>
      </c>
      <c r="H1309" s="2" t="s">
        <v>4207</v>
      </c>
      <c r="I1309" s="2" t="s">
        <v>4208</v>
      </c>
      <c r="J1309" s="2" t="s">
        <v>27</v>
      </c>
      <c r="K1309" s="2" t="s">
        <v>4209</v>
      </c>
      <c r="L1309" s="2" t="s">
        <v>4210</v>
      </c>
      <c r="M1309" s="2" t="s">
        <v>4211</v>
      </c>
      <c r="N1309" s="2" t="s">
        <v>41</v>
      </c>
      <c r="O1309" s="2" t="str">
        <f t="shared" si="20"/>
        <v>OK</v>
      </c>
      <c r="P1309" s="2" t="str">
        <f>VLOOKUP(B1309,ACROV!$A$2:$D$739,4,)</f>
        <v>TAUFIQ HIDAYAT</v>
      </c>
    </row>
    <row r="1310" spans="1:16" x14ac:dyDescent="0.25">
      <c r="A1310" s="2" t="s">
        <v>26</v>
      </c>
      <c r="B1310" s="2" t="s">
        <v>2389</v>
      </c>
      <c r="C1310" s="2" t="s">
        <v>2390</v>
      </c>
      <c r="D1310" s="2" t="s">
        <v>118</v>
      </c>
      <c r="E1310" s="2" t="s">
        <v>3740</v>
      </c>
      <c r="F1310" s="2" t="s">
        <v>4205</v>
      </c>
      <c r="G1310" s="2" t="s">
        <v>4206</v>
      </c>
      <c r="H1310" s="2" t="s">
        <v>4207</v>
      </c>
      <c r="I1310" s="2" t="s">
        <v>4208</v>
      </c>
      <c r="J1310" s="2" t="s">
        <v>27</v>
      </c>
      <c r="K1310" s="2" t="s">
        <v>4209</v>
      </c>
      <c r="L1310" s="2" t="s">
        <v>4210</v>
      </c>
      <c r="M1310" s="2" t="s">
        <v>4211</v>
      </c>
      <c r="N1310" s="2" t="s">
        <v>41</v>
      </c>
      <c r="O1310" s="2" t="str">
        <f t="shared" si="20"/>
        <v>OK</v>
      </c>
      <c r="P1310" s="2" t="str">
        <f>VLOOKUP(B1310,ACROV!$A$2:$D$739,4,)</f>
        <v>TAUFIQ HIDAYAT</v>
      </c>
    </row>
    <row r="1311" spans="1:16" x14ac:dyDescent="0.25">
      <c r="A1311" s="2" t="s">
        <v>26</v>
      </c>
      <c r="B1311" s="2" t="s">
        <v>2177</v>
      </c>
      <c r="C1311" s="2" t="s">
        <v>2178</v>
      </c>
      <c r="D1311" s="2" t="s">
        <v>118</v>
      </c>
      <c r="E1311" s="2" t="s">
        <v>3705</v>
      </c>
      <c r="F1311" s="2" t="s">
        <v>4205</v>
      </c>
      <c r="G1311" s="2" t="s">
        <v>4206</v>
      </c>
      <c r="H1311" s="2" t="s">
        <v>4207</v>
      </c>
      <c r="I1311" s="2" t="s">
        <v>4208</v>
      </c>
      <c r="J1311" s="2" t="s">
        <v>27</v>
      </c>
      <c r="K1311" s="2" t="s">
        <v>4209</v>
      </c>
      <c r="L1311" s="2" t="s">
        <v>4210</v>
      </c>
      <c r="M1311" s="2" t="s">
        <v>4211</v>
      </c>
      <c r="N1311" s="2" t="s">
        <v>41</v>
      </c>
      <c r="O1311" s="2" t="str">
        <f t="shared" si="20"/>
        <v>OK</v>
      </c>
      <c r="P1311" s="2" t="str">
        <f>VLOOKUP(B1311,ACROV!$A$2:$D$739,4,)</f>
        <v>TAUFIQ HIDAYAT</v>
      </c>
    </row>
    <row r="1312" spans="1:16" x14ac:dyDescent="0.25">
      <c r="A1312" s="2" t="s">
        <v>26</v>
      </c>
      <c r="B1312" s="2" t="s">
        <v>1752</v>
      </c>
      <c r="C1312" s="2" t="s">
        <v>1753</v>
      </c>
      <c r="D1312" s="2" t="s">
        <v>622</v>
      </c>
      <c r="E1312" s="2" t="s">
        <v>2076</v>
      </c>
      <c r="F1312" s="2" t="s">
        <v>4205</v>
      </c>
      <c r="G1312" s="2" t="s">
        <v>4206</v>
      </c>
      <c r="H1312" s="2" t="s">
        <v>4207</v>
      </c>
      <c r="I1312" s="2" t="s">
        <v>4208</v>
      </c>
      <c r="J1312" s="2" t="s">
        <v>27</v>
      </c>
      <c r="K1312" s="2" t="s">
        <v>4209</v>
      </c>
      <c r="L1312" s="2" t="s">
        <v>4210</v>
      </c>
      <c r="M1312" s="2" t="s">
        <v>4211</v>
      </c>
      <c r="N1312" s="2" t="s">
        <v>41</v>
      </c>
      <c r="O1312" s="2" t="str">
        <f t="shared" si="20"/>
        <v>OK</v>
      </c>
      <c r="P1312" s="2" t="str">
        <f>VLOOKUP(B1312,ACROV!$A$2:$D$739,4,)</f>
        <v>TAUFIQ HIDAYAT</v>
      </c>
    </row>
    <row r="1313" spans="1:16" x14ac:dyDescent="0.25">
      <c r="A1313" s="2" t="s">
        <v>26</v>
      </c>
      <c r="B1313" s="2" t="s">
        <v>1752</v>
      </c>
      <c r="C1313" s="2" t="s">
        <v>1753</v>
      </c>
      <c r="D1313" s="2" t="s">
        <v>60</v>
      </c>
      <c r="E1313" s="2" t="s">
        <v>2287</v>
      </c>
      <c r="F1313" s="2" t="s">
        <v>4205</v>
      </c>
      <c r="G1313" s="2" t="s">
        <v>4206</v>
      </c>
      <c r="H1313" s="2" t="s">
        <v>4207</v>
      </c>
      <c r="I1313" s="2" t="s">
        <v>4208</v>
      </c>
      <c r="J1313" s="2" t="s">
        <v>27</v>
      </c>
      <c r="K1313" s="2" t="s">
        <v>4209</v>
      </c>
      <c r="L1313" s="2" t="s">
        <v>4210</v>
      </c>
      <c r="M1313" s="2" t="s">
        <v>4211</v>
      </c>
      <c r="N1313" s="2" t="s">
        <v>41</v>
      </c>
      <c r="O1313" s="2" t="str">
        <f t="shared" si="20"/>
        <v>OK</v>
      </c>
      <c r="P1313" s="2" t="str">
        <f>VLOOKUP(B1313,ACROV!$A$2:$D$739,4,)</f>
        <v>TAUFIQ HIDAYAT</v>
      </c>
    </row>
    <row r="1314" spans="1:16" x14ac:dyDescent="0.25">
      <c r="A1314" s="2" t="s">
        <v>26</v>
      </c>
      <c r="B1314" s="2" t="s">
        <v>1752</v>
      </c>
      <c r="C1314" s="2" t="s">
        <v>1753</v>
      </c>
      <c r="D1314" s="2" t="s">
        <v>3136</v>
      </c>
      <c r="E1314" s="2" t="s">
        <v>3764</v>
      </c>
      <c r="F1314" s="2" t="s">
        <v>4205</v>
      </c>
      <c r="G1314" s="2" t="s">
        <v>4206</v>
      </c>
      <c r="H1314" s="2" t="s">
        <v>4207</v>
      </c>
      <c r="I1314" s="2" t="s">
        <v>4208</v>
      </c>
      <c r="J1314" s="2" t="s">
        <v>27</v>
      </c>
      <c r="K1314" s="2" t="s">
        <v>4209</v>
      </c>
      <c r="L1314" s="2" t="s">
        <v>4210</v>
      </c>
      <c r="M1314" s="2" t="s">
        <v>4211</v>
      </c>
      <c r="N1314" s="2" t="s">
        <v>41</v>
      </c>
      <c r="O1314" s="2" t="str">
        <f t="shared" si="20"/>
        <v>OK</v>
      </c>
      <c r="P1314" s="2" t="str">
        <f>VLOOKUP(B1314,ACROV!$A$2:$D$739,4,)</f>
        <v>TAUFIQ HIDAYAT</v>
      </c>
    </row>
    <row r="1315" spans="1:16" x14ac:dyDescent="0.25">
      <c r="A1315" s="2" t="s">
        <v>26</v>
      </c>
      <c r="B1315" s="2" t="s">
        <v>2270</v>
      </c>
      <c r="C1315" s="2" t="s">
        <v>2271</v>
      </c>
      <c r="D1315" s="2" t="s">
        <v>118</v>
      </c>
      <c r="E1315" s="2" t="s">
        <v>3577</v>
      </c>
      <c r="F1315" s="2" t="s">
        <v>4205</v>
      </c>
      <c r="G1315" s="2" t="s">
        <v>4206</v>
      </c>
      <c r="H1315" s="2" t="s">
        <v>4207</v>
      </c>
      <c r="I1315" s="2" t="s">
        <v>4208</v>
      </c>
      <c r="J1315" s="2" t="s">
        <v>27</v>
      </c>
      <c r="K1315" s="2" t="s">
        <v>4209</v>
      </c>
      <c r="L1315" s="2" t="s">
        <v>4210</v>
      </c>
      <c r="M1315" s="2" t="s">
        <v>4211</v>
      </c>
      <c r="N1315" s="2" t="s">
        <v>41</v>
      </c>
      <c r="O1315" s="2" t="str">
        <f t="shared" si="20"/>
        <v>OK</v>
      </c>
      <c r="P1315" s="2" t="str">
        <f>VLOOKUP(B1315,ACROV!$A$2:$D$739,4,)</f>
        <v>TAUFIQ HIDAYAT</v>
      </c>
    </row>
    <row r="1316" spans="1:16" x14ac:dyDescent="0.25">
      <c r="A1316" s="2" t="s">
        <v>26</v>
      </c>
      <c r="B1316" s="2" t="s">
        <v>2660</v>
      </c>
      <c r="C1316" s="2" t="s">
        <v>2661</v>
      </c>
      <c r="D1316" s="2" t="s">
        <v>30</v>
      </c>
      <c r="E1316" s="2" t="s">
        <v>2662</v>
      </c>
      <c r="F1316" s="2" t="s">
        <v>4205</v>
      </c>
      <c r="G1316" s="2" t="s">
        <v>4206</v>
      </c>
      <c r="H1316" s="2" t="s">
        <v>4207</v>
      </c>
      <c r="I1316" s="2" t="s">
        <v>4208</v>
      </c>
      <c r="J1316" s="2" t="s">
        <v>27</v>
      </c>
      <c r="K1316" s="2" t="s">
        <v>4209</v>
      </c>
      <c r="L1316" s="2" t="s">
        <v>4210</v>
      </c>
      <c r="M1316" s="2" t="s">
        <v>4211</v>
      </c>
      <c r="N1316" s="2" t="s">
        <v>41</v>
      </c>
      <c r="O1316" s="2" t="str">
        <f t="shared" si="20"/>
        <v>OK</v>
      </c>
      <c r="P1316" s="2" t="str">
        <f>VLOOKUP(B1316,ACROV!$A$2:$D$739,4,)</f>
        <v>TAUFIQ HIDAYAT</v>
      </c>
    </row>
    <row r="1317" spans="1:16" x14ac:dyDescent="0.25">
      <c r="A1317" s="2" t="s">
        <v>26</v>
      </c>
      <c r="B1317" s="2" t="s">
        <v>1593</v>
      </c>
      <c r="C1317" s="2" t="s">
        <v>1594</v>
      </c>
      <c r="D1317" s="2" t="s">
        <v>160</v>
      </c>
      <c r="E1317" s="2" t="s">
        <v>1992</v>
      </c>
      <c r="F1317" s="2" t="s">
        <v>4205</v>
      </c>
      <c r="G1317" s="2" t="s">
        <v>4206</v>
      </c>
      <c r="H1317" s="2" t="s">
        <v>4207</v>
      </c>
      <c r="I1317" s="2" t="s">
        <v>4208</v>
      </c>
      <c r="J1317" s="2" t="s">
        <v>27</v>
      </c>
      <c r="K1317" s="2" t="s">
        <v>4209</v>
      </c>
      <c r="L1317" s="2" t="s">
        <v>4210</v>
      </c>
      <c r="M1317" s="2" t="s">
        <v>4211</v>
      </c>
      <c r="N1317" s="2" t="s">
        <v>41</v>
      </c>
      <c r="O1317" s="2" t="str">
        <f t="shared" si="20"/>
        <v>OK</v>
      </c>
      <c r="P1317" s="2" t="str">
        <f>VLOOKUP(B1317,ACROV!$A$2:$D$739,4,)</f>
        <v>TAUFIQ HIDAYAT</v>
      </c>
    </row>
    <row r="1318" spans="1:16" x14ac:dyDescent="0.25">
      <c r="A1318" s="2" t="s">
        <v>26</v>
      </c>
      <c r="B1318" s="2" t="s">
        <v>367</v>
      </c>
      <c r="C1318" s="2" t="s">
        <v>368</v>
      </c>
      <c r="D1318" s="2" t="s">
        <v>30</v>
      </c>
      <c r="E1318" s="2" t="s">
        <v>3721</v>
      </c>
      <c r="F1318" s="2" t="s">
        <v>4205</v>
      </c>
      <c r="G1318" s="2" t="s">
        <v>4206</v>
      </c>
      <c r="H1318" s="2" t="s">
        <v>4207</v>
      </c>
      <c r="I1318" s="2" t="s">
        <v>4208</v>
      </c>
      <c r="J1318" s="2" t="s">
        <v>27</v>
      </c>
      <c r="K1318" s="2" t="s">
        <v>4209</v>
      </c>
      <c r="L1318" s="2" t="s">
        <v>4210</v>
      </c>
      <c r="M1318" s="2" t="s">
        <v>4211</v>
      </c>
      <c r="N1318" s="2" t="s">
        <v>41</v>
      </c>
      <c r="O1318" s="2" t="str">
        <f t="shared" si="20"/>
        <v>OK</v>
      </c>
      <c r="P1318" s="2" t="str">
        <f>VLOOKUP(B1318,ACROV!$A$2:$D$739,4,)</f>
        <v>TAUFIQ HIDAYAT</v>
      </c>
    </row>
    <row r="1319" spans="1:16" x14ac:dyDescent="0.25">
      <c r="A1319" s="2" t="s">
        <v>26</v>
      </c>
      <c r="B1319" s="2" t="s">
        <v>1752</v>
      </c>
      <c r="C1319" s="2" t="s">
        <v>1753</v>
      </c>
      <c r="D1319" s="2" t="s">
        <v>160</v>
      </c>
      <c r="E1319" s="2" t="s">
        <v>3963</v>
      </c>
      <c r="F1319" s="2" t="s">
        <v>4205</v>
      </c>
      <c r="G1319" s="2" t="s">
        <v>4206</v>
      </c>
      <c r="H1319" s="2" t="s">
        <v>4207</v>
      </c>
      <c r="I1319" s="2" t="s">
        <v>4208</v>
      </c>
      <c r="J1319" s="2" t="s">
        <v>27</v>
      </c>
      <c r="K1319" s="2" t="s">
        <v>4209</v>
      </c>
      <c r="L1319" s="2" t="s">
        <v>4210</v>
      </c>
      <c r="M1319" s="2" t="s">
        <v>4211</v>
      </c>
      <c r="N1319" s="2" t="s">
        <v>41</v>
      </c>
      <c r="O1319" s="2" t="str">
        <f t="shared" si="20"/>
        <v>OK</v>
      </c>
      <c r="P1319" s="2" t="str">
        <f>VLOOKUP(B1319,ACROV!$A$2:$D$739,4,)</f>
        <v>TAUFIQ HIDAYAT</v>
      </c>
    </row>
    <row r="1320" spans="1:16" x14ac:dyDescent="0.25">
      <c r="A1320" s="2" t="s">
        <v>26</v>
      </c>
      <c r="B1320" s="2" t="s">
        <v>3789</v>
      </c>
      <c r="C1320" s="2" t="s">
        <v>3790</v>
      </c>
      <c r="D1320" s="2" t="s">
        <v>30</v>
      </c>
      <c r="E1320" s="2" t="s">
        <v>3791</v>
      </c>
      <c r="F1320" s="2" t="s">
        <v>4205</v>
      </c>
      <c r="G1320" s="2" t="s">
        <v>4206</v>
      </c>
      <c r="H1320" s="2" t="s">
        <v>4207</v>
      </c>
      <c r="I1320" s="2" t="s">
        <v>4208</v>
      </c>
      <c r="J1320" s="2" t="s">
        <v>27</v>
      </c>
      <c r="K1320" s="2" t="s">
        <v>4209</v>
      </c>
      <c r="L1320" s="2" t="s">
        <v>4210</v>
      </c>
      <c r="M1320" s="2" t="s">
        <v>4211</v>
      </c>
      <c r="N1320" s="2" t="s">
        <v>41</v>
      </c>
      <c r="O1320" s="2" t="str">
        <f t="shared" si="20"/>
        <v>OK</v>
      </c>
      <c r="P1320" s="2" t="str">
        <f>VLOOKUP(B1320,ACROV!$A$2:$D$739,4,)</f>
        <v>TAUFIQ HIDAYAT</v>
      </c>
    </row>
    <row r="1321" spans="1:16" x14ac:dyDescent="0.25">
      <c r="A1321" s="2" t="s">
        <v>26</v>
      </c>
      <c r="B1321" s="2" t="s">
        <v>367</v>
      </c>
      <c r="C1321" s="2" t="s">
        <v>368</v>
      </c>
      <c r="D1321" s="2" t="s">
        <v>60</v>
      </c>
      <c r="E1321" s="2" t="s">
        <v>3650</v>
      </c>
      <c r="F1321" s="2" t="s">
        <v>4205</v>
      </c>
      <c r="G1321" s="2" t="s">
        <v>4206</v>
      </c>
      <c r="H1321" s="2" t="s">
        <v>4207</v>
      </c>
      <c r="I1321" s="2" t="s">
        <v>4208</v>
      </c>
      <c r="J1321" s="2" t="s">
        <v>27</v>
      </c>
      <c r="K1321" s="2" t="s">
        <v>4209</v>
      </c>
      <c r="L1321" s="2" t="s">
        <v>4210</v>
      </c>
      <c r="M1321" s="2" t="s">
        <v>4211</v>
      </c>
      <c r="N1321" s="2" t="s">
        <v>41</v>
      </c>
      <c r="O1321" s="2" t="str">
        <f t="shared" si="20"/>
        <v>OK</v>
      </c>
      <c r="P1321" s="2" t="str">
        <f>VLOOKUP(B1321,ACROV!$A$2:$D$739,4,)</f>
        <v>TAUFIQ HIDAYAT</v>
      </c>
    </row>
    <row r="1322" spans="1:16" x14ac:dyDescent="0.25">
      <c r="A1322" s="2" t="s">
        <v>26</v>
      </c>
      <c r="B1322" s="2" t="s">
        <v>2660</v>
      </c>
      <c r="C1322" s="2" t="s">
        <v>2661</v>
      </c>
      <c r="D1322" s="2" t="s">
        <v>118</v>
      </c>
      <c r="E1322" s="2" t="s">
        <v>3793</v>
      </c>
      <c r="F1322" s="2" t="s">
        <v>4205</v>
      </c>
      <c r="G1322" s="2" t="s">
        <v>4206</v>
      </c>
      <c r="H1322" s="2" t="s">
        <v>4207</v>
      </c>
      <c r="I1322" s="2" t="s">
        <v>4208</v>
      </c>
      <c r="J1322" s="2" t="s">
        <v>27</v>
      </c>
      <c r="K1322" s="2" t="s">
        <v>4209</v>
      </c>
      <c r="L1322" s="2" t="s">
        <v>4210</v>
      </c>
      <c r="M1322" s="2" t="s">
        <v>4211</v>
      </c>
      <c r="N1322" s="2" t="s">
        <v>41</v>
      </c>
      <c r="O1322" s="2" t="str">
        <f t="shared" si="20"/>
        <v>OK</v>
      </c>
      <c r="P1322" s="2" t="str">
        <f>VLOOKUP(B1322,ACROV!$A$2:$D$739,4,)</f>
        <v>TAUFIQ HIDAYAT</v>
      </c>
    </row>
    <row r="1323" spans="1:16" x14ac:dyDescent="0.25">
      <c r="A1323" s="2" t="s">
        <v>26</v>
      </c>
      <c r="B1323" s="2" t="s">
        <v>3789</v>
      </c>
      <c r="C1323" s="2" t="s">
        <v>3790</v>
      </c>
      <c r="D1323" s="2" t="s">
        <v>118</v>
      </c>
      <c r="E1323" s="2" t="s">
        <v>3830</v>
      </c>
      <c r="F1323" s="2" t="s">
        <v>4205</v>
      </c>
      <c r="G1323" s="2" t="s">
        <v>4206</v>
      </c>
      <c r="H1323" s="2" t="s">
        <v>4207</v>
      </c>
      <c r="I1323" s="2" t="s">
        <v>4208</v>
      </c>
      <c r="J1323" s="2" t="s">
        <v>27</v>
      </c>
      <c r="K1323" s="2" t="s">
        <v>4209</v>
      </c>
      <c r="L1323" s="2" t="s">
        <v>4210</v>
      </c>
      <c r="M1323" s="2" t="s">
        <v>4211</v>
      </c>
      <c r="N1323" s="2" t="s">
        <v>41</v>
      </c>
      <c r="O1323" s="2" t="str">
        <f t="shared" si="20"/>
        <v>OK</v>
      </c>
      <c r="P1323" s="2" t="str">
        <f>VLOOKUP(B1323,ACROV!$A$2:$D$739,4,)</f>
        <v>TAUFIQ HIDAYAT</v>
      </c>
    </row>
    <row r="1324" spans="1:16" x14ac:dyDescent="0.25">
      <c r="A1324" s="2" t="s">
        <v>26</v>
      </c>
      <c r="B1324" s="2" t="s">
        <v>2270</v>
      </c>
      <c r="C1324" s="2" t="s">
        <v>2271</v>
      </c>
      <c r="D1324" s="2" t="s">
        <v>30</v>
      </c>
      <c r="E1324" s="2" t="s">
        <v>2272</v>
      </c>
      <c r="F1324" s="2" t="s">
        <v>4205</v>
      </c>
      <c r="G1324" s="2" t="s">
        <v>4206</v>
      </c>
      <c r="H1324" s="2" t="s">
        <v>4207</v>
      </c>
      <c r="I1324" s="2" t="s">
        <v>4208</v>
      </c>
      <c r="J1324" s="2" t="s">
        <v>27</v>
      </c>
      <c r="K1324" s="2" t="s">
        <v>4209</v>
      </c>
      <c r="L1324" s="2" t="s">
        <v>4210</v>
      </c>
      <c r="M1324" s="2" t="s">
        <v>4211</v>
      </c>
      <c r="N1324" s="2" t="s">
        <v>41</v>
      </c>
      <c r="O1324" s="2" t="str">
        <f t="shared" si="20"/>
        <v>OK</v>
      </c>
      <c r="P1324" s="2" t="str">
        <f>VLOOKUP(B1324,ACROV!$A$2:$D$739,4,)</f>
        <v>TAUFIQ HIDAYAT</v>
      </c>
    </row>
    <row r="1325" spans="1:16" x14ac:dyDescent="0.25">
      <c r="A1325" s="2" t="s">
        <v>26</v>
      </c>
      <c r="B1325" s="2" t="s">
        <v>2599</v>
      </c>
      <c r="C1325" s="2" t="s">
        <v>2600</v>
      </c>
      <c r="D1325" s="2" t="s">
        <v>118</v>
      </c>
      <c r="E1325" s="2" t="s">
        <v>2741</v>
      </c>
      <c r="F1325" s="2" t="s">
        <v>4205</v>
      </c>
      <c r="G1325" s="2" t="s">
        <v>4206</v>
      </c>
      <c r="H1325" s="2" t="s">
        <v>4207</v>
      </c>
      <c r="I1325" s="2" t="s">
        <v>4208</v>
      </c>
      <c r="J1325" s="2" t="s">
        <v>27</v>
      </c>
      <c r="K1325" s="2" t="s">
        <v>4209</v>
      </c>
      <c r="L1325" s="2" t="s">
        <v>4210</v>
      </c>
      <c r="M1325" s="2" t="s">
        <v>4211</v>
      </c>
      <c r="N1325" s="2" t="s">
        <v>41</v>
      </c>
      <c r="O1325" s="2" t="str">
        <f t="shared" si="20"/>
        <v>OK</v>
      </c>
      <c r="P1325" s="2" t="str">
        <f>VLOOKUP(B1325,ACROV!$A$2:$D$739,4,)</f>
        <v>TAUFIQ HIDAYAT</v>
      </c>
    </row>
    <row r="1326" spans="1:16" x14ac:dyDescent="0.25">
      <c r="A1326" s="2" t="s">
        <v>26</v>
      </c>
      <c r="B1326" s="2" t="s">
        <v>2936</v>
      </c>
      <c r="C1326" s="2" t="s">
        <v>2937</v>
      </c>
      <c r="D1326" s="2" t="s">
        <v>118</v>
      </c>
      <c r="E1326" s="2" t="s">
        <v>3835</v>
      </c>
      <c r="F1326" s="2" t="s">
        <v>4205</v>
      </c>
      <c r="G1326" s="2" t="s">
        <v>4206</v>
      </c>
      <c r="H1326" s="2" t="s">
        <v>4207</v>
      </c>
      <c r="I1326" s="2" t="s">
        <v>4208</v>
      </c>
      <c r="J1326" s="2" t="s">
        <v>27</v>
      </c>
      <c r="K1326" s="2" t="s">
        <v>4209</v>
      </c>
      <c r="L1326" s="2" t="s">
        <v>4210</v>
      </c>
      <c r="M1326" s="2" t="s">
        <v>4211</v>
      </c>
      <c r="N1326" s="2" t="s">
        <v>41</v>
      </c>
      <c r="O1326" s="2" t="str">
        <f t="shared" si="20"/>
        <v>OK</v>
      </c>
      <c r="P1326" s="2" t="str">
        <f>VLOOKUP(B1326,ACROV!$A$2:$D$739,4,)</f>
        <v>TAUFIQ HIDAYAT</v>
      </c>
    </row>
    <row r="1327" spans="1:16" x14ac:dyDescent="0.25">
      <c r="A1327" s="2" t="s">
        <v>26</v>
      </c>
      <c r="B1327" s="2" t="s">
        <v>2400</v>
      </c>
      <c r="C1327" s="2" t="s">
        <v>2401</v>
      </c>
      <c r="D1327" s="2" t="s">
        <v>30</v>
      </c>
      <c r="E1327" s="2" t="s">
        <v>2402</v>
      </c>
      <c r="F1327" s="2" t="s">
        <v>4205</v>
      </c>
      <c r="G1327" s="2" t="s">
        <v>4206</v>
      </c>
      <c r="H1327" s="2" t="s">
        <v>4207</v>
      </c>
      <c r="I1327" s="2" t="s">
        <v>4208</v>
      </c>
      <c r="J1327" s="2" t="s">
        <v>27</v>
      </c>
      <c r="K1327" s="2" t="s">
        <v>4209</v>
      </c>
      <c r="L1327" s="2" t="s">
        <v>4210</v>
      </c>
      <c r="M1327" s="2" t="s">
        <v>4211</v>
      </c>
      <c r="N1327" s="2" t="s">
        <v>41</v>
      </c>
      <c r="O1327" s="2" t="str">
        <f t="shared" si="20"/>
        <v>OK</v>
      </c>
      <c r="P1327" s="2" t="str">
        <f>VLOOKUP(B1327,ACROV!$A$2:$D$739,4,)</f>
        <v>TAUFIQ HIDAYAT</v>
      </c>
    </row>
    <row r="1328" spans="1:16" x14ac:dyDescent="0.25">
      <c r="A1328" s="2" t="s">
        <v>26</v>
      </c>
      <c r="B1328" s="2" t="s">
        <v>3837</v>
      </c>
      <c r="C1328" s="2" t="s">
        <v>3838</v>
      </c>
      <c r="D1328" s="2" t="s">
        <v>118</v>
      </c>
      <c r="E1328" s="2" t="s">
        <v>3867</v>
      </c>
      <c r="F1328" s="2" t="s">
        <v>4205</v>
      </c>
      <c r="G1328" s="2" t="s">
        <v>4206</v>
      </c>
      <c r="H1328" s="2" t="s">
        <v>4207</v>
      </c>
      <c r="I1328" s="2" t="s">
        <v>4208</v>
      </c>
      <c r="J1328" s="2" t="s">
        <v>27</v>
      </c>
      <c r="K1328" s="2" t="s">
        <v>4209</v>
      </c>
      <c r="L1328" s="2" t="s">
        <v>4210</v>
      </c>
      <c r="M1328" s="2" t="s">
        <v>4211</v>
      </c>
      <c r="N1328" s="2" t="s">
        <v>41</v>
      </c>
      <c r="O1328" s="2" t="str">
        <f t="shared" si="20"/>
        <v>OK</v>
      </c>
      <c r="P1328" s="2" t="str">
        <f>VLOOKUP(B1328,ACROV!$A$2:$D$739,4,)</f>
        <v>TAUFIQ HIDAYAT</v>
      </c>
    </row>
    <row r="1329" spans="1:16" x14ac:dyDescent="0.25">
      <c r="A1329" s="2" t="s">
        <v>26</v>
      </c>
      <c r="B1329" s="2" t="s">
        <v>2936</v>
      </c>
      <c r="C1329" s="2" t="s">
        <v>2937</v>
      </c>
      <c r="D1329" s="2" t="s">
        <v>30</v>
      </c>
      <c r="E1329" s="2" t="s">
        <v>2938</v>
      </c>
      <c r="F1329" s="2" t="s">
        <v>4205</v>
      </c>
      <c r="G1329" s="2" t="s">
        <v>4206</v>
      </c>
      <c r="H1329" s="2" t="s">
        <v>4207</v>
      </c>
      <c r="I1329" s="2" t="s">
        <v>4208</v>
      </c>
      <c r="J1329" s="2" t="s">
        <v>27</v>
      </c>
      <c r="K1329" s="2" t="s">
        <v>4209</v>
      </c>
      <c r="L1329" s="2" t="s">
        <v>4210</v>
      </c>
      <c r="M1329" s="2" t="s">
        <v>4211</v>
      </c>
      <c r="N1329" s="2" t="s">
        <v>41</v>
      </c>
      <c r="O1329" s="2" t="str">
        <f t="shared" si="20"/>
        <v>OK</v>
      </c>
      <c r="P1329" s="2" t="str">
        <f>VLOOKUP(B1329,ACROV!$A$2:$D$739,4,)</f>
        <v>TAUFIQ HIDAYAT</v>
      </c>
    </row>
    <row r="1330" spans="1:16" x14ac:dyDescent="0.25">
      <c r="A1330" s="2" t="s">
        <v>26</v>
      </c>
      <c r="B1330" s="2" t="s">
        <v>3868</v>
      </c>
      <c r="C1330" s="2" t="s">
        <v>3869</v>
      </c>
      <c r="D1330" s="2" t="s">
        <v>118</v>
      </c>
      <c r="E1330" s="2" t="s">
        <v>3878</v>
      </c>
      <c r="F1330" s="2" t="s">
        <v>4205</v>
      </c>
      <c r="G1330" s="2" t="s">
        <v>4206</v>
      </c>
      <c r="H1330" s="2" t="s">
        <v>4207</v>
      </c>
      <c r="I1330" s="2" t="s">
        <v>4208</v>
      </c>
      <c r="J1330" s="2" t="s">
        <v>27</v>
      </c>
      <c r="K1330" s="2" t="s">
        <v>4209</v>
      </c>
      <c r="L1330" s="2" t="s">
        <v>4210</v>
      </c>
      <c r="M1330" s="2" t="s">
        <v>4211</v>
      </c>
      <c r="N1330" s="2" t="s">
        <v>41</v>
      </c>
      <c r="O1330" s="2" t="str">
        <f t="shared" si="20"/>
        <v>OK</v>
      </c>
      <c r="P1330" s="2" t="str">
        <f>VLOOKUP(B1330,ACROV!$A$2:$D$739,4,)</f>
        <v>TAUFIQ HIDAYAT</v>
      </c>
    </row>
    <row r="1331" spans="1:16" x14ac:dyDescent="0.25">
      <c r="A1331" s="2" t="s">
        <v>26</v>
      </c>
      <c r="B1331" s="2" t="s">
        <v>2599</v>
      </c>
      <c r="C1331" s="2" t="s">
        <v>2600</v>
      </c>
      <c r="D1331" s="2" t="s">
        <v>30</v>
      </c>
      <c r="E1331" s="2" t="s">
        <v>2601</v>
      </c>
      <c r="F1331" s="2" t="s">
        <v>4205</v>
      </c>
      <c r="G1331" s="2" t="s">
        <v>4206</v>
      </c>
      <c r="H1331" s="2" t="s">
        <v>4207</v>
      </c>
      <c r="I1331" s="2" t="s">
        <v>4208</v>
      </c>
      <c r="J1331" s="2" t="s">
        <v>27</v>
      </c>
      <c r="K1331" s="2" t="s">
        <v>4209</v>
      </c>
      <c r="L1331" s="2" t="s">
        <v>4210</v>
      </c>
      <c r="M1331" s="2" t="s">
        <v>4211</v>
      </c>
      <c r="N1331" s="2" t="s">
        <v>41</v>
      </c>
      <c r="O1331" s="2" t="str">
        <f t="shared" si="20"/>
        <v>OK</v>
      </c>
      <c r="P1331" s="2" t="str">
        <f>VLOOKUP(B1331,ACROV!$A$2:$D$739,4,)</f>
        <v>TAUFIQ HIDAYAT</v>
      </c>
    </row>
    <row r="1332" spans="1:16" x14ac:dyDescent="0.25">
      <c r="A1332" s="2" t="s">
        <v>26</v>
      </c>
      <c r="B1332" s="2" t="s">
        <v>3868</v>
      </c>
      <c r="C1332" s="2" t="s">
        <v>3869</v>
      </c>
      <c r="D1332" s="2" t="s">
        <v>30</v>
      </c>
      <c r="E1332" s="2" t="s">
        <v>3870</v>
      </c>
      <c r="F1332" s="2" t="s">
        <v>4205</v>
      </c>
      <c r="G1332" s="2" t="s">
        <v>4206</v>
      </c>
      <c r="H1332" s="2" t="s">
        <v>4207</v>
      </c>
      <c r="I1332" s="2" t="s">
        <v>4208</v>
      </c>
      <c r="J1332" s="2" t="s">
        <v>27</v>
      </c>
      <c r="K1332" s="2" t="s">
        <v>4209</v>
      </c>
      <c r="L1332" s="2" t="s">
        <v>4210</v>
      </c>
      <c r="M1332" s="2" t="s">
        <v>4211</v>
      </c>
      <c r="N1332" s="2" t="s">
        <v>41</v>
      </c>
      <c r="O1332" s="2" t="str">
        <f t="shared" si="20"/>
        <v>OK</v>
      </c>
      <c r="P1332" s="2" t="str">
        <f>VLOOKUP(B1332,ACROV!$A$2:$D$739,4,)</f>
        <v>TAUFIQ HIDAYAT</v>
      </c>
    </row>
    <row r="1333" spans="1:16" x14ac:dyDescent="0.25">
      <c r="A1333" s="2" t="s">
        <v>26</v>
      </c>
      <c r="B1333" s="2" t="s">
        <v>3882</v>
      </c>
      <c r="C1333" s="2" t="s">
        <v>3883</v>
      </c>
      <c r="D1333" s="2" t="s">
        <v>30</v>
      </c>
      <c r="E1333" s="2" t="s">
        <v>3965</v>
      </c>
      <c r="F1333" s="2" t="s">
        <v>4205</v>
      </c>
      <c r="G1333" s="2" t="s">
        <v>4206</v>
      </c>
      <c r="H1333" s="2" t="s">
        <v>4207</v>
      </c>
      <c r="I1333" s="2" t="s">
        <v>4208</v>
      </c>
      <c r="J1333" s="2" t="s">
        <v>27</v>
      </c>
      <c r="K1333" s="2" t="s">
        <v>4209</v>
      </c>
      <c r="L1333" s="2" t="s">
        <v>4210</v>
      </c>
      <c r="M1333" s="2" t="s">
        <v>4211</v>
      </c>
      <c r="N1333" s="2" t="s">
        <v>41</v>
      </c>
      <c r="O1333" s="2" t="str">
        <f t="shared" si="20"/>
        <v>OK</v>
      </c>
      <c r="P1333" s="2" t="str">
        <f>VLOOKUP(B1333,ACROV!$A$2:$D$739,4,)</f>
        <v>TAUFIQ HIDAYAT</v>
      </c>
    </row>
    <row r="1334" spans="1:16" x14ac:dyDescent="0.25">
      <c r="A1334" s="2" t="s">
        <v>26</v>
      </c>
      <c r="B1334" s="2" t="s">
        <v>3837</v>
      </c>
      <c r="C1334" s="2" t="s">
        <v>3838</v>
      </c>
      <c r="D1334" s="2" t="s">
        <v>30</v>
      </c>
      <c r="E1334" s="2" t="s">
        <v>3839</v>
      </c>
      <c r="F1334" s="2" t="s">
        <v>4205</v>
      </c>
      <c r="G1334" s="2" t="s">
        <v>4206</v>
      </c>
      <c r="H1334" s="2" t="s">
        <v>4218</v>
      </c>
      <c r="I1334" s="2" t="s">
        <v>4208</v>
      </c>
      <c r="J1334" s="2" t="s">
        <v>27</v>
      </c>
      <c r="K1334" s="2" t="s">
        <v>4209</v>
      </c>
      <c r="L1334" s="2" t="s">
        <v>4210</v>
      </c>
      <c r="M1334" s="2" t="s">
        <v>4211</v>
      </c>
      <c r="N1334" s="2" t="s">
        <v>4219</v>
      </c>
      <c r="O1334" s="2" t="str">
        <f t="shared" si="20"/>
        <v>NOK</v>
      </c>
      <c r="P1334" s="2" t="str">
        <f>VLOOKUP(B1334,ACROV!$A$2:$D$739,4,)</f>
        <v>TAUFIQ HIDAYAT</v>
      </c>
    </row>
    <row r="1335" spans="1:16" x14ac:dyDescent="0.25">
      <c r="A1335" s="2" t="s">
        <v>26</v>
      </c>
      <c r="B1335" s="2" t="s">
        <v>2400</v>
      </c>
      <c r="C1335" s="2" t="s">
        <v>2401</v>
      </c>
      <c r="D1335" s="2" t="s">
        <v>118</v>
      </c>
      <c r="E1335" s="2" t="s">
        <v>3628</v>
      </c>
      <c r="F1335" s="2" t="s">
        <v>4205</v>
      </c>
      <c r="G1335" s="2" t="s">
        <v>4206</v>
      </c>
      <c r="H1335" s="2" t="s">
        <v>4207</v>
      </c>
      <c r="I1335" s="2" t="s">
        <v>4208</v>
      </c>
      <c r="J1335" s="2" t="s">
        <v>27</v>
      </c>
      <c r="K1335" s="2" t="s">
        <v>4209</v>
      </c>
      <c r="L1335" s="2" t="s">
        <v>4210</v>
      </c>
      <c r="M1335" s="2" t="s">
        <v>4211</v>
      </c>
      <c r="N1335" s="2" t="s">
        <v>41</v>
      </c>
      <c r="O1335" s="2" t="str">
        <f t="shared" si="20"/>
        <v>OK</v>
      </c>
      <c r="P1335" s="2" t="str">
        <f>VLOOKUP(B1335,ACROV!$A$2:$D$739,4,)</f>
        <v>TAUFIQ HIDAYAT</v>
      </c>
    </row>
    <row r="1336" spans="1:16" x14ac:dyDescent="0.25">
      <c r="A1336" s="2" t="s">
        <v>26</v>
      </c>
      <c r="B1336" s="2" t="s">
        <v>3882</v>
      </c>
      <c r="C1336" s="2" t="s">
        <v>3883</v>
      </c>
      <c r="D1336" s="2" t="s">
        <v>118</v>
      </c>
      <c r="E1336" s="2" t="s">
        <v>3884</v>
      </c>
      <c r="F1336" s="2" t="s">
        <v>4205</v>
      </c>
      <c r="G1336" s="2" t="s">
        <v>4206</v>
      </c>
      <c r="H1336" s="2" t="s">
        <v>4207</v>
      </c>
      <c r="I1336" s="2" t="s">
        <v>4208</v>
      </c>
      <c r="J1336" s="2" t="s">
        <v>27</v>
      </c>
      <c r="K1336" s="2" t="s">
        <v>4209</v>
      </c>
      <c r="L1336" s="2" t="s">
        <v>4210</v>
      </c>
      <c r="M1336" s="2" t="s">
        <v>4211</v>
      </c>
      <c r="N1336" s="2" t="s">
        <v>41</v>
      </c>
      <c r="O1336" s="2" t="str">
        <f t="shared" si="20"/>
        <v>OK</v>
      </c>
      <c r="P1336" s="2" t="str">
        <f>VLOOKUP(B1336,ACROV!$A$2:$D$739,4,)</f>
        <v>TAUFIQ HIDAYAT</v>
      </c>
    </row>
    <row r="1337" spans="1:16" x14ac:dyDescent="0.25">
      <c r="A1337" s="2" t="s">
        <v>26</v>
      </c>
      <c r="B1337" s="2" t="s">
        <v>661</v>
      </c>
      <c r="C1337" s="2" t="s">
        <v>662</v>
      </c>
      <c r="D1337" s="2" t="s">
        <v>118</v>
      </c>
      <c r="E1337" s="2" t="s">
        <v>3105</v>
      </c>
      <c r="F1337" s="2" t="s">
        <v>4205</v>
      </c>
      <c r="G1337" s="2" t="s">
        <v>4206</v>
      </c>
      <c r="H1337" s="2" t="s">
        <v>4207</v>
      </c>
      <c r="I1337" s="2" t="s">
        <v>4208</v>
      </c>
      <c r="J1337" s="2" t="s">
        <v>27</v>
      </c>
      <c r="K1337" s="2" t="s">
        <v>4209</v>
      </c>
      <c r="L1337" s="2" t="s">
        <v>4210</v>
      </c>
      <c r="M1337" s="2" t="s">
        <v>4211</v>
      </c>
      <c r="N1337" s="2" t="s">
        <v>41</v>
      </c>
      <c r="O1337" s="2" t="str">
        <f t="shared" si="20"/>
        <v>OK</v>
      </c>
      <c r="P1337" s="2" t="str">
        <f>VLOOKUP(B1337,ACROV!$A$2:$D$739,4,)</f>
        <v>WILLY KUSMANA</v>
      </c>
    </row>
    <row r="1338" spans="1:16" x14ac:dyDescent="0.25">
      <c r="A1338" s="2" t="s">
        <v>26</v>
      </c>
      <c r="B1338" s="2" t="s">
        <v>208</v>
      </c>
      <c r="C1338" s="2" t="s">
        <v>209</v>
      </c>
      <c r="D1338" s="2" t="s">
        <v>30</v>
      </c>
      <c r="E1338" s="2" t="s">
        <v>210</v>
      </c>
      <c r="F1338" s="2" t="s">
        <v>4205</v>
      </c>
      <c r="G1338" s="2" t="s">
        <v>4206</v>
      </c>
      <c r="H1338" s="2" t="s">
        <v>4207</v>
      </c>
      <c r="I1338" s="2" t="s">
        <v>4208</v>
      </c>
      <c r="J1338" s="2" t="s">
        <v>27</v>
      </c>
      <c r="K1338" s="2" t="s">
        <v>4209</v>
      </c>
      <c r="L1338" s="2" t="s">
        <v>4210</v>
      </c>
      <c r="M1338" s="2" t="s">
        <v>4211</v>
      </c>
      <c r="N1338" s="2" t="s">
        <v>41</v>
      </c>
      <c r="O1338" s="2" t="str">
        <f t="shared" si="20"/>
        <v>OK</v>
      </c>
      <c r="P1338" s="2" t="str">
        <f>VLOOKUP(B1338,ACROV!$A$2:$D$739,4,)</f>
        <v>WILLY KUSMANA</v>
      </c>
    </row>
    <row r="1339" spans="1:16" x14ac:dyDescent="0.25">
      <c r="A1339" s="2" t="s">
        <v>26</v>
      </c>
      <c r="B1339" s="2" t="s">
        <v>574</v>
      </c>
      <c r="C1339" s="2" t="s">
        <v>575</v>
      </c>
      <c r="D1339" s="2" t="s">
        <v>118</v>
      </c>
      <c r="E1339" s="2" t="s">
        <v>576</v>
      </c>
      <c r="F1339" s="2" t="s">
        <v>4205</v>
      </c>
      <c r="G1339" s="2" t="s">
        <v>4206</v>
      </c>
      <c r="H1339" s="2" t="s">
        <v>4207</v>
      </c>
      <c r="I1339" s="2" t="s">
        <v>4208</v>
      </c>
      <c r="J1339" s="2" t="s">
        <v>27</v>
      </c>
      <c r="K1339" s="2" t="s">
        <v>4209</v>
      </c>
      <c r="L1339" s="2" t="s">
        <v>4210</v>
      </c>
      <c r="M1339" s="2" t="s">
        <v>4211</v>
      </c>
      <c r="N1339" s="2" t="s">
        <v>41</v>
      </c>
      <c r="O1339" s="2" t="str">
        <f t="shared" si="20"/>
        <v>OK</v>
      </c>
      <c r="P1339" s="2" t="str">
        <f>VLOOKUP(B1339,ACROV!$A$2:$D$739,4,)</f>
        <v>WILLY KUSMANA</v>
      </c>
    </row>
    <row r="1340" spans="1:16" x14ac:dyDescent="0.25">
      <c r="A1340" s="2" t="s">
        <v>26</v>
      </c>
      <c r="B1340" s="2" t="s">
        <v>208</v>
      </c>
      <c r="C1340" s="2" t="s">
        <v>209</v>
      </c>
      <c r="D1340" s="2" t="s">
        <v>118</v>
      </c>
      <c r="E1340" s="2" t="s">
        <v>492</v>
      </c>
      <c r="F1340" s="2" t="s">
        <v>4205</v>
      </c>
      <c r="G1340" s="2" t="s">
        <v>4206</v>
      </c>
      <c r="H1340" s="2" t="s">
        <v>4207</v>
      </c>
      <c r="I1340" s="2" t="s">
        <v>4208</v>
      </c>
      <c r="J1340" s="2" t="s">
        <v>27</v>
      </c>
      <c r="K1340" s="2" t="s">
        <v>4209</v>
      </c>
      <c r="L1340" s="2" t="s">
        <v>4210</v>
      </c>
      <c r="M1340" s="2" t="s">
        <v>4211</v>
      </c>
      <c r="N1340" s="2" t="s">
        <v>41</v>
      </c>
      <c r="O1340" s="2" t="str">
        <f t="shared" si="20"/>
        <v>OK</v>
      </c>
      <c r="P1340" s="2" t="str">
        <f>VLOOKUP(B1340,ACROV!$A$2:$D$739,4,)</f>
        <v>WILLY KUSMANA</v>
      </c>
    </row>
    <row r="1341" spans="1:16" x14ac:dyDescent="0.25">
      <c r="A1341" s="2" t="s">
        <v>26</v>
      </c>
      <c r="B1341" s="2" t="s">
        <v>1521</v>
      </c>
      <c r="C1341" s="2" t="s">
        <v>1522</v>
      </c>
      <c r="D1341" s="2" t="s">
        <v>118</v>
      </c>
      <c r="E1341" s="2" t="s">
        <v>2753</v>
      </c>
      <c r="F1341" s="2" t="s">
        <v>4205</v>
      </c>
      <c r="G1341" s="2" t="s">
        <v>4206</v>
      </c>
      <c r="H1341" s="2" t="s">
        <v>4207</v>
      </c>
      <c r="I1341" s="2" t="s">
        <v>4208</v>
      </c>
      <c r="J1341" s="2" t="s">
        <v>27</v>
      </c>
      <c r="K1341" s="2" t="s">
        <v>4209</v>
      </c>
      <c r="L1341" s="2" t="s">
        <v>4210</v>
      </c>
      <c r="M1341" s="2" t="s">
        <v>4211</v>
      </c>
      <c r="N1341" s="2" t="s">
        <v>41</v>
      </c>
      <c r="O1341" s="2" t="str">
        <f t="shared" si="20"/>
        <v>OK</v>
      </c>
      <c r="P1341" s="2" t="str">
        <f>VLOOKUP(B1341,ACROV!$A$2:$D$739,4,)</f>
        <v>WILLY KUSMANA</v>
      </c>
    </row>
    <row r="1342" spans="1:16" x14ac:dyDescent="0.25">
      <c r="A1342" s="2" t="s">
        <v>26</v>
      </c>
      <c r="B1342" s="2" t="s">
        <v>574</v>
      </c>
      <c r="C1342" s="2" t="s">
        <v>575</v>
      </c>
      <c r="D1342" s="2" t="s">
        <v>30</v>
      </c>
      <c r="E1342" s="2" t="s">
        <v>1885</v>
      </c>
      <c r="F1342" s="2" t="s">
        <v>4205</v>
      </c>
      <c r="G1342" s="2" t="s">
        <v>4206</v>
      </c>
      <c r="H1342" s="2" t="s">
        <v>4207</v>
      </c>
      <c r="I1342" s="2" t="s">
        <v>4208</v>
      </c>
      <c r="J1342" s="2" t="s">
        <v>27</v>
      </c>
      <c r="K1342" s="2" t="s">
        <v>4209</v>
      </c>
      <c r="L1342" s="2" t="s">
        <v>4210</v>
      </c>
      <c r="M1342" s="2" t="s">
        <v>4211</v>
      </c>
      <c r="N1342" s="2" t="s">
        <v>41</v>
      </c>
      <c r="O1342" s="2" t="str">
        <f t="shared" si="20"/>
        <v>OK</v>
      </c>
      <c r="P1342" s="2" t="str">
        <f>VLOOKUP(B1342,ACROV!$A$2:$D$739,4,)</f>
        <v>WILLY KUSMANA</v>
      </c>
    </row>
    <row r="1343" spans="1:16" x14ac:dyDescent="0.25">
      <c r="A1343" s="2" t="s">
        <v>26</v>
      </c>
      <c r="B1343" s="2" t="s">
        <v>68</v>
      </c>
      <c r="C1343" s="2" t="s">
        <v>69</v>
      </c>
      <c r="D1343" s="2" t="s">
        <v>118</v>
      </c>
      <c r="E1343" s="2" t="s">
        <v>541</v>
      </c>
      <c r="F1343" s="2" t="s">
        <v>4205</v>
      </c>
      <c r="G1343" s="2" t="s">
        <v>4206</v>
      </c>
      <c r="H1343" s="2" t="s">
        <v>4207</v>
      </c>
      <c r="I1343" s="2" t="s">
        <v>4208</v>
      </c>
      <c r="J1343" s="2" t="s">
        <v>27</v>
      </c>
      <c r="K1343" s="2" t="s">
        <v>4209</v>
      </c>
      <c r="L1343" s="2" t="s">
        <v>4210</v>
      </c>
      <c r="M1343" s="2" t="s">
        <v>4211</v>
      </c>
      <c r="N1343" s="2" t="s">
        <v>41</v>
      </c>
      <c r="O1343" s="2" t="str">
        <f t="shared" si="20"/>
        <v>OK</v>
      </c>
      <c r="P1343" s="2" t="str">
        <f>VLOOKUP(B1343,ACROV!$A$2:$D$739,4,)</f>
        <v>WILLY KUSMANA</v>
      </c>
    </row>
    <row r="1344" spans="1:16" x14ac:dyDescent="0.25">
      <c r="A1344" s="2" t="s">
        <v>26</v>
      </c>
      <c r="B1344" s="2" t="s">
        <v>192</v>
      </c>
      <c r="C1344" s="2" t="s">
        <v>193</v>
      </c>
      <c r="D1344" s="2" t="s">
        <v>30</v>
      </c>
      <c r="E1344" s="2" t="s">
        <v>194</v>
      </c>
      <c r="F1344" s="2" t="s">
        <v>4205</v>
      </c>
      <c r="G1344" s="2" t="s">
        <v>4206</v>
      </c>
      <c r="H1344" s="2" t="s">
        <v>4207</v>
      </c>
      <c r="I1344" s="2" t="s">
        <v>4208</v>
      </c>
      <c r="J1344" s="2" t="s">
        <v>27</v>
      </c>
      <c r="K1344" s="2" t="s">
        <v>4209</v>
      </c>
      <c r="L1344" s="2" t="s">
        <v>4210</v>
      </c>
      <c r="M1344" s="2" t="s">
        <v>4211</v>
      </c>
      <c r="N1344" s="2" t="s">
        <v>41</v>
      </c>
      <c r="O1344" s="2" t="str">
        <f t="shared" si="20"/>
        <v>OK</v>
      </c>
      <c r="P1344" s="2" t="str">
        <f>VLOOKUP(B1344,ACROV!$A$2:$D$739,4,)</f>
        <v>WILLY KUSMANA</v>
      </c>
    </row>
    <row r="1345" spans="1:16" x14ac:dyDescent="0.25">
      <c r="A1345" s="2" t="s">
        <v>26</v>
      </c>
      <c r="B1345" s="2" t="s">
        <v>286</v>
      </c>
      <c r="C1345" s="2" t="s">
        <v>287</v>
      </c>
      <c r="D1345" s="2" t="s">
        <v>118</v>
      </c>
      <c r="E1345" s="2" t="s">
        <v>362</v>
      </c>
      <c r="F1345" s="2" t="s">
        <v>4205</v>
      </c>
      <c r="G1345" s="2" t="s">
        <v>4206</v>
      </c>
      <c r="H1345" s="2" t="s">
        <v>4207</v>
      </c>
      <c r="I1345" s="2" t="s">
        <v>4208</v>
      </c>
      <c r="J1345" s="2" t="s">
        <v>27</v>
      </c>
      <c r="K1345" s="2" t="s">
        <v>4209</v>
      </c>
      <c r="L1345" s="2" t="s">
        <v>4210</v>
      </c>
      <c r="M1345" s="2" t="s">
        <v>4211</v>
      </c>
      <c r="N1345" s="2" t="s">
        <v>41</v>
      </c>
      <c r="O1345" s="2" t="str">
        <f t="shared" si="20"/>
        <v>OK</v>
      </c>
      <c r="P1345" s="2" t="str">
        <f>VLOOKUP(B1345,ACROV!$A$2:$D$739,4,)</f>
        <v>WILLY KUSMANA</v>
      </c>
    </row>
    <row r="1346" spans="1:16" x14ac:dyDescent="0.25">
      <c r="A1346" s="2" t="s">
        <v>26</v>
      </c>
      <c r="B1346" s="2" t="s">
        <v>2419</v>
      </c>
      <c r="C1346" s="2" t="s">
        <v>2420</v>
      </c>
      <c r="D1346" s="2" t="s">
        <v>118</v>
      </c>
      <c r="E1346" s="2" t="s">
        <v>3033</v>
      </c>
      <c r="F1346" s="2" t="s">
        <v>4205</v>
      </c>
      <c r="G1346" s="2" t="s">
        <v>4206</v>
      </c>
      <c r="H1346" s="2" t="s">
        <v>4207</v>
      </c>
      <c r="I1346" s="2" t="s">
        <v>4208</v>
      </c>
      <c r="J1346" s="2" t="s">
        <v>27</v>
      </c>
      <c r="K1346" s="2" t="s">
        <v>4209</v>
      </c>
      <c r="L1346" s="2" t="s">
        <v>4210</v>
      </c>
      <c r="M1346" s="2" t="s">
        <v>4211</v>
      </c>
      <c r="N1346" s="2" t="s">
        <v>41</v>
      </c>
      <c r="O1346" s="2" t="str">
        <f t="shared" ref="O1346:O1409" si="21">IF(N1346="OK","OK","NOK")</f>
        <v>OK</v>
      </c>
      <c r="P1346" s="2" t="str">
        <f>VLOOKUP(B1346,ACROV!$A$2:$D$739,4,)</f>
        <v>WILLY KUSMANA</v>
      </c>
    </row>
    <row r="1347" spans="1:16" x14ac:dyDescent="0.25">
      <c r="A1347" s="2" t="s">
        <v>26</v>
      </c>
      <c r="B1347" s="2" t="s">
        <v>376</v>
      </c>
      <c r="C1347" s="2" t="s">
        <v>377</v>
      </c>
      <c r="D1347" s="2" t="s">
        <v>118</v>
      </c>
      <c r="E1347" s="2" t="s">
        <v>378</v>
      </c>
      <c r="F1347" s="2" t="s">
        <v>4205</v>
      </c>
      <c r="G1347" s="2" t="s">
        <v>4206</v>
      </c>
      <c r="H1347" s="2" t="s">
        <v>4207</v>
      </c>
      <c r="I1347" s="2" t="s">
        <v>4208</v>
      </c>
      <c r="J1347" s="2" t="s">
        <v>27</v>
      </c>
      <c r="K1347" s="2" t="s">
        <v>4209</v>
      </c>
      <c r="L1347" s="2" t="s">
        <v>4210</v>
      </c>
      <c r="M1347" s="2" t="s">
        <v>4211</v>
      </c>
      <c r="N1347" s="2" t="s">
        <v>41</v>
      </c>
      <c r="O1347" s="2" t="str">
        <f t="shared" si="21"/>
        <v>OK</v>
      </c>
      <c r="P1347" s="2" t="str">
        <f>VLOOKUP(B1347,ACROV!$A$2:$D$739,4,)</f>
        <v>WILLY KUSMANA</v>
      </c>
    </row>
    <row r="1348" spans="1:16" x14ac:dyDescent="0.25">
      <c r="A1348" s="2" t="s">
        <v>26</v>
      </c>
      <c r="B1348" s="2" t="s">
        <v>289</v>
      </c>
      <c r="C1348" s="2" t="s">
        <v>290</v>
      </c>
      <c r="D1348" s="2" t="s">
        <v>118</v>
      </c>
      <c r="E1348" s="2" t="s">
        <v>291</v>
      </c>
      <c r="F1348" s="2" t="s">
        <v>4205</v>
      </c>
      <c r="G1348" s="2" t="s">
        <v>4206</v>
      </c>
      <c r="H1348" s="2" t="s">
        <v>4207</v>
      </c>
      <c r="I1348" s="2" t="s">
        <v>4208</v>
      </c>
      <c r="J1348" s="2" t="s">
        <v>27</v>
      </c>
      <c r="K1348" s="2" t="s">
        <v>4209</v>
      </c>
      <c r="L1348" s="2" t="s">
        <v>4210</v>
      </c>
      <c r="M1348" s="2" t="s">
        <v>4211</v>
      </c>
      <c r="N1348" s="2" t="s">
        <v>41</v>
      </c>
      <c r="O1348" s="2" t="str">
        <f t="shared" si="21"/>
        <v>OK</v>
      </c>
      <c r="P1348" s="2" t="str">
        <f>VLOOKUP(B1348,ACROV!$A$2:$D$739,4,)</f>
        <v>WILLY KUSMANA</v>
      </c>
    </row>
    <row r="1349" spans="1:16" x14ac:dyDescent="0.25">
      <c r="A1349" s="2" t="s">
        <v>26</v>
      </c>
      <c r="B1349" s="2" t="s">
        <v>1994</v>
      </c>
      <c r="C1349" s="2" t="s">
        <v>1995</v>
      </c>
      <c r="D1349" s="2" t="s">
        <v>118</v>
      </c>
      <c r="E1349" s="2" t="s">
        <v>2526</v>
      </c>
      <c r="F1349" s="2" t="s">
        <v>4205</v>
      </c>
      <c r="G1349" s="2" t="s">
        <v>4206</v>
      </c>
      <c r="H1349" s="2" t="s">
        <v>4207</v>
      </c>
      <c r="I1349" s="2" t="s">
        <v>4208</v>
      </c>
      <c r="J1349" s="2" t="s">
        <v>27</v>
      </c>
      <c r="K1349" s="2" t="s">
        <v>4209</v>
      </c>
      <c r="L1349" s="2" t="s">
        <v>4210</v>
      </c>
      <c r="M1349" s="2" t="s">
        <v>4211</v>
      </c>
      <c r="N1349" s="2" t="s">
        <v>41</v>
      </c>
      <c r="O1349" s="2" t="str">
        <f t="shared" si="21"/>
        <v>OK</v>
      </c>
      <c r="P1349" s="2" t="str">
        <f>VLOOKUP(B1349,ACROV!$A$2:$D$739,4,)</f>
        <v>WILLY KUSMANA</v>
      </c>
    </row>
    <row r="1350" spans="1:16" x14ac:dyDescent="0.25">
      <c r="A1350" s="2" t="s">
        <v>26</v>
      </c>
      <c r="B1350" s="2" t="s">
        <v>2290</v>
      </c>
      <c r="C1350" s="2" t="s">
        <v>2291</v>
      </c>
      <c r="D1350" s="2" t="s">
        <v>118</v>
      </c>
      <c r="E1350" s="2" t="s">
        <v>2536</v>
      </c>
      <c r="F1350" s="2" t="s">
        <v>4205</v>
      </c>
      <c r="G1350" s="2" t="s">
        <v>4206</v>
      </c>
      <c r="H1350" s="2" t="s">
        <v>4207</v>
      </c>
      <c r="I1350" s="2" t="s">
        <v>4208</v>
      </c>
      <c r="J1350" s="2" t="s">
        <v>27</v>
      </c>
      <c r="K1350" s="2" t="s">
        <v>4209</v>
      </c>
      <c r="L1350" s="2" t="s">
        <v>4210</v>
      </c>
      <c r="M1350" s="2" t="s">
        <v>4211</v>
      </c>
      <c r="N1350" s="2" t="s">
        <v>41</v>
      </c>
      <c r="O1350" s="2" t="str">
        <f t="shared" si="21"/>
        <v>OK</v>
      </c>
      <c r="P1350" s="2" t="str">
        <f>VLOOKUP(B1350,ACROV!$A$2:$D$739,4,)</f>
        <v>WILLY KUSMANA</v>
      </c>
    </row>
    <row r="1351" spans="1:16" x14ac:dyDescent="0.25">
      <c r="A1351" s="2" t="s">
        <v>26</v>
      </c>
      <c r="B1351" s="2" t="s">
        <v>75</v>
      </c>
      <c r="C1351" s="2" t="s">
        <v>76</v>
      </c>
      <c r="D1351" s="2" t="s">
        <v>118</v>
      </c>
      <c r="E1351" s="2" t="s">
        <v>304</v>
      </c>
      <c r="F1351" s="2" t="s">
        <v>4205</v>
      </c>
      <c r="G1351" s="2" t="s">
        <v>4206</v>
      </c>
      <c r="H1351" s="2" t="s">
        <v>4207</v>
      </c>
      <c r="I1351" s="2" t="s">
        <v>4208</v>
      </c>
      <c r="J1351" s="2" t="s">
        <v>27</v>
      </c>
      <c r="K1351" s="2" t="s">
        <v>4209</v>
      </c>
      <c r="L1351" s="2" t="s">
        <v>4210</v>
      </c>
      <c r="M1351" s="2" t="s">
        <v>4211</v>
      </c>
      <c r="N1351" s="2" t="s">
        <v>41</v>
      </c>
      <c r="O1351" s="2" t="str">
        <f t="shared" si="21"/>
        <v>OK</v>
      </c>
      <c r="P1351" s="2" t="str">
        <f>VLOOKUP(B1351,ACROV!$A$2:$D$739,4,)</f>
        <v>WILLY KUSMANA</v>
      </c>
    </row>
    <row r="1352" spans="1:16" x14ac:dyDescent="0.25">
      <c r="A1352" s="2" t="s">
        <v>26</v>
      </c>
      <c r="B1352" s="2" t="s">
        <v>390</v>
      </c>
      <c r="C1352" s="2" t="s">
        <v>391</v>
      </c>
      <c r="D1352" s="2" t="s">
        <v>118</v>
      </c>
      <c r="E1352" s="2" t="s">
        <v>686</v>
      </c>
      <c r="F1352" s="2" t="s">
        <v>4205</v>
      </c>
      <c r="G1352" s="2" t="s">
        <v>4206</v>
      </c>
      <c r="H1352" s="2" t="s">
        <v>4207</v>
      </c>
      <c r="I1352" s="2" t="s">
        <v>4208</v>
      </c>
      <c r="J1352" s="2" t="s">
        <v>27</v>
      </c>
      <c r="K1352" s="2" t="s">
        <v>4209</v>
      </c>
      <c r="L1352" s="2" t="s">
        <v>4210</v>
      </c>
      <c r="M1352" s="2" t="s">
        <v>4211</v>
      </c>
      <c r="N1352" s="2" t="s">
        <v>41</v>
      </c>
      <c r="O1352" s="2" t="str">
        <f t="shared" si="21"/>
        <v>OK</v>
      </c>
      <c r="P1352" s="2" t="str">
        <f>VLOOKUP(B1352,ACROV!$A$2:$D$739,4,)</f>
        <v>WILLY KUSMANA</v>
      </c>
    </row>
    <row r="1353" spans="1:16" x14ac:dyDescent="0.25">
      <c r="A1353" s="2" t="s">
        <v>26</v>
      </c>
      <c r="B1353" s="2" t="s">
        <v>286</v>
      </c>
      <c r="C1353" s="2" t="s">
        <v>287</v>
      </c>
      <c r="D1353" s="2" t="s">
        <v>30</v>
      </c>
      <c r="E1353" s="2" t="s">
        <v>288</v>
      </c>
      <c r="F1353" s="2" t="s">
        <v>4205</v>
      </c>
      <c r="G1353" s="2" t="s">
        <v>4206</v>
      </c>
      <c r="H1353" s="2" t="s">
        <v>4207</v>
      </c>
      <c r="I1353" s="2" t="s">
        <v>4208</v>
      </c>
      <c r="J1353" s="2" t="s">
        <v>27</v>
      </c>
      <c r="K1353" s="2" t="s">
        <v>4209</v>
      </c>
      <c r="L1353" s="2" t="s">
        <v>4210</v>
      </c>
      <c r="M1353" s="2" t="s">
        <v>4211</v>
      </c>
      <c r="N1353" s="2" t="s">
        <v>41</v>
      </c>
      <c r="O1353" s="2" t="str">
        <f t="shared" si="21"/>
        <v>OK</v>
      </c>
      <c r="P1353" s="2" t="str">
        <f>VLOOKUP(B1353,ACROV!$A$2:$D$739,4,)</f>
        <v>WILLY KUSMANA</v>
      </c>
    </row>
    <row r="1354" spans="1:16" x14ac:dyDescent="0.25">
      <c r="A1354" s="2" t="s">
        <v>26</v>
      </c>
      <c r="B1354" s="2" t="s">
        <v>661</v>
      </c>
      <c r="C1354" s="2" t="s">
        <v>662</v>
      </c>
      <c r="D1354" s="2" t="s">
        <v>30</v>
      </c>
      <c r="E1354" s="2" t="s">
        <v>663</v>
      </c>
      <c r="F1354" s="2" t="s">
        <v>4205</v>
      </c>
      <c r="G1354" s="2" t="s">
        <v>4206</v>
      </c>
      <c r="H1354" s="2" t="s">
        <v>4207</v>
      </c>
      <c r="I1354" s="2" t="s">
        <v>4208</v>
      </c>
      <c r="J1354" s="2" t="s">
        <v>27</v>
      </c>
      <c r="K1354" s="2" t="s">
        <v>4209</v>
      </c>
      <c r="L1354" s="2" t="s">
        <v>4210</v>
      </c>
      <c r="M1354" s="2" t="s">
        <v>4211</v>
      </c>
      <c r="N1354" s="2" t="s">
        <v>41</v>
      </c>
      <c r="O1354" s="2" t="str">
        <f t="shared" si="21"/>
        <v>OK</v>
      </c>
      <c r="P1354" s="2" t="str">
        <f>VLOOKUP(B1354,ACROV!$A$2:$D$739,4,)</f>
        <v>WILLY KUSMANA</v>
      </c>
    </row>
    <row r="1355" spans="1:16" x14ac:dyDescent="0.25">
      <c r="A1355" s="2" t="s">
        <v>26</v>
      </c>
      <c r="B1355" s="2" t="s">
        <v>596</v>
      </c>
      <c r="C1355" s="2" t="s">
        <v>597</v>
      </c>
      <c r="D1355" s="2" t="s">
        <v>30</v>
      </c>
      <c r="E1355" s="2" t="s">
        <v>598</v>
      </c>
      <c r="F1355" s="2" t="s">
        <v>4205</v>
      </c>
      <c r="G1355" s="2" t="s">
        <v>4206</v>
      </c>
      <c r="H1355" s="2" t="s">
        <v>4207</v>
      </c>
      <c r="I1355" s="2" t="s">
        <v>4208</v>
      </c>
      <c r="J1355" s="2" t="s">
        <v>27</v>
      </c>
      <c r="K1355" s="2" t="s">
        <v>4209</v>
      </c>
      <c r="L1355" s="2" t="s">
        <v>4210</v>
      </c>
      <c r="M1355" s="2" t="s">
        <v>4211</v>
      </c>
      <c r="N1355" s="2" t="s">
        <v>41</v>
      </c>
      <c r="O1355" s="2" t="str">
        <f t="shared" si="21"/>
        <v>OK</v>
      </c>
      <c r="P1355" s="2" t="str">
        <f>VLOOKUP(B1355,ACROV!$A$2:$D$739,4,)</f>
        <v>WILLY KUSMANA</v>
      </c>
    </row>
    <row r="1356" spans="1:16" x14ac:dyDescent="0.25">
      <c r="A1356" s="2" t="s">
        <v>26</v>
      </c>
      <c r="B1356" s="2" t="s">
        <v>1865</v>
      </c>
      <c r="C1356" s="2" t="s">
        <v>1866</v>
      </c>
      <c r="D1356" s="2" t="s">
        <v>118</v>
      </c>
      <c r="E1356" s="2" t="s">
        <v>3225</v>
      </c>
      <c r="F1356" s="2" t="s">
        <v>4205</v>
      </c>
      <c r="G1356" s="2" t="s">
        <v>4206</v>
      </c>
      <c r="H1356" s="2" t="s">
        <v>4207</v>
      </c>
      <c r="I1356" s="2" t="s">
        <v>4208</v>
      </c>
      <c r="J1356" s="2" t="s">
        <v>27</v>
      </c>
      <c r="K1356" s="2" t="s">
        <v>4209</v>
      </c>
      <c r="L1356" s="2" t="s">
        <v>4214</v>
      </c>
      <c r="M1356" s="2" t="s">
        <v>4215</v>
      </c>
      <c r="N1356" s="2" t="s">
        <v>4216</v>
      </c>
      <c r="O1356" s="2" t="str">
        <f t="shared" si="21"/>
        <v>NOK</v>
      </c>
      <c r="P1356" s="2" t="str">
        <f>VLOOKUP(B1356,ACROV!$A$2:$D$739,4,)</f>
        <v>WILLY KUSMANA</v>
      </c>
    </row>
    <row r="1357" spans="1:16" x14ac:dyDescent="0.25">
      <c r="A1357" s="2" t="s">
        <v>26</v>
      </c>
      <c r="B1357" s="2" t="s">
        <v>75</v>
      </c>
      <c r="C1357" s="2" t="s">
        <v>76</v>
      </c>
      <c r="D1357" s="2" t="s">
        <v>30</v>
      </c>
      <c r="E1357" s="2" t="s">
        <v>77</v>
      </c>
      <c r="F1357" s="2" t="s">
        <v>4205</v>
      </c>
      <c r="G1357" s="2" t="s">
        <v>4206</v>
      </c>
      <c r="H1357" s="2" t="s">
        <v>4207</v>
      </c>
      <c r="I1357" s="2" t="s">
        <v>4208</v>
      </c>
      <c r="J1357" s="2" t="s">
        <v>27</v>
      </c>
      <c r="K1357" s="2" t="s">
        <v>4209</v>
      </c>
      <c r="L1357" s="2" t="s">
        <v>4210</v>
      </c>
      <c r="M1357" s="2" t="s">
        <v>4211</v>
      </c>
      <c r="N1357" s="2" t="s">
        <v>41</v>
      </c>
      <c r="O1357" s="2" t="str">
        <f t="shared" si="21"/>
        <v>OK</v>
      </c>
      <c r="P1357" s="2" t="str">
        <f>VLOOKUP(B1357,ACROV!$A$2:$D$739,4,)</f>
        <v>WILLY KUSMANA</v>
      </c>
    </row>
    <row r="1358" spans="1:16" x14ac:dyDescent="0.25">
      <c r="A1358" s="2" t="s">
        <v>26</v>
      </c>
      <c r="B1358" s="2" t="s">
        <v>2419</v>
      </c>
      <c r="C1358" s="2" t="s">
        <v>2420</v>
      </c>
      <c r="D1358" s="2" t="s">
        <v>30</v>
      </c>
      <c r="E1358" s="2" t="s">
        <v>2421</v>
      </c>
      <c r="F1358" s="2" t="s">
        <v>4205</v>
      </c>
      <c r="G1358" s="2" t="s">
        <v>4206</v>
      </c>
      <c r="H1358" s="2" t="s">
        <v>4207</v>
      </c>
      <c r="I1358" s="2" t="s">
        <v>4208</v>
      </c>
      <c r="J1358" s="2" t="s">
        <v>27</v>
      </c>
      <c r="K1358" s="2" t="s">
        <v>4209</v>
      </c>
      <c r="L1358" s="2" t="s">
        <v>4210</v>
      </c>
      <c r="M1358" s="2" t="s">
        <v>4211</v>
      </c>
      <c r="N1358" s="2" t="s">
        <v>41</v>
      </c>
      <c r="O1358" s="2" t="str">
        <f t="shared" si="21"/>
        <v>OK</v>
      </c>
      <c r="P1358" s="2" t="str">
        <f>VLOOKUP(B1358,ACROV!$A$2:$D$739,4,)</f>
        <v>WILLY KUSMANA</v>
      </c>
    </row>
    <row r="1359" spans="1:16" x14ac:dyDescent="0.25">
      <c r="A1359" s="2" t="s">
        <v>26</v>
      </c>
      <c r="B1359" s="2" t="s">
        <v>2770</v>
      </c>
      <c r="C1359" s="2" t="s">
        <v>2771</v>
      </c>
      <c r="D1359" s="2" t="s">
        <v>118</v>
      </c>
      <c r="E1359" s="2" t="s">
        <v>3864</v>
      </c>
      <c r="F1359" s="2" t="s">
        <v>4205</v>
      </c>
      <c r="G1359" s="2" t="s">
        <v>4206</v>
      </c>
      <c r="H1359" s="2" t="s">
        <v>4207</v>
      </c>
      <c r="I1359" s="2" t="s">
        <v>4208</v>
      </c>
      <c r="J1359" s="2" t="s">
        <v>27</v>
      </c>
      <c r="K1359" s="2" t="s">
        <v>4212</v>
      </c>
      <c r="L1359" s="2" t="s">
        <v>4210</v>
      </c>
      <c r="M1359" s="2" t="s">
        <v>4211</v>
      </c>
      <c r="N1359" s="2" t="s">
        <v>4213</v>
      </c>
      <c r="O1359" s="2" t="str">
        <f t="shared" si="21"/>
        <v>NOK</v>
      </c>
      <c r="P1359" s="2" t="str">
        <f>VLOOKUP(B1359,ACROV!$A$2:$D$739,4,)</f>
        <v>WILLY KUSMANA</v>
      </c>
    </row>
    <row r="1360" spans="1:16" x14ac:dyDescent="0.25">
      <c r="A1360" s="2" t="s">
        <v>26</v>
      </c>
      <c r="B1360" s="2" t="s">
        <v>1119</v>
      </c>
      <c r="C1360" s="2" t="s">
        <v>1120</v>
      </c>
      <c r="D1360" s="2" t="s">
        <v>30</v>
      </c>
      <c r="E1360" s="2" t="s">
        <v>1121</v>
      </c>
      <c r="F1360" s="2" t="s">
        <v>4205</v>
      </c>
      <c r="G1360" s="2" t="s">
        <v>4206</v>
      </c>
      <c r="H1360" s="2" t="s">
        <v>4207</v>
      </c>
      <c r="I1360" s="2" t="s">
        <v>4208</v>
      </c>
      <c r="J1360" s="2" t="s">
        <v>27</v>
      </c>
      <c r="K1360" s="2" t="s">
        <v>4209</v>
      </c>
      <c r="L1360" s="2" t="s">
        <v>4210</v>
      </c>
      <c r="M1360" s="2" t="s">
        <v>4211</v>
      </c>
      <c r="N1360" s="2" t="s">
        <v>41</v>
      </c>
      <c r="O1360" s="2" t="str">
        <f t="shared" si="21"/>
        <v>OK</v>
      </c>
      <c r="P1360" s="2" t="str">
        <f>VLOOKUP(B1360,ACROV!$A$2:$D$739,4,)</f>
        <v>WILLY KUSMANA</v>
      </c>
    </row>
    <row r="1361" spans="1:16" x14ac:dyDescent="0.25">
      <c r="A1361" s="2" t="s">
        <v>26</v>
      </c>
      <c r="B1361" s="2" t="s">
        <v>390</v>
      </c>
      <c r="C1361" s="2" t="s">
        <v>391</v>
      </c>
      <c r="D1361" s="2" t="s">
        <v>30</v>
      </c>
      <c r="E1361" s="2" t="s">
        <v>392</v>
      </c>
      <c r="F1361" s="2" t="s">
        <v>4205</v>
      </c>
      <c r="G1361" s="2" t="s">
        <v>4206</v>
      </c>
      <c r="H1361" s="2" t="s">
        <v>4207</v>
      </c>
      <c r="I1361" s="2" t="s">
        <v>4208</v>
      </c>
      <c r="J1361" s="2" t="s">
        <v>27</v>
      </c>
      <c r="K1361" s="2" t="s">
        <v>4209</v>
      </c>
      <c r="L1361" s="2" t="s">
        <v>4210</v>
      </c>
      <c r="M1361" s="2" t="s">
        <v>4211</v>
      </c>
      <c r="N1361" s="2" t="s">
        <v>41</v>
      </c>
      <c r="O1361" s="2" t="str">
        <f t="shared" si="21"/>
        <v>OK</v>
      </c>
      <c r="P1361" s="2" t="str">
        <f>VLOOKUP(B1361,ACROV!$A$2:$D$739,4,)</f>
        <v>WILLY KUSMANA</v>
      </c>
    </row>
    <row r="1362" spans="1:16" x14ac:dyDescent="0.25">
      <c r="A1362" s="2" t="s">
        <v>26</v>
      </c>
      <c r="B1362" s="2" t="s">
        <v>1119</v>
      </c>
      <c r="C1362" s="2" t="s">
        <v>1120</v>
      </c>
      <c r="D1362" s="2" t="s">
        <v>118</v>
      </c>
      <c r="E1362" s="2" t="s">
        <v>3484</v>
      </c>
      <c r="F1362" s="2" t="s">
        <v>4205</v>
      </c>
      <c r="G1362" s="2" t="s">
        <v>4206</v>
      </c>
      <c r="H1362" s="2" t="s">
        <v>4207</v>
      </c>
      <c r="I1362" s="2" t="s">
        <v>4208</v>
      </c>
      <c r="J1362" s="2" t="s">
        <v>27</v>
      </c>
      <c r="K1362" s="2" t="s">
        <v>4209</v>
      </c>
      <c r="L1362" s="2" t="s">
        <v>4210</v>
      </c>
      <c r="M1362" s="2" t="s">
        <v>4211</v>
      </c>
      <c r="N1362" s="2" t="s">
        <v>41</v>
      </c>
      <c r="O1362" s="2" t="str">
        <f t="shared" si="21"/>
        <v>OK</v>
      </c>
      <c r="P1362" s="2" t="str">
        <f>VLOOKUP(B1362,ACROV!$A$2:$D$739,4,)</f>
        <v>WILLY KUSMANA</v>
      </c>
    </row>
    <row r="1363" spans="1:16" x14ac:dyDescent="0.25">
      <c r="A1363" s="2" t="s">
        <v>26</v>
      </c>
      <c r="B1363" s="2" t="s">
        <v>1135</v>
      </c>
      <c r="C1363" s="2" t="s">
        <v>1136</v>
      </c>
      <c r="D1363" s="2" t="s">
        <v>30</v>
      </c>
      <c r="E1363" s="2" t="s">
        <v>1137</v>
      </c>
      <c r="F1363" s="2" t="s">
        <v>4205</v>
      </c>
      <c r="G1363" s="2" t="s">
        <v>4206</v>
      </c>
      <c r="H1363" s="2" t="s">
        <v>4207</v>
      </c>
      <c r="I1363" s="2" t="s">
        <v>4208</v>
      </c>
      <c r="J1363" s="2" t="s">
        <v>27</v>
      </c>
      <c r="K1363" s="2" t="s">
        <v>4209</v>
      </c>
      <c r="L1363" s="2" t="s">
        <v>4210</v>
      </c>
      <c r="M1363" s="2" t="s">
        <v>4211</v>
      </c>
      <c r="N1363" s="2" t="s">
        <v>41</v>
      </c>
      <c r="O1363" s="2" t="str">
        <f t="shared" si="21"/>
        <v>OK</v>
      </c>
      <c r="P1363" s="2" t="str">
        <f>VLOOKUP(B1363,ACROV!$A$2:$D$739,4,)</f>
        <v>WILLY KUSMANA</v>
      </c>
    </row>
    <row r="1364" spans="1:16" x14ac:dyDescent="0.25">
      <c r="A1364" s="2" t="s">
        <v>26</v>
      </c>
      <c r="B1364" s="2" t="s">
        <v>1135</v>
      </c>
      <c r="C1364" s="2" t="s">
        <v>1136</v>
      </c>
      <c r="D1364" s="2" t="s">
        <v>118</v>
      </c>
      <c r="E1364" s="2" t="s">
        <v>1230</v>
      </c>
      <c r="F1364" s="2" t="s">
        <v>4205</v>
      </c>
      <c r="G1364" s="2" t="s">
        <v>4206</v>
      </c>
      <c r="H1364" s="2" t="s">
        <v>4207</v>
      </c>
      <c r="I1364" s="2" t="s">
        <v>4208</v>
      </c>
      <c r="J1364" s="2" t="s">
        <v>27</v>
      </c>
      <c r="K1364" s="2" t="s">
        <v>4209</v>
      </c>
      <c r="L1364" s="2" t="s">
        <v>4210</v>
      </c>
      <c r="M1364" s="2" t="s">
        <v>4211</v>
      </c>
      <c r="N1364" s="2" t="s">
        <v>41</v>
      </c>
      <c r="O1364" s="2" t="str">
        <f t="shared" si="21"/>
        <v>OK</v>
      </c>
      <c r="P1364" s="2" t="str">
        <f>VLOOKUP(B1364,ACROV!$A$2:$D$739,4,)</f>
        <v>WILLY KUSMANA</v>
      </c>
    </row>
    <row r="1365" spans="1:16" x14ac:dyDescent="0.25">
      <c r="A1365" s="2" t="s">
        <v>26</v>
      </c>
      <c r="B1365" s="2" t="s">
        <v>1406</v>
      </c>
      <c r="C1365" s="2" t="s">
        <v>1407</v>
      </c>
      <c r="D1365" s="2" t="s">
        <v>30</v>
      </c>
      <c r="E1365" s="2" t="s">
        <v>1462</v>
      </c>
      <c r="F1365" s="2" t="s">
        <v>4205</v>
      </c>
      <c r="G1365" s="2" t="s">
        <v>4206</v>
      </c>
      <c r="H1365" s="2" t="s">
        <v>4207</v>
      </c>
      <c r="I1365" s="2" t="s">
        <v>4208</v>
      </c>
      <c r="J1365" s="2" t="s">
        <v>27</v>
      </c>
      <c r="K1365" s="2" t="s">
        <v>4209</v>
      </c>
      <c r="L1365" s="2" t="s">
        <v>4210</v>
      </c>
      <c r="M1365" s="2" t="s">
        <v>4211</v>
      </c>
      <c r="N1365" s="2" t="s">
        <v>41</v>
      </c>
      <c r="O1365" s="2" t="str">
        <f t="shared" si="21"/>
        <v>OK</v>
      </c>
      <c r="P1365" s="2" t="str">
        <f>VLOOKUP(B1365,ACROV!$A$2:$D$739,4,)</f>
        <v>WILLY KUSMANA</v>
      </c>
    </row>
    <row r="1366" spans="1:16" x14ac:dyDescent="0.25">
      <c r="A1366" s="2" t="s">
        <v>26</v>
      </c>
      <c r="B1366" s="2" t="s">
        <v>192</v>
      </c>
      <c r="C1366" s="2" t="s">
        <v>193</v>
      </c>
      <c r="D1366" s="2" t="s">
        <v>118</v>
      </c>
      <c r="E1366" s="2" t="s">
        <v>505</v>
      </c>
      <c r="F1366" s="2" t="s">
        <v>4205</v>
      </c>
      <c r="G1366" s="2" t="s">
        <v>4206</v>
      </c>
      <c r="H1366" s="2" t="s">
        <v>4207</v>
      </c>
      <c r="I1366" s="2" t="s">
        <v>4208</v>
      </c>
      <c r="J1366" s="2" t="s">
        <v>27</v>
      </c>
      <c r="K1366" s="2" t="s">
        <v>4209</v>
      </c>
      <c r="L1366" s="2" t="s">
        <v>4210</v>
      </c>
      <c r="M1366" s="2" t="s">
        <v>4211</v>
      </c>
      <c r="N1366" s="2" t="s">
        <v>41</v>
      </c>
      <c r="O1366" s="2" t="str">
        <f t="shared" si="21"/>
        <v>OK</v>
      </c>
      <c r="P1366" s="2" t="str">
        <f>VLOOKUP(B1366,ACROV!$A$2:$D$739,4,)</f>
        <v>WILLY KUSMANA</v>
      </c>
    </row>
    <row r="1367" spans="1:16" x14ac:dyDescent="0.25">
      <c r="A1367" s="2" t="s">
        <v>26</v>
      </c>
      <c r="B1367" s="2" t="s">
        <v>416</v>
      </c>
      <c r="C1367" s="2" t="s">
        <v>417</v>
      </c>
      <c r="D1367" s="2" t="s">
        <v>160</v>
      </c>
      <c r="E1367" s="2" t="s">
        <v>418</v>
      </c>
      <c r="F1367" s="2" t="s">
        <v>4205</v>
      </c>
      <c r="G1367" s="2" t="s">
        <v>4206</v>
      </c>
      <c r="H1367" s="2" t="s">
        <v>4207</v>
      </c>
      <c r="I1367" s="2" t="s">
        <v>4208</v>
      </c>
      <c r="J1367" s="2" t="s">
        <v>27</v>
      </c>
      <c r="K1367" s="2" t="s">
        <v>4209</v>
      </c>
      <c r="L1367" s="2" t="s">
        <v>4210</v>
      </c>
      <c r="M1367" s="2" t="s">
        <v>4211</v>
      </c>
      <c r="N1367" s="2" t="s">
        <v>41</v>
      </c>
      <c r="O1367" s="2" t="str">
        <f t="shared" si="21"/>
        <v>OK</v>
      </c>
      <c r="P1367" s="2" t="str">
        <f>VLOOKUP(B1367,ACROV!$A$2:$D$739,4,)</f>
        <v>WILLY KUSMANA</v>
      </c>
    </row>
    <row r="1368" spans="1:16" x14ac:dyDescent="0.25">
      <c r="A1368" s="2" t="s">
        <v>26</v>
      </c>
      <c r="B1368" s="2" t="s">
        <v>1911</v>
      </c>
      <c r="C1368" s="2" t="s">
        <v>1912</v>
      </c>
      <c r="D1368" s="2" t="s">
        <v>118</v>
      </c>
      <c r="E1368" s="2" t="s">
        <v>1913</v>
      </c>
      <c r="F1368" s="2" t="s">
        <v>4205</v>
      </c>
      <c r="G1368" s="2" t="s">
        <v>4206</v>
      </c>
      <c r="H1368" s="2" t="s">
        <v>4207</v>
      </c>
      <c r="I1368" s="2" t="s">
        <v>4208</v>
      </c>
      <c r="J1368" s="2" t="s">
        <v>27</v>
      </c>
      <c r="K1368" s="2" t="s">
        <v>4209</v>
      </c>
      <c r="L1368" s="2" t="s">
        <v>4210</v>
      </c>
      <c r="M1368" s="2" t="s">
        <v>4211</v>
      </c>
      <c r="N1368" s="2" t="s">
        <v>41</v>
      </c>
      <c r="O1368" s="2" t="str">
        <f t="shared" si="21"/>
        <v>OK</v>
      </c>
      <c r="P1368" s="2" t="str">
        <f>VLOOKUP(B1368,ACROV!$A$2:$D$739,4,)</f>
        <v>WILLY KUSMANA</v>
      </c>
    </row>
    <row r="1369" spans="1:16" x14ac:dyDescent="0.25">
      <c r="A1369" s="2" t="s">
        <v>26</v>
      </c>
      <c r="B1369" s="2" t="s">
        <v>1641</v>
      </c>
      <c r="C1369" s="2" t="s">
        <v>1642</v>
      </c>
      <c r="D1369" s="2" t="s">
        <v>118</v>
      </c>
      <c r="E1369" s="2" t="s">
        <v>3422</v>
      </c>
      <c r="F1369" s="2" t="s">
        <v>4205</v>
      </c>
      <c r="G1369" s="2" t="s">
        <v>4206</v>
      </c>
      <c r="H1369" s="2" t="s">
        <v>4207</v>
      </c>
      <c r="I1369" s="2" t="s">
        <v>4208</v>
      </c>
      <c r="J1369" s="2" t="s">
        <v>27</v>
      </c>
      <c r="K1369" s="2" t="s">
        <v>4209</v>
      </c>
      <c r="L1369" s="2" t="s">
        <v>4210</v>
      </c>
      <c r="M1369" s="2" t="s">
        <v>4211</v>
      </c>
      <c r="N1369" s="2" t="s">
        <v>41</v>
      </c>
      <c r="O1369" s="2" t="str">
        <f t="shared" si="21"/>
        <v>OK</v>
      </c>
      <c r="P1369" s="2" t="str">
        <f>VLOOKUP(B1369,ACROV!$A$2:$D$739,4,)</f>
        <v>WILLY KUSMANA</v>
      </c>
    </row>
    <row r="1370" spans="1:16" x14ac:dyDescent="0.25">
      <c r="A1370" s="2" t="s">
        <v>26</v>
      </c>
      <c r="B1370" s="2" t="s">
        <v>2770</v>
      </c>
      <c r="C1370" s="2" t="s">
        <v>2771</v>
      </c>
      <c r="D1370" s="2" t="s">
        <v>30</v>
      </c>
      <c r="E1370" s="2" t="s">
        <v>2772</v>
      </c>
      <c r="F1370" s="2" t="s">
        <v>4205</v>
      </c>
      <c r="G1370" s="2" t="s">
        <v>4206</v>
      </c>
      <c r="H1370" s="2" t="s">
        <v>4207</v>
      </c>
      <c r="I1370" s="2" t="s">
        <v>4208</v>
      </c>
      <c r="J1370" s="2" t="s">
        <v>27</v>
      </c>
      <c r="K1370" s="2" t="s">
        <v>4212</v>
      </c>
      <c r="L1370" s="2" t="s">
        <v>4210</v>
      </c>
      <c r="M1370" s="2" t="s">
        <v>4211</v>
      </c>
      <c r="N1370" s="2" t="s">
        <v>4213</v>
      </c>
      <c r="O1370" s="2" t="str">
        <f t="shared" si="21"/>
        <v>NOK</v>
      </c>
      <c r="P1370" s="2" t="str">
        <f>VLOOKUP(B1370,ACROV!$A$2:$D$739,4,)</f>
        <v>WILLY KUSMANA</v>
      </c>
    </row>
    <row r="1371" spans="1:16" x14ac:dyDescent="0.25">
      <c r="A1371" s="2" t="s">
        <v>26</v>
      </c>
      <c r="B1371" s="2" t="s">
        <v>2997</v>
      </c>
      <c r="C1371" s="2" t="s">
        <v>2998</v>
      </c>
      <c r="D1371" s="2" t="s">
        <v>118</v>
      </c>
      <c r="E1371" s="2" t="s">
        <v>3658</v>
      </c>
      <c r="F1371" s="2" t="s">
        <v>4205</v>
      </c>
      <c r="G1371" s="2" t="s">
        <v>4206</v>
      </c>
      <c r="H1371" s="2" t="s">
        <v>4207</v>
      </c>
      <c r="I1371" s="2" t="s">
        <v>4208</v>
      </c>
      <c r="J1371" s="2" t="s">
        <v>27</v>
      </c>
      <c r="K1371" s="2" t="s">
        <v>4209</v>
      </c>
      <c r="L1371" s="2" t="s">
        <v>4210</v>
      </c>
      <c r="M1371" s="2" t="s">
        <v>4211</v>
      </c>
      <c r="N1371" s="2" t="s">
        <v>41</v>
      </c>
      <c r="O1371" s="2" t="str">
        <f t="shared" si="21"/>
        <v>OK</v>
      </c>
      <c r="P1371" s="2" t="str">
        <f>VLOOKUP(B1371,ACROV!$A$2:$D$739,4,)</f>
        <v>WILLY KUSMANA</v>
      </c>
    </row>
    <row r="1372" spans="1:16" x14ac:dyDescent="0.25">
      <c r="A1372" s="2" t="s">
        <v>26</v>
      </c>
      <c r="B1372" s="2" t="s">
        <v>370</v>
      </c>
      <c r="C1372" s="2" t="s">
        <v>371</v>
      </c>
      <c r="D1372" s="2" t="s">
        <v>118</v>
      </c>
      <c r="E1372" s="2" t="s">
        <v>372</v>
      </c>
      <c r="F1372" s="2" t="s">
        <v>4205</v>
      </c>
      <c r="G1372" s="2" t="s">
        <v>4206</v>
      </c>
      <c r="H1372" s="2" t="s">
        <v>4207</v>
      </c>
      <c r="I1372" s="2" t="s">
        <v>4208</v>
      </c>
      <c r="J1372" s="2" t="s">
        <v>27</v>
      </c>
      <c r="K1372" s="2" t="s">
        <v>4209</v>
      </c>
      <c r="L1372" s="2" t="s">
        <v>4210</v>
      </c>
      <c r="M1372" s="2" t="s">
        <v>4211</v>
      </c>
      <c r="N1372" s="2" t="s">
        <v>41</v>
      </c>
      <c r="O1372" s="2" t="str">
        <f t="shared" si="21"/>
        <v>OK</v>
      </c>
      <c r="P1372" s="2" t="str">
        <f>VLOOKUP(B1372,ACROV!$A$2:$D$739,4,)</f>
        <v>WILLY KUSMANA</v>
      </c>
    </row>
    <row r="1373" spans="1:16" x14ac:dyDescent="0.25">
      <c r="A1373" s="2" t="s">
        <v>26</v>
      </c>
      <c r="B1373" s="2" t="s">
        <v>289</v>
      </c>
      <c r="C1373" s="2" t="s">
        <v>290</v>
      </c>
      <c r="D1373" s="2" t="s">
        <v>30</v>
      </c>
      <c r="E1373" s="2" t="s">
        <v>3008</v>
      </c>
      <c r="F1373" s="2" t="s">
        <v>4205</v>
      </c>
      <c r="G1373" s="2" t="s">
        <v>4206</v>
      </c>
      <c r="H1373" s="2" t="s">
        <v>4207</v>
      </c>
      <c r="I1373" s="2" t="s">
        <v>4208</v>
      </c>
      <c r="J1373" s="2" t="s">
        <v>27</v>
      </c>
      <c r="K1373" s="2" t="s">
        <v>4209</v>
      </c>
      <c r="L1373" s="2" t="s">
        <v>4210</v>
      </c>
      <c r="M1373" s="2" t="s">
        <v>4211</v>
      </c>
      <c r="N1373" s="2" t="s">
        <v>41</v>
      </c>
      <c r="O1373" s="2" t="str">
        <f t="shared" si="21"/>
        <v>OK</v>
      </c>
      <c r="P1373" s="2" t="str">
        <f>VLOOKUP(B1373,ACROV!$A$2:$D$739,4,)</f>
        <v>WILLY KUSMANA</v>
      </c>
    </row>
    <row r="1374" spans="1:16" x14ac:dyDescent="0.25">
      <c r="A1374" s="2" t="s">
        <v>26</v>
      </c>
      <c r="B1374" s="2" t="s">
        <v>416</v>
      </c>
      <c r="C1374" s="2" t="s">
        <v>417</v>
      </c>
      <c r="D1374" s="2" t="s">
        <v>118</v>
      </c>
      <c r="E1374" s="2" t="s">
        <v>3581</v>
      </c>
      <c r="F1374" s="2" t="s">
        <v>4205</v>
      </c>
      <c r="G1374" s="2" t="s">
        <v>4206</v>
      </c>
      <c r="H1374" s="2" t="s">
        <v>4207</v>
      </c>
      <c r="I1374" s="2" t="s">
        <v>4208</v>
      </c>
      <c r="J1374" s="2" t="s">
        <v>27</v>
      </c>
      <c r="K1374" s="2" t="s">
        <v>4209</v>
      </c>
      <c r="L1374" s="2" t="s">
        <v>4210</v>
      </c>
      <c r="M1374" s="2" t="s">
        <v>4211</v>
      </c>
      <c r="N1374" s="2" t="s">
        <v>41</v>
      </c>
      <c r="O1374" s="2" t="str">
        <f t="shared" si="21"/>
        <v>OK</v>
      </c>
      <c r="P1374" s="2" t="str">
        <f>VLOOKUP(B1374,ACROV!$A$2:$D$739,4,)</f>
        <v>WILLY KUSMANA</v>
      </c>
    </row>
    <row r="1375" spans="1:16" x14ac:dyDescent="0.25">
      <c r="A1375" s="2" t="s">
        <v>26</v>
      </c>
      <c r="B1375" s="2" t="s">
        <v>1641</v>
      </c>
      <c r="C1375" s="2" t="s">
        <v>1642</v>
      </c>
      <c r="D1375" s="2" t="s">
        <v>30</v>
      </c>
      <c r="E1375" s="2" t="s">
        <v>1643</v>
      </c>
      <c r="F1375" s="2" t="s">
        <v>4205</v>
      </c>
      <c r="G1375" s="2" t="s">
        <v>4206</v>
      </c>
      <c r="H1375" s="2" t="s">
        <v>4207</v>
      </c>
      <c r="I1375" s="2" t="s">
        <v>4208</v>
      </c>
      <c r="J1375" s="2" t="s">
        <v>27</v>
      </c>
      <c r="K1375" s="2" t="s">
        <v>4209</v>
      </c>
      <c r="L1375" s="2" t="s">
        <v>4210</v>
      </c>
      <c r="M1375" s="2" t="s">
        <v>4211</v>
      </c>
      <c r="N1375" s="2" t="s">
        <v>41</v>
      </c>
      <c r="O1375" s="2" t="str">
        <f t="shared" si="21"/>
        <v>OK</v>
      </c>
      <c r="P1375" s="2" t="str">
        <f>VLOOKUP(B1375,ACROV!$A$2:$D$739,4,)</f>
        <v>WILLY KUSMANA</v>
      </c>
    </row>
    <row r="1376" spans="1:16" x14ac:dyDescent="0.25">
      <c r="A1376" s="2" t="s">
        <v>26</v>
      </c>
      <c r="B1376" s="2" t="s">
        <v>1406</v>
      </c>
      <c r="C1376" s="2" t="s">
        <v>1407</v>
      </c>
      <c r="D1376" s="2" t="s">
        <v>118</v>
      </c>
      <c r="E1376" s="2" t="s">
        <v>1408</v>
      </c>
      <c r="F1376" s="2" t="s">
        <v>4205</v>
      </c>
      <c r="G1376" s="2" t="s">
        <v>4206</v>
      </c>
      <c r="H1376" s="2" t="s">
        <v>4207</v>
      </c>
      <c r="I1376" s="2" t="s">
        <v>4208</v>
      </c>
      <c r="J1376" s="2" t="s">
        <v>27</v>
      </c>
      <c r="K1376" s="2" t="s">
        <v>4209</v>
      </c>
      <c r="L1376" s="2" t="s">
        <v>4210</v>
      </c>
      <c r="M1376" s="2" t="s">
        <v>4211</v>
      </c>
      <c r="N1376" s="2" t="s">
        <v>41</v>
      </c>
      <c r="O1376" s="2" t="str">
        <f t="shared" si="21"/>
        <v>OK</v>
      </c>
      <c r="P1376" s="2" t="str">
        <f>VLOOKUP(B1376,ACROV!$A$2:$D$739,4,)</f>
        <v>WILLY KUSMANA</v>
      </c>
    </row>
    <row r="1377" spans="1:16" x14ac:dyDescent="0.25">
      <c r="A1377" s="2" t="s">
        <v>26</v>
      </c>
      <c r="B1377" s="2" t="s">
        <v>370</v>
      </c>
      <c r="C1377" s="2" t="s">
        <v>371</v>
      </c>
      <c r="D1377" s="2" t="s">
        <v>30</v>
      </c>
      <c r="E1377" s="2" t="s">
        <v>967</v>
      </c>
      <c r="F1377" s="2" t="s">
        <v>4205</v>
      </c>
      <c r="G1377" s="2" t="s">
        <v>4206</v>
      </c>
      <c r="H1377" s="2" t="s">
        <v>4207</v>
      </c>
      <c r="I1377" s="2" t="s">
        <v>4208</v>
      </c>
      <c r="J1377" s="2" t="s">
        <v>27</v>
      </c>
      <c r="K1377" s="2" t="s">
        <v>4209</v>
      </c>
      <c r="L1377" s="2" t="s">
        <v>4210</v>
      </c>
      <c r="M1377" s="2" t="s">
        <v>4211</v>
      </c>
      <c r="N1377" s="2" t="s">
        <v>41</v>
      </c>
      <c r="O1377" s="2" t="str">
        <f t="shared" si="21"/>
        <v>OK</v>
      </c>
      <c r="P1377" s="2" t="str">
        <f>VLOOKUP(B1377,ACROV!$A$2:$D$739,4,)</f>
        <v>WILLY KUSMANA</v>
      </c>
    </row>
    <row r="1378" spans="1:16" x14ac:dyDescent="0.25">
      <c r="A1378" s="2" t="s">
        <v>26</v>
      </c>
      <c r="B1378" s="2" t="s">
        <v>793</v>
      </c>
      <c r="C1378" s="2" t="s">
        <v>794</v>
      </c>
      <c r="D1378" s="2" t="s">
        <v>118</v>
      </c>
      <c r="E1378" s="2" t="s">
        <v>795</v>
      </c>
      <c r="F1378" s="2" t="s">
        <v>4205</v>
      </c>
      <c r="G1378" s="2" t="s">
        <v>4206</v>
      </c>
      <c r="H1378" s="2" t="s">
        <v>4207</v>
      </c>
      <c r="I1378" s="2" t="s">
        <v>4208</v>
      </c>
      <c r="J1378" s="2" t="s">
        <v>27</v>
      </c>
      <c r="K1378" s="2" t="s">
        <v>4209</v>
      </c>
      <c r="L1378" s="2" t="s">
        <v>4210</v>
      </c>
      <c r="M1378" s="2" t="s">
        <v>4211</v>
      </c>
      <c r="N1378" s="2" t="s">
        <v>41</v>
      </c>
      <c r="O1378" s="2" t="str">
        <f t="shared" si="21"/>
        <v>OK</v>
      </c>
      <c r="P1378" s="2" t="str">
        <f>VLOOKUP(B1378,ACROV!$A$2:$D$739,4,)</f>
        <v>WILLY KUSMANA</v>
      </c>
    </row>
    <row r="1379" spans="1:16" x14ac:dyDescent="0.25">
      <c r="A1379" s="2" t="s">
        <v>26</v>
      </c>
      <c r="B1379" s="2" t="s">
        <v>1586</v>
      </c>
      <c r="C1379" s="2" t="s">
        <v>1587</v>
      </c>
      <c r="D1379" s="2" t="s">
        <v>118</v>
      </c>
      <c r="E1379" s="2" t="s">
        <v>1588</v>
      </c>
      <c r="F1379" s="2" t="s">
        <v>4205</v>
      </c>
      <c r="G1379" s="2" t="s">
        <v>4206</v>
      </c>
      <c r="H1379" s="2" t="s">
        <v>4207</v>
      </c>
      <c r="I1379" s="2" t="s">
        <v>4208</v>
      </c>
      <c r="J1379" s="2" t="s">
        <v>27</v>
      </c>
      <c r="K1379" s="2" t="s">
        <v>4209</v>
      </c>
      <c r="L1379" s="2" t="s">
        <v>4210</v>
      </c>
      <c r="M1379" s="2" t="s">
        <v>4211</v>
      </c>
      <c r="N1379" s="2" t="s">
        <v>41</v>
      </c>
      <c r="O1379" s="2" t="str">
        <f t="shared" si="21"/>
        <v>OK</v>
      </c>
      <c r="P1379" s="2" t="str">
        <f>VLOOKUP(B1379,ACROV!$A$2:$D$739,4,)</f>
        <v>WILLY KUSMANA</v>
      </c>
    </row>
    <row r="1380" spans="1:16" x14ac:dyDescent="0.25">
      <c r="A1380" s="2" t="s">
        <v>26</v>
      </c>
      <c r="B1380" s="2" t="s">
        <v>1586</v>
      </c>
      <c r="C1380" s="2" t="s">
        <v>1587</v>
      </c>
      <c r="D1380" s="2" t="s">
        <v>30</v>
      </c>
      <c r="E1380" s="2" t="s">
        <v>3949</v>
      </c>
      <c r="F1380" s="2" t="s">
        <v>4205</v>
      </c>
      <c r="G1380" s="2" t="s">
        <v>4206</v>
      </c>
      <c r="H1380" s="2" t="s">
        <v>4207</v>
      </c>
      <c r="I1380" s="2" t="s">
        <v>4208</v>
      </c>
      <c r="J1380" s="2" t="s">
        <v>27</v>
      </c>
      <c r="K1380" s="2" t="s">
        <v>4209</v>
      </c>
      <c r="L1380" s="2" t="s">
        <v>4210</v>
      </c>
      <c r="M1380" s="2" t="s">
        <v>4211</v>
      </c>
      <c r="N1380" s="2" t="s">
        <v>41</v>
      </c>
      <c r="O1380" s="2" t="str">
        <f t="shared" si="21"/>
        <v>OK</v>
      </c>
      <c r="P1380" s="2" t="str">
        <f>VLOOKUP(B1380,ACROV!$A$2:$D$739,4,)</f>
        <v>WILLY KUSMANA</v>
      </c>
    </row>
    <row r="1381" spans="1:16" x14ac:dyDescent="0.25">
      <c r="A1381" s="2" t="s">
        <v>26</v>
      </c>
      <c r="B1381" s="2" t="s">
        <v>755</v>
      </c>
      <c r="C1381" s="2" t="s">
        <v>756</v>
      </c>
      <c r="D1381" s="2" t="s">
        <v>118</v>
      </c>
      <c r="E1381" s="2" t="s">
        <v>757</v>
      </c>
      <c r="F1381" s="2" t="s">
        <v>4205</v>
      </c>
      <c r="G1381" s="2" t="s">
        <v>4206</v>
      </c>
      <c r="H1381" s="2" t="s">
        <v>4207</v>
      </c>
      <c r="I1381" s="2" t="s">
        <v>4208</v>
      </c>
      <c r="J1381" s="2" t="s">
        <v>27</v>
      </c>
      <c r="K1381" s="2" t="s">
        <v>4209</v>
      </c>
      <c r="L1381" s="2" t="s">
        <v>4210</v>
      </c>
      <c r="M1381" s="2" t="s">
        <v>4211</v>
      </c>
      <c r="N1381" s="2" t="s">
        <v>41</v>
      </c>
      <c r="O1381" s="2" t="str">
        <f t="shared" si="21"/>
        <v>OK</v>
      </c>
      <c r="P1381" s="2" t="str">
        <f>VLOOKUP(B1381,ACROV!$A$2:$D$739,4,)</f>
        <v>WILLY KUSMANA</v>
      </c>
    </row>
    <row r="1382" spans="1:16" x14ac:dyDescent="0.25">
      <c r="A1382" s="2" t="s">
        <v>26</v>
      </c>
      <c r="B1382" s="2" t="s">
        <v>596</v>
      </c>
      <c r="C1382" s="2" t="s">
        <v>597</v>
      </c>
      <c r="D1382" s="2" t="s">
        <v>118</v>
      </c>
      <c r="E1382" s="2" t="s">
        <v>1097</v>
      </c>
      <c r="F1382" s="2" t="s">
        <v>4205</v>
      </c>
      <c r="G1382" s="2" t="s">
        <v>4206</v>
      </c>
      <c r="H1382" s="2" t="s">
        <v>4207</v>
      </c>
      <c r="I1382" s="2" t="s">
        <v>4208</v>
      </c>
      <c r="J1382" s="2" t="s">
        <v>27</v>
      </c>
      <c r="K1382" s="2" t="s">
        <v>4209</v>
      </c>
      <c r="L1382" s="2" t="s">
        <v>4210</v>
      </c>
      <c r="M1382" s="2" t="s">
        <v>4211</v>
      </c>
      <c r="N1382" s="2" t="s">
        <v>41</v>
      </c>
      <c r="O1382" s="2" t="str">
        <f t="shared" si="21"/>
        <v>OK</v>
      </c>
      <c r="P1382" s="2" t="str">
        <f>VLOOKUP(B1382,ACROV!$A$2:$D$739,4,)</f>
        <v>WILLY KUSMANA</v>
      </c>
    </row>
    <row r="1383" spans="1:16" x14ac:dyDescent="0.25">
      <c r="A1383" s="2" t="s">
        <v>26</v>
      </c>
      <c r="B1383" s="2" t="s">
        <v>1521</v>
      </c>
      <c r="C1383" s="2" t="s">
        <v>1522</v>
      </c>
      <c r="D1383" s="2" t="s">
        <v>30</v>
      </c>
      <c r="E1383" s="2" t="s">
        <v>1523</v>
      </c>
      <c r="F1383" s="2" t="s">
        <v>4205</v>
      </c>
      <c r="G1383" s="2" t="s">
        <v>4206</v>
      </c>
      <c r="H1383" s="2" t="s">
        <v>4207</v>
      </c>
      <c r="I1383" s="2" t="s">
        <v>4208</v>
      </c>
      <c r="J1383" s="2" t="s">
        <v>27</v>
      </c>
      <c r="K1383" s="2" t="s">
        <v>4209</v>
      </c>
      <c r="L1383" s="2" t="s">
        <v>4210</v>
      </c>
      <c r="M1383" s="2" t="s">
        <v>4211</v>
      </c>
      <c r="N1383" s="2" t="s">
        <v>41</v>
      </c>
      <c r="O1383" s="2" t="str">
        <f t="shared" si="21"/>
        <v>OK</v>
      </c>
      <c r="P1383" s="2" t="str">
        <f>VLOOKUP(B1383,ACROV!$A$2:$D$739,4,)</f>
        <v>WILLY KUSMANA</v>
      </c>
    </row>
    <row r="1384" spans="1:16" x14ac:dyDescent="0.25">
      <c r="A1384" s="2" t="s">
        <v>26</v>
      </c>
      <c r="B1384" s="2" t="s">
        <v>958</v>
      </c>
      <c r="C1384" s="2" t="s">
        <v>959</v>
      </c>
      <c r="D1384" s="2" t="s">
        <v>118</v>
      </c>
      <c r="E1384" s="2" t="s">
        <v>960</v>
      </c>
      <c r="F1384" s="2" t="s">
        <v>4205</v>
      </c>
      <c r="G1384" s="2" t="s">
        <v>4206</v>
      </c>
      <c r="H1384" s="2" t="s">
        <v>4207</v>
      </c>
      <c r="I1384" s="2" t="s">
        <v>4208</v>
      </c>
      <c r="J1384" s="2" t="s">
        <v>27</v>
      </c>
      <c r="K1384" s="2" t="s">
        <v>4209</v>
      </c>
      <c r="L1384" s="2" t="s">
        <v>4210</v>
      </c>
      <c r="M1384" s="2" t="s">
        <v>4211</v>
      </c>
      <c r="N1384" s="2" t="s">
        <v>41</v>
      </c>
      <c r="O1384" s="2" t="str">
        <f t="shared" si="21"/>
        <v>OK</v>
      </c>
      <c r="P1384" s="2" t="str">
        <f>VLOOKUP(B1384,ACROV!$A$2:$D$739,4,)</f>
        <v>WILLY KUSMANA</v>
      </c>
    </row>
    <row r="1385" spans="1:16" x14ac:dyDescent="0.25">
      <c r="A1385" s="2" t="s">
        <v>26</v>
      </c>
      <c r="B1385" s="2" t="s">
        <v>1002</v>
      </c>
      <c r="C1385" s="2" t="s">
        <v>1003</v>
      </c>
      <c r="D1385" s="2" t="s">
        <v>118</v>
      </c>
      <c r="E1385" s="2" t="s">
        <v>2142</v>
      </c>
      <c r="F1385" s="2" t="s">
        <v>4205</v>
      </c>
      <c r="G1385" s="2" t="s">
        <v>4206</v>
      </c>
      <c r="H1385" s="2" t="s">
        <v>4207</v>
      </c>
      <c r="I1385" s="2" t="s">
        <v>4208</v>
      </c>
      <c r="J1385" s="2" t="s">
        <v>27</v>
      </c>
      <c r="K1385" s="2" t="s">
        <v>4212</v>
      </c>
      <c r="L1385" s="2" t="s">
        <v>4210</v>
      </c>
      <c r="M1385" s="2" t="s">
        <v>4211</v>
      </c>
      <c r="N1385" s="2" t="s">
        <v>4213</v>
      </c>
      <c r="O1385" s="2" t="str">
        <f t="shared" si="21"/>
        <v>NOK</v>
      </c>
      <c r="P1385" s="2" t="str">
        <f>VLOOKUP(B1385,ACROV!$A$2:$D$739,4,)</f>
        <v>WILLY KUSMANA</v>
      </c>
    </row>
    <row r="1386" spans="1:16" x14ac:dyDescent="0.25">
      <c r="A1386" s="2" t="s">
        <v>26</v>
      </c>
      <c r="B1386" s="2" t="s">
        <v>1911</v>
      </c>
      <c r="C1386" s="2" t="s">
        <v>1912</v>
      </c>
      <c r="D1386" s="2" t="s">
        <v>30</v>
      </c>
      <c r="E1386" s="2" t="s">
        <v>2578</v>
      </c>
      <c r="F1386" s="2" t="s">
        <v>4205</v>
      </c>
      <c r="G1386" s="2" t="s">
        <v>4206</v>
      </c>
      <c r="H1386" s="2" t="s">
        <v>4207</v>
      </c>
      <c r="I1386" s="2" t="s">
        <v>4208</v>
      </c>
      <c r="J1386" s="2" t="s">
        <v>27</v>
      </c>
      <c r="K1386" s="2" t="s">
        <v>4209</v>
      </c>
      <c r="L1386" s="2" t="s">
        <v>4210</v>
      </c>
      <c r="M1386" s="2" t="s">
        <v>4211</v>
      </c>
      <c r="N1386" s="2" t="s">
        <v>41</v>
      </c>
      <c r="O1386" s="2" t="str">
        <f t="shared" si="21"/>
        <v>OK</v>
      </c>
      <c r="P1386" s="2" t="str">
        <f>VLOOKUP(B1386,ACROV!$A$2:$D$739,4,)</f>
        <v>WILLY KUSMANA</v>
      </c>
    </row>
    <row r="1387" spans="1:16" x14ac:dyDescent="0.25">
      <c r="A1387" s="2" t="s">
        <v>26</v>
      </c>
      <c r="B1387" s="2" t="s">
        <v>984</v>
      </c>
      <c r="C1387" s="2" t="s">
        <v>985</v>
      </c>
      <c r="D1387" s="2" t="s">
        <v>30</v>
      </c>
      <c r="E1387" s="2" t="s">
        <v>1038</v>
      </c>
      <c r="F1387" s="2" t="s">
        <v>4205</v>
      </c>
      <c r="G1387" s="2" t="s">
        <v>4206</v>
      </c>
      <c r="H1387" s="2" t="s">
        <v>4207</v>
      </c>
      <c r="I1387" s="2" t="s">
        <v>4208</v>
      </c>
      <c r="J1387" s="2" t="s">
        <v>27</v>
      </c>
      <c r="K1387" s="2" t="s">
        <v>4209</v>
      </c>
      <c r="L1387" s="2" t="s">
        <v>4210</v>
      </c>
      <c r="M1387" s="2" t="s">
        <v>4211</v>
      </c>
      <c r="N1387" s="2" t="s">
        <v>41</v>
      </c>
      <c r="O1387" s="2" t="str">
        <f t="shared" si="21"/>
        <v>OK</v>
      </c>
      <c r="P1387" s="2" t="str">
        <f>VLOOKUP(B1387,ACROV!$A$2:$D$739,4,)</f>
        <v>WILLY KUSMANA</v>
      </c>
    </row>
    <row r="1388" spans="1:16" x14ac:dyDescent="0.25">
      <c r="A1388" s="2" t="s">
        <v>26</v>
      </c>
      <c r="B1388" s="2" t="s">
        <v>2290</v>
      </c>
      <c r="C1388" s="2" t="s">
        <v>2291</v>
      </c>
      <c r="D1388" s="2" t="s">
        <v>30</v>
      </c>
      <c r="E1388" s="2" t="s">
        <v>2292</v>
      </c>
      <c r="F1388" s="2" t="s">
        <v>4205</v>
      </c>
      <c r="G1388" s="2" t="s">
        <v>4206</v>
      </c>
      <c r="H1388" s="2" t="s">
        <v>4207</v>
      </c>
      <c r="I1388" s="2" t="s">
        <v>4208</v>
      </c>
      <c r="J1388" s="2" t="s">
        <v>27</v>
      </c>
      <c r="K1388" s="2" t="s">
        <v>4209</v>
      </c>
      <c r="L1388" s="2" t="s">
        <v>4210</v>
      </c>
      <c r="M1388" s="2" t="s">
        <v>4211</v>
      </c>
      <c r="N1388" s="2" t="s">
        <v>41</v>
      </c>
      <c r="O1388" s="2" t="str">
        <f t="shared" si="21"/>
        <v>OK</v>
      </c>
      <c r="P1388" s="2" t="str">
        <f>VLOOKUP(B1388,ACROV!$A$2:$D$739,4,)</f>
        <v>WILLY KUSMANA</v>
      </c>
    </row>
    <row r="1389" spans="1:16" x14ac:dyDescent="0.25">
      <c r="A1389" s="2" t="s">
        <v>26</v>
      </c>
      <c r="B1389" s="2" t="s">
        <v>416</v>
      </c>
      <c r="C1389" s="2" t="s">
        <v>417</v>
      </c>
      <c r="D1389" s="2" t="s">
        <v>30</v>
      </c>
      <c r="E1389" s="2" t="s">
        <v>1892</v>
      </c>
      <c r="F1389" s="2" t="s">
        <v>4205</v>
      </c>
      <c r="G1389" s="2" t="s">
        <v>4206</v>
      </c>
      <c r="H1389" s="2" t="s">
        <v>4207</v>
      </c>
      <c r="I1389" s="2" t="s">
        <v>4208</v>
      </c>
      <c r="J1389" s="2" t="s">
        <v>27</v>
      </c>
      <c r="K1389" s="2" t="s">
        <v>4209</v>
      </c>
      <c r="L1389" s="2" t="s">
        <v>4210</v>
      </c>
      <c r="M1389" s="2" t="s">
        <v>4211</v>
      </c>
      <c r="N1389" s="2" t="s">
        <v>41</v>
      </c>
      <c r="O1389" s="2" t="str">
        <f t="shared" si="21"/>
        <v>OK</v>
      </c>
      <c r="P1389" s="2" t="str">
        <f>VLOOKUP(B1389,ACROV!$A$2:$D$739,4,)</f>
        <v>WILLY KUSMANA</v>
      </c>
    </row>
    <row r="1390" spans="1:16" x14ac:dyDescent="0.25">
      <c r="A1390" s="2" t="s">
        <v>26</v>
      </c>
      <c r="B1390" s="2" t="s">
        <v>1994</v>
      </c>
      <c r="C1390" s="2" t="s">
        <v>1995</v>
      </c>
      <c r="D1390" s="2" t="s">
        <v>30</v>
      </c>
      <c r="E1390" s="2" t="s">
        <v>1996</v>
      </c>
      <c r="F1390" s="2" t="s">
        <v>4205</v>
      </c>
      <c r="G1390" s="2" t="s">
        <v>4206</v>
      </c>
      <c r="H1390" s="2" t="s">
        <v>4207</v>
      </c>
      <c r="I1390" s="2" t="s">
        <v>4208</v>
      </c>
      <c r="J1390" s="2" t="s">
        <v>27</v>
      </c>
      <c r="K1390" s="2" t="s">
        <v>4209</v>
      </c>
      <c r="L1390" s="2" t="s">
        <v>4210</v>
      </c>
      <c r="M1390" s="2" t="s">
        <v>4211</v>
      </c>
      <c r="N1390" s="2" t="s">
        <v>41</v>
      </c>
      <c r="O1390" s="2" t="str">
        <f t="shared" si="21"/>
        <v>OK</v>
      </c>
      <c r="P1390" s="2" t="str">
        <f>VLOOKUP(B1390,ACROV!$A$2:$D$739,4,)</f>
        <v>WILLY KUSMANA</v>
      </c>
    </row>
    <row r="1391" spans="1:16" x14ac:dyDescent="0.25">
      <c r="A1391" s="2" t="s">
        <v>26</v>
      </c>
      <c r="B1391" s="2" t="s">
        <v>2259</v>
      </c>
      <c r="C1391" s="2" t="s">
        <v>2260</v>
      </c>
      <c r="D1391" s="2" t="s">
        <v>118</v>
      </c>
      <c r="E1391" s="2" t="s">
        <v>2422</v>
      </c>
      <c r="F1391" s="2" t="s">
        <v>4205</v>
      </c>
      <c r="G1391" s="2" t="s">
        <v>4206</v>
      </c>
      <c r="H1391" s="2" t="s">
        <v>4207</v>
      </c>
      <c r="I1391" s="2" t="s">
        <v>4208</v>
      </c>
      <c r="J1391" s="2" t="s">
        <v>27</v>
      </c>
      <c r="K1391" s="2" t="s">
        <v>4209</v>
      </c>
      <c r="L1391" s="2" t="s">
        <v>4210</v>
      </c>
      <c r="M1391" s="2" t="s">
        <v>4211</v>
      </c>
      <c r="N1391" s="2" t="s">
        <v>41</v>
      </c>
      <c r="O1391" s="2" t="str">
        <f t="shared" si="21"/>
        <v>OK</v>
      </c>
      <c r="P1391" s="2" t="str">
        <f>VLOOKUP(B1391,ACROV!$A$2:$D$739,4,)</f>
        <v>WILLY KUSMANA</v>
      </c>
    </row>
    <row r="1392" spans="1:16" x14ac:dyDescent="0.25">
      <c r="A1392" s="2" t="s">
        <v>26</v>
      </c>
      <c r="B1392" s="2" t="s">
        <v>1865</v>
      </c>
      <c r="C1392" s="2" t="s">
        <v>1866</v>
      </c>
      <c r="D1392" s="2" t="s">
        <v>30</v>
      </c>
      <c r="E1392" s="2" t="s">
        <v>1867</v>
      </c>
      <c r="F1392" s="2" t="s">
        <v>4205</v>
      </c>
      <c r="G1392" s="2" t="s">
        <v>4206</v>
      </c>
      <c r="H1392" s="2" t="s">
        <v>4207</v>
      </c>
      <c r="I1392" s="2" t="s">
        <v>4208</v>
      </c>
      <c r="J1392" s="2" t="s">
        <v>27</v>
      </c>
      <c r="K1392" s="2" t="s">
        <v>4209</v>
      </c>
      <c r="L1392" s="2" t="s">
        <v>4210</v>
      </c>
      <c r="M1392" s="2" t="s">
        <v>4211</v>
      </c>
      <c r="N1392" s="2" t="s">
        <v>41</v>
      </c>
      <c r="O1392" s="2" t="str">
        <f t="shared" si="21"/>
        <v>OK</v>
      </c>
      <c r="P1392" s="2" t="str">
        <f>VLOOKUP(B1392,ACROV!$A$2:$D$739,4,)</f>
        <v>WILLY KUSMANA</v>
      </c>
    </row>
    <row r="1393" spans="1:16" x14ac:dyDescent="0.25">
      <c r="A1393" s="2" t="s">
        <v>26</v>
      </c>
      <c r="B1393" s="2" t="s">
        <v>755</v>
      </c>
      <c r="C1393" s="2" t="s">
        <v>756</v>
      </c>
      <c r="D1393" s="2" t="s">
        <v>30</v>
      </c>
      <c r="E1393" s="2" t="s">
        <v>1791</v>
      </c>
      <c r="F1393" s="2" t="s">
        <v>4205</v>
      </c>
      <c r="G1393" s="2" t="s">
        <v>4206</v>
      </c>
      <c r="H1393" s="2" t="s">
        <v>4207</v>
      </c>
      <c r="I1393" s="2" t="s">
        <v>4208</v>
      </c>
      <c r="J1393" s="2" t="s">
        <v>27</v>
      </c>
      <c r="K1393" s="2" t="s">
        <v>4212</v>
      </c>
      <c r="L1393" s="2" t="s">
        <v>4210</v>
      </c>
      <c r="M1393" s="2" t="s">
        <v>4211</v>
      </c>
      <c r="N1393" s="2" t="s">
        <v>4213</v>
      </c>
      <c r="O1393" s="2" t="str">
        <f t="shared" si="21"/>
        <v>NOK</v>
      </c>
      <c r="P1393" s="2" t="str">
        <f>VLOOKUP(B1393,ACROV!$A$2:$D$739,4,)</f>
        <v>WILLY KUSMANA</v>
      </c>
    </row>
    <row r="1394" spans="1:16" x14ac:dyDescent="0.25">
      <c r="A1394" s="2" t="s">
        <v>26</v>
      </c>
      <c r="B1394" s="2" t="s">
        <v>1002</v>
      </c>
      <c r="C1394" s="2" t="s">
        <v>1003</v>
      </c>
      <c r="D1394" s="2" t="s">
        <v>30</v>
      </c>
      <c r="E1394" s="2" t="s">
        <v>1004</v>
      </c>
      <c r="F1394" s="2" t="s">
        <v>4205</v>
      </c>
      <c r="G1394" s="2" t="s">
        <v>4206</v>
      </c>
      <c r="H1394" s="2" t="s">
        <v>4207</v>
      </c>
      <c r="I1394" s="2" t="s">
        <v>4208</v>
      </c>
      <c r="J1394" s="2" t="s">
        <v>27</v>
      </c>
      <c r="K1394" s="2" t="s">
        <v>4209</v>
      </c>
      <c r="L1394" s="2" t="s">
        <v>4210</v>
      </c>
      <c r="M1394" s="2" t="s">
        <v>4211</v>
      </c>
      <c r="N1394" s="2" t="s">
        <v>41</v>
      </c>
      <c r="O1394" s="2" t="str">
        <f t="shared" si="21"/>
        <v>OK</v>
      </c>
      <c r="P1394" s="2" t="str">
        <f>VLOOKUP(B1394,ACROV!$A$2:$D$739,4,)</f>
        <v>WILLY KUSMANA</v>
      </c>
    </row>
    <row r="1395" spans="1:16" x14ac:dyDescent="0.25">
      <c r="A1395" s="2" t="s">
        <v>26</v>
      </c>
      <c r="B1395" s="2" t="s">
        <v>2259</v>
      </c>
      <c r="C1395" s="2" t="s">
        <v>2260</v>
      </c>
      <c r="D1395" s="2" t="s">
        <v>30</v>
      </c>
      <c r="E1395" s="2" t="s">
        <v>2261</v>
      </c>
      <c r="F1395" s="2" t="s">
        <v>4205</v>
      </c>
      <c r="G1395" s="2" t="s">
        <v>4206</v>
      </c>
      <c r="H1395" s="2" t="s">
        <v>4207</v>
      </c>
      <c r="I1395" s="2" t="s">
        <v>4208</v>
      </c>
      <c r="J1395" s="2" t="s">
        <v>27</v>
      </c>
      <c r="K1395" s="2" t="s">
        <v>4209</v>
      </c>
      <c r="L1395" s="2" t="s">
        <v>4210</v>
      </c>
      <c r="M1395" s="2" t="s">
        <v>4211</v>
      </c>
      <c r="N1395" s="2" t="s">
        <v>41</v>
      </c>
      <c r="O1395" s="2" t="str">
        <f t="shared" si="21"/>
        <v>OK</v>
      </c>
      <c r="P1395" s="2" t="str">
        <f>VLOOKUP(B1395,ACROV!$A$2:$D$739,4,)</f>
        <v>WILLY KUSMANA</v>
      </c>
    </row>
    <row r="1396" spans="1:16" x14ac:dyDescent="0.25">
      <c r="A1396" s="2" t="s">
        <v>26</v>
      </c>
      <c r="B1396" s="2" t="s">
        <v>1074</v>
      </c>
      <c r="C1396" s="2" t="s">
        <v>1075</v>
      </c>
      <c r="D1396" s="2" t="s">
        <v>118</v>
      </c>
      <c r="E1396" s="2" t="s">
        <v>1510</v>
      </c>
      <c r="F1396" s="2" t="s">
        <v>4205</v>
      </c>
      <c r="G1396" s="2" t="s">
        <v>4206</v>
      </c>
      <c r="H1396" s="2" t="s">
        <v>4207</v>
      </c>
      <c r="I1396" s="2" t="s">
        <v>4208</v>
      </c>
      <c r="J1396" s="2" t="s">
        <v>27</v>
      </c>
      <c r="K1396" s="2" t="s">
        <v>4209</v>
      </c>
      <c r="L1396" s="2" t="s">
        <v>4210</v>
      </c>
      <c r="M1396" s="2" t="s">
        <v>4211</v>
      </c>
      <c r="N1396" s="2" t="s">
        <v>41</v>
      </c>
      <c r="O1396" s="2" t="str">
        <f t="shared" si="21"/>
        <v>OK</v>
      </c>
      <c r="P1396" s="2" t="str">
        <f>VLOOKUP(B1396,ACROV!$A$2:$D$739,4,)</f>
        <v>WILLY KUSMANA</v>
      </c>
    </row>
    <row r="1397" spans="1:16" x14ac:dyDescent="0.25">
      <c r="A1397" s="2" t="s">
        <v>26</v>
      </c>
      <c r="B1397" s="2" t="s">
        <v>1074</v>
      </c>
      <c r="C1397" s="2" t="s">
        <v>1075</v>
      </c>
      <c r="D1397" s="2" t="s">
        <v>30</v>
      </c>
      <c r="E1397" s="2" t="s">
        <v>1076</v>
      </c>
      <c r="F1397" s="2" t="s">
        <v>4205</v>
      </c>
      <c r="G1397" s="2" t="s">
        <v>4206</v>
      </c>
      <c r="H1397" s="2" t="s">
        <v>4207</v>
      </c>
      <c r="I1397" s="2" t="s">
        <v>4208</v>
      </c>
      <c r="J1397" s="2" t="s">
        <v>27</v>
      </c>
      <c r="K1397" s="2" t="s">
        <v>4209</v>
      </c>
      <c r="L1397" s="2" t="s">
        <v>4210</v>
      </c>
      <c r="M1397" s="2" t="s">
        <v>4211</v>
      </c>
      <c r="N1397" s="2" t="s">
        <v>41</v>
      </c>
      <c r="O1397" s="2" t="str">
        <f t="shared" si="21"/>
        <v>OK</v>
      </c>
      <c r="P1397" s="2" t="str">
        <f>VLOOKUP(B1397,ACROV!$A$2:$D$739,4,)</f>
        <v>WILLY KUSMANA</v>
      </c>
    </row>
    <row r="1398" spans="1:16" x14ac:dyDescent="0.25">
      <c r="A1398" s="2" t="s">
        <v>26</v>
      </c>
      <c r="B1398" s="2" t="s">
        <v>984</v>
      </c>
      <c r="C1398" s="2" t="s">
        <v>985</v>
      </c>
      <c r="D1398" s="2" t="s">
        <v>118</v>
      </c>
      <c r="E1398" s="2" t="s">
        <v>986</v>
      </c>
      <c r="F1398" s="2" t="s">
        <v>4205</v>
      </c>
      <c r="G1398" s="2" t="s">
        <v>4206</v>
      </c>
      <c r="H1398" s="2" t="s">
        <v>4207</v>
      </c>
      <c r="I1398" s="2" t="s">
        <v>4208</v>
      </c>
      <c r="J1398" s="2" t="s">
        <v>27</v>
      </c>
      <c r="K1398" s="2" t="s">
        <v>4209</v>
      </c>
      <c r="L1398" s="2" t="s">
        <v>4210</v>
      </c>
      <c r="M1398" s="2" t="s">
        <v>4211</v>
      </c>
      <c r="N1398" s="2" t="s">
        <v>41</v>
      </c>
      <c r="O1398" s="2" t="str">
        <f t="shared" si="21"/>
        <v>OK</v>
      </c>
      <c r="P1398" s="2" t="str">
        <f>VLOOKUP(B1398,ACROV!$A$2:$D$739,4,)</f>
        <v>WILLY KUSMANA</v>
      </c>
    </row>
    <row r="1399" spans="1:16" x14ac:dyDescent="0.25">
      <c r="A1399" s="2" t="s">
        <v>26</v>
      </c>
      <c r="B1399" s="2" t="s">
        <v>958</v>
      </c>
      <c r="C1399" s="2" t="s">
        <v>959</v>
      </c>
      <c r="D1399" s="2" t="s">
        <v>30</v>
      </c>
      <c r="E1399" s="2" t="s">
        <v>1186</v>
      </c>
      <c r="F1399" s="2" t="s">
        <v>4205</v>
      </c>
      <c r="G1399" s="2" t="s">
        <v>4206</v>
      </c>
      <c r="H1399" s="2" t="s">
        <v>4207</v>
      </c>
      <c r="I1399" s="2" t="s">
        <v>4208</v>
      </c>
      <c r="J1399" s="2" t="s">
        <v>27</v>
      </c>
      <c r="K1399" s="2" t="s">
        <v>4209</v>
      </c>
      <c r="L1399" s="2" t="s">
        <v>4210</v>
      </c>
      <c r="M1399" s="2" t="s">
        <v>4211</v>
      </c>
      <c r="N1399" s="2" t="s">
        <v>41</v>
      </c>
      <c r="O1399" s="2" t="str">
        <f t="shared" si="21"/>
        <v>OK</v>
      </c>
      <c r="P1399" s="2" t="str">
        <f>VLOOKUP(B1399,ACROV!$A$2:$D$739,4,)</f>
        <v>WILLY KUSMANA</v>
      </c>
    </row>
    <row r="1400" spans="1:16" x14ac:dyDescent="0.25">
      <c r="A1400" s="2" t="s">
        <v>26</v>
      </c>
      <c r="B1400" s="2" t="s">
        <v>2997</v>
      </c>
      <c r="C1400" s="2" t="s">
        <v>2998</v>
      </c>
      <c r="D1400" s="2" t="s">
        <v>30</v>
      </c>
      <c r="E1400" s="2" t="s">
        <v>2999</v>
      </c>
      <c r="F1400" s="2" t="s">
        <v>4205</v>
      </c>
      <c r="G1400" s="2" t="s">
        <v>4206</v>
      </c>
      <c r="H1400" s="2" t="s">
        <v>4207</v>
      </c>
      <c r="I1400" s="2" t="s">
        <v>4208</v>
      </c>
      <c r="J1400" s="2" t="s">
        <v>27</v>
      </c>
      <c r="K1400" s="2" t="s">
        <v>4209</v>
      </c>
      <c r="L1400" s="2" t="s">
        <v>4210</v>
      </c>
      <c r="M1400" s="2" t="s">
        <v>4211</v>
      </c>
      <c r="N1400" s="2" t="s">
        <v>41</v>
      </c>
      <c r="O1400" s="2" t="str">
        <f t="shared" si="21"/>
        <v>OK</v>
      </c>
      <c r="P1400" s="2" t="str">
        <f>VLOOKUP(B1400,ACROV!$A$2:$D$739,4,)</f>
        <v>WILLY KUSMANA</v>
      </c>
    </row>
    <row r="1401" spans="1:16" x14ac:dyDescent="0.25">
      <c r="A1401" s="2" t="s">
        <v>26</v>
      </c>
      <c r="B1401" s="2" t="s">
        <v>793</v>
      </c>
      <c r="C1401" s="2" t="s">
        <v>794</v>
      </c>
      <c r="D1401" s="2" t="s">
        <v>30</v>
      </c>
      <c r="E1401" s="2" t="s">
        <v>1395</v>
      </c>
      <c r="F1401" s="2" t="s">
        <v>4205</v>
      </c>
      <c r="G1401" s="2" t="s">
        <v>4206</v>
      </c>
      <c r="H1401" s="2" t="s">
        <v>4207</v>
      </c>
      <c r="I1401" s="2" t="s">
        <v>4208</v>
      </c>
      <c r="J1401" s="2" t="s">
        <v>27</v>
      </c>
      <c r="K1401" s="2" t="s">
        <v>4209</v>
      </c>
      <c r="L1401" s="2" t="s">
        <v>4210</v>
      </c>
      <c r="M1401" s="2" t="s">
        <v>4211</v>
      </c>
      <c r="N1401" s="2" t="s">
        <v>41</v>
      </c>
      <c r="O1401" s="2" t="str">
        <f t="shared" si="21"/>
        <v>OK</v>
      </c>
      <c r="P1401" s="2" t="str">
        <f>VLOOKUP(B1401,ACROV!$A$2:$D$739,4,)</f>
        <v>WILLY KUSMANA</v>
      </c>
    </row>
    <row r="1402" spans="1:16" x14ac:dyDescent="0.25">
      <c r="A1402" s="2" t="s">
        <v>26</v>
      </c>
      <c r="B1402" s="2" t="s">
        <v>376</v>
      </c>
      <c r="C1402" s="2" t="s">
        <v>377</v>
      </c>
      <c r="D1402" s="2" t="s">
        <v>30</v>
      </c>
      <c r="E1402" s="2" t="s">
        <v>2237</v>
      </c>
      <c r="F1402" s="2" t="s">
        <v>4205</v>
      </c>
      <c r="G1402" s="2" t="s">
        <v>4206</v>
      </c>
      <c r="H1402" s="2" t="s">
        <v>4207</v>
      </c>
      <c r="I1402" s="2" t="s">
        <v>4208</v>
      </c>
      <c r="J1402" s="2" t="s">
        <v>27</v>
      </c>
      <c r="K1402" s="2" t="s">
        <v>4209</v>
      </c>
      <c r="L1402" s="2" t="s">
        <v>4210</v>
      </c>
      <c r="M1402" s="2" t="s">
        <v>4211</v>
      </c>
      <c r="N1402" s="2" t="s">
        <v>41</v>
      </c>
      <c r="O1402" s="2" t="str">
        <f t="shared" si="21"/>
        <v>OK</v>
      </c>
      <c r="P1402" s="2" t="str">
        <f>VLOOKUP(B1402,ACROV!$A$2:$D$739,4,)</f>
        <v>WILLY KUSMANA</v>
      </c>
    </row>
    <row r="1403" spans="1:16" x14ac:dyDescent="0.25">
      <c r="A1403" s="2" t="s">
        <v>26</v>
      </c>
      <c r="B1403" s="2" t="s">
        <v>2301</v>
      </c>
      <c r="C1403" s="2" t="s">
        <v>2302</v>
      </c>
      <c r="D1403" s="2" t="s">
        <v>30</v>
      </c>
      <c r="E1403" s="2" t="s">
        <v>2303</v>
      </c>
      <c r="F1403" s="2" t="s">
        <v>4205</v>
      </c>
      <c r="G1403" s="2" t="s">
        <v>4206</v>
      </c>
      <c r="H1403" s="2" t="s">
        <v>4207</v>
      </c>
      <c r="I1403" s="2" t="s">
        <v>4208</v>
      </c>
      <c r="J1403" s="2" t="s">
        <v>27</v>
      </c>
      <c r="K1403" s="2" t="s">
        <v>4209</v>
      </c>
      <c r="L1403" s="2" t="s">
        <v>4210</v>
      </c>
      <c r="M1403" s="2" t="s">
        <v>4211</v>
      </c>
      <c r="N1403" s="2" t="s">
        <v>41</v>
      </c>
      <c r="O1403" s="2" t="str">
        <f t="shared" si="21"/>
        <v>OK</v>
      </c>
      <c r="P1403" s="2" t="str">
        <f>VLOOKUP(B1403,ACROV!$A$2:$D$739,4,)</f>
        <v>WILLY KUSMANA</v>
      </c>
    </row>
    <row r="1404" spans="1:16" x14ac:dyDescent="0.25">
      <c r="A1404" s="2" t="s">
        <v>26</v>
      </c>
      <c r="B1404" s="2" t="s">
        <v>1174</v>
      </c>
      <c r="C1404" s="2" t="s">
        <v>1175</v>
      </c>
      <c r="D1404" s="2" t="s">
        <v>30</v>
      </c>
      <c r="E1404" s="2" t="s">
        <v>1176</v>
      </c>
      <c r="F1404" s="2" t="s">
        <v>4205</v>
      </c>
      <c r="G1404" s="2" t="s">
        <v>4206</v>
      </c>
      <c r="H1404" s="2" t="s">
        <v>4207</v>
      </c>
      <c r="I1404" s="2" t="s">
        <v>4208</v>
      </c>
      <c r="J1404" s="2" t="s">
        <v>27</v>
      </c>
      <c r="K1404" s="2" t="s">
        <v>4209</v>
      </c>
      <c r="L1404" s="2" t="s">
        <v>4210</v>
      </c>
      <c r="M1404" s="2" t="s">
        <v>4211</v>
      </c>
      <c r="N1404" s="2" t="s">
        <v>41</v>
      </c>
      <c r="O1404" s="2" t="str">
        <f t="shared" si="21"/>
        <v>OK</v>
      </c>
      <c r="P1404" s="2" t="str">
        <f>VLOOKUP(B1404,ACROV!$A$2:$D$739,4,)</f>
        <v>WILLY KUSMANA</v>
      </c>
    </row>
    <row r="1405" spans="1:16" x14ac:dyDescent="0.25">
      <c r="A1405" s="2" t="s">
        <v>26</v>
      </c>
      <c r="B1405" s="2" t="s">
        <v>2609</v>
      </c>
      <c r="C1405" s="2" t="s">
        <v>2610</v>
      </c>
      <c r="D1405" s="2" t="s">
        <v>118</v>
      </c>
      <c r="E1405" s="2" t="s">
        <v>2611</v>
      </c>
      <c r="F1405" s="2" t="s">
        <v>4205</v>
      </c>
      <c r="G1405" s="2" t="s">
        <v>4206</v>
      </c>
      <c r="H1405" s="2" t="s">
        <v>4207</v>
      </c>
      <c r="I1405" s="2" t="s">
        <v>4208</v>
      </c>
      <c r="J1405" s="2" t="s">
        <v>27</v>
      </c>
      <c r="K1405" s="2" t="s">
        <v>4209</v>
      </c>
      <c r="L1405" s="2" t="s">
        <v>4210</v>
      </c>
      <c r="M1405" s="2" t="s">
        <v>4211</v>
      </c>
      <c r="N1405" s="2" t="s">
        <v>41</v>
      </c>
      <c r="O1405" s="2" t="str">
        <f t="shared" si="21"/>
        <v>OK</v>
      </c>
      <c r="P1405" s="2" t="str">
        <f>VLOOKUP(B1405,ACROV!$A$2:$D$739,4,)</f>
        <v>WILLY KUSMANA</v>
      </c>
    </row>
    <row r="1406" spans="1:16" x14ac:dyDescent="0.25">
      <c r="A1406" s="2" t="s">
        <v>26</v>
      </c>
      <c r="B1406" s="2" t="s">
        <v>2092</v>
      </c>
      <c r="C1406" s="2" t="s">
        <v>2093</v>
      </c>
      <c r="D1406" s="2" t="s">
        <v>118</v>
      </c>
      <c r="E1406" s="2" t="s">
        <v>2313</v>
      </c>
      <c r="F1406" s="2" t="s">
        <v>4205</v>
      </c>
      <c r="G1406" s="2" t="s">
        <v>4206</v>
      </c>
      <c r="H1406" s="2" t="s">
        <v>4207</v>
      </c>
      <c r="I1406" s="2" t="s">
        <v>4208</v>
      </c>
      <c r="J1406" s="2" t="s">
        <v>27</v>
      </c>
      <c r="K1406" s="2" t="s">
        <v>4209</v>
      </c>
      <c r="L1406" s="2" t="s">
        <v>4210</v>
      </c>
      <c r="M1406" s="2" t="s">
        <v>4211</v>
      </c>
      <c r="N1406" s="2" t="s">
        <v>41</v>
      </c>
      <c r="O1406" s="2" t="str">
        <f t="shared" si="21"/>
        <v>OK</v>
      </c>
      <c r="P1406" s="2" t="str">
        <f>VLOOKUP(B1406,ACROV!$A$2:$D$739,4,)</f>
        <v>WILLY KUSMANA</v>
      </c>
    </row>
    <row r="1407" spans="1:16" x14ac:dyDescent="0.25">
      <c r="A1407" s="2" t="s">
        <v>26</v>
      </c>
      <c r="B1407" s="2" t="s">
        <v>1985</v>
      </c>
      <c r="C1407" s="2" t="s">
        <v>1986</v>
      </c>
      <c r="D1407" s="2" t="s">
        <v>118</v>
      </c>
      <c r="E1407" s="2" t="s">
        <v>1987</v>
      </c>
      <c r="F1407" s="2" t="s">
        <v>4205</v>
      </c>
      <c r="G1407" s="2" t="s">
        <v>4206</v>
      </c>
      <c r="H1407" s="2" t="s">
        <v>4207</v>
      </c>
      <c r="I1407" s="2" t="s">
        <v>4208</v>
      </c>
      <c r="J1407" s="2" t="s">
        <v>27</v>
      </c>
      <c r="K1407" s="2" t="s">
        <v>4209</v>
      </c>
      <c r="L1407" s="2" t="s">
        <v>4210</v>
      </c>
      <c r="M1407" s="2" t="s">
        <v>4211</v>
      </c>
      <c r="N1407" s="2" t="s">
        <v>41</v>
      </c>
      <c r="O1407" s="2" t="str">
        <f t="shared" si="21"/>
        <v>OK</v>
      </c>
      <c r="P1407" s="2" t="str">
        <f>VLOOKUP(B1407,ACROV!$A$2:$D$739,4,)</f>
        <v>WILLY KUSMANA</v>
      </c>
    </row>
    <row r="1408" spans="1:16" x14ac:dyDescent="0.25">
      <c r="A1408" s="2" t="s">
        <v>26</v>
      </c>
      <c r="B1408" s="2" t="s">
        <v>2332</v>
      </c>
      <c r="C1408" s="2" t="s">
        <v>2333</v>
      </c>
      <c r="D1408" s="2" t="s">
        <v>118</v>
      </c>
      <c r="E1408" s="2" t="s">
        <v>2848</v>
      </c>
      <c r="F1408" s="2" t="s">
        <v>4205</v>
      </c>
      <c r="G1408" s="2" t="s">
        <v>4206</v>
      </c>
      <c r="H1408" s="2" t="s">
        <v>4207</v>
      </c>
      <c r="I1408" s="2" t="s">
        <v>4208</v>
      </c>
      <c r="J1408" s="2" t="s">
        <v>27</v>
      </c>
      <c r="K1408" s="2" t="s">
        <v>4209</v>
      </c>
      <c r="L1408" s="2" t="s">
        <v>4210</v>
      </c>
      <c r="M1408" s="2" t="s">
        <v>4211</v>
      </c>
      <c r="N1408" s="2" t="s">
        <v>41</v>
      </c>
      <c r="O1408" s="2" t="str">
        <f t="shared" si="21"/>
        <v>OK</v>
      </c>
      <c r="P1408" s="2" t="str">
        <f>VLOOKUP(B1408,ACROV!$A$2:$D$739,4,)</f>
        <v>WILLY KUSMANA</v>
      </c>
    </row>
    <row r="1409" spans="1:16" x14ac:dyDescent="0.25">
      <c r="A1409" s="2" t="s">
        <v>26</v>
      </c>
      <c r="B1409" s="2" t="s">
        <v>2332</v>
      </c>
      <c r="C1409" s="2" t="s">
        <v>2333</v>
      </c>
      <c r="D1409" s="2" t="s">
        <v>30</v>
      </c>
      <c r="E1409" s="2" t="s">
        <v>2334</v>
      </c>
      <c r="F1409" s="2" t="s">
        <v>4205</v>
      </c>
      <c r="G1409" s="2" t="s">
        <v>4206</v>
      </c>
      <c r="H1409" s="2" t="s">
        <v>4207</v>
      </c>
      <c r="I1409" s="2" t="s">
        <v>4208</v>
      </c>
      <c r="J1409" s="2" t="s">
        <v>27</v>
      </c>
      <c r="K1409" s="2" t="s">
        <v>4209</v>
      </c>
      <c r="L1409" s="2" t="s">
        <v>4210</v>
      </c>
      <c r="M1409" s="2" t="s">
        <v>4211</v>
      </c>
      <c r="N1409" s="2" t="s">
        <v>41</v>
      </c>
      <c r="O1409" s="2" t="str">
        <f t="shared" si="21"/>
        <v>OK</v>
      </c>
      <c r="P1409" s="2" t="str">
        <f>VLOOKUP(B1409,ACROV!$A$2:$D$739,4,)</f>
        <v>WILLY KUSMANA</v>
      </c>
    </row>
    <row r="1410" spans="1:16" x14ac:dyDescent="0.25">
      <c r="A1410" s="2" t="s">
        <v>26</v>
      </c>
      <c r="B1410" s="2" t="s">
        <v>2092</v>
      </c>
      <c r="C1410" s="2" t="s">
        <v>2093</v>
      </c>
      <c r="D1410" s="2" t="s">
        <v>30</v>
      </c>
      <c r="E1410" s="2" t="s">
        <v>2094</v>
      </c>
      <c r="F1410" s="2" t="s">
        <v>4205</v>
      </c>
      <c r="G1410" s="2" t="s">
        <v>4206</v>
      </c>
      <c r="H1410" s="2" t="s">
        <v>4207</v>
      </c>
      <c r="I1410" s="2" t="s">
        <v>4208</v>
      </c>
      <c r="J1410" s="2" t="s">
        <v>27</v>
      </c>
      <c r="K1410" s="2" t="s">
        <v>4209</v>
      </c>
      <c r="L1410" s="2" t="s">
        <v>4210</v>
      </c>
      <c r="M1410" s="2" t="s">
        <v>4211</v>
      </c>
      <c r="N1410" s="2" t="s">
        <v>41</v>
      </c>
      <c r="O1410" s="2" t="str">
        <f t="shared" ref="O1410:O1473" si="22">IF(N1410="OK","OK","NOK")</f>
        <v>OK</v>
      </c>
      <c r="P1410" s="2" t="str">
        <f>VLOOKUP(B1410,ACROV!$A$2:$D$739,4,)</f>
        <v>WILLY KUSMANA</v>
      </c>
    </row>
    <row r="1411" spans="1:16" x14ac:dyDescent="0.25">
      <c r="A1411" s="2" t="s">
        <v>26</v>
      </c>
      <c r="B1411" s="2" t="s">
        <v>1985</v>
      </c>
      <c r="C1411" s="2" t="s">
        <v>1986</v>
      </c>
      <c r="D1411" s="2" t="s">
        <v>30</v>
      </c>
      <c r="E1411" s="2" t="s">
        <v>2461</v>
      </c>
      <c r="F1411" s="2" t="s">
        <v>4205</v>
      </c>
      <c r="G1411" s="2" t="s">
        <v>4206</v>
      </c>
      <c r="H1411" s="2" t="s">
        <v>4207</v>
      </c>
      <c r="I1411" s="2" t="s">
        <v>4208</v>
      </c>
      <c r="J1411" s="2" t="s">
        <v>27</v>
      </c>
      <c r="K1411" s="2" t="s">
        <v>4209</v>
      </c>
      <c r="L1411" s="2" t="s">
        <v>4210</v>
      </c>
      <c r="M1411" s="2" t="s">
        <v>4211</v>
      </c>
      <c r="N1411" s="2" t="s">
        <v>41</v>
      </c>
      <c r="O1411" s="2" t="str">
        <f t="shared" si="22"/>
        <v>OK</v>
      </c>
      <c r="P1411" s="2" t="str">
        <f>VLOOKUP(B1411,ACROV!$A$2:$D$739,4,)</f>
        <v>WILLY KUSMANA</v>
      </c>
    </row>
    <row r="1412" spans="1:16" x14ac:dyDescent="0.25">
      <c r="A1412" s="2" t="s">
        <v>26</v>
      </c>
      <c r="B1412" s="2" t="s">
        <v>68</v>
      </c>
      <c r="C1412" s="2" t="s">
        <v>69</v>
      </c>
      <c r="D1412" s="2" t="s">
        <v>30</v>
      </c>
      <c r="E1412" s="2" t="s">
        <v>70</v>
      </c>
      <c r="F1412" s="2" t="s">
        <v>4205</v>
      </c>
      <c r="G1412" s="2" t="s">
        <v>4206</v>
      </c>
      <c r="H1412" s="2" t="s">
        <v>4207</v>
      </c>
      <c r="I1412" s="2" t="s">
        <v>4208</v>
      </c>
      <c r="J1412" s="2" t="s">
        <v>27</v>
      </c>
      <c r="K1412" s="2" t="s">
        <v>4209</v>
      </c>
      <c r="L1412" s="2" t="s">
        <v>4210</v>
      </c>
      <c r="M1412" s="2" t="s">
        <v>4211</v>
      </c>
      <c r="N1412" s="2" t="s">
        <v>41</v>
      </c>
      <c r="O1412" s="2" t="str">
        <f t="shared" si="22"/>
        <v>OK</v>
      </c>
      <c r="P1412" s="2" t="str">
        <f>VLOOKUP(B1412,ACROV!$A$2:$D$739,4,)</f>
        <v>WILLY KUSMANA</v>
      </c>
    </row>
    <row r="1413" spans="1:16" x14ac:dyDescent="0.25">
      <c r="A1413" s="2" t="s">
        <v>26</v>
      </c>
      <c r="B1413" s="2" t="s">
        <v>1174</v>
      </c>
      <c r="C1413" s="2" t="s">
        <v>1175</v>
      </c>
      <c r="D1413" s="2" t="s">
        <v>118</v>
      </c>
      <c r="E1413" s="2" t="s">
        <v>2051</v>
      </c>
      <c r="F1413" s="2" t="s">
        <v>4205</v>
      </c>
      <c r="G1413" s="2" t="s">
        <v>4206</v>
      </c>
      <c r="H1413" s="2" t="s">
        <v>4207</v>
      </c>
      <c r="I1413" s="2" t="s">
        <v>4208</v>
      </c>
      <c r="J1413" s="2" t="s">
        <v>27</v>
      </c>
      <c r="K1413" s="2" t="s">
        <v>4209</v>
      </c>
      <c r="L1413" s="2" t="s">
        <v>4210</v>
      </c>
      <c r="M1413" s="2" t="s">
        <v>4211</v>
      </c>
      <c r="N1413" s="2" t="s">
        <v>41</v>
      </c>
      <c r="O1413" s="2" t="str">
        <f t="shared" si="22"/>
        <v>OK</v>
      </c>
      <c r="P1413" s="2" t="str">
        <f>VLOOKUP(B1413,ACROV!$A$2:$D$739,4,)</f>
        <v>WILLY KUSMANA</v>
      </c>
    </row>
    <row r="1414" spans="1:16" x14ac:dyDescent="0.25">
      <c r="A1414" s="2" t="s">
        <v>26</v>
      </c>
      <c r="B1414" s="2" t="s">
        <v>2546</v>
      </c>
      <c r="C1414" s="2" t="s">
        <v>1018</v>
      </c>
      <c r="D1414" s="2" t="s">
        <v>30</v>
      </c>
      <c r="E1414" s="2" t="s">
        <v>3383</v>
      </c>
      <c r="F1414" s="2" t="s">
        <v>4205</v>
      </c>
      <c r="G1414" s="2" t="s">
        <v>4206</v>
      </c>
      <c r="H1414" s="2" t="s">
        <v>4207</v>
      </c>
      <c r="I1414" s="2" t="s">
        <v>4208</v>
      </c>
      <c r="J1414" s="2" t="s">
        <v>27</v>
      </c>
      <c r="K1414" s="2" t="s">
        <v>4212</v>
      </c>
      <c r="L1414" s="2" t="s">
        <v>4210</v>
      </c>
      <c r="M1414" s="2" t="s">
        <v>4211</v>
      </c>
      <c r="N1414" s="2" t="s">
        <v>4213</v>
      </c>
      <c r="O1414" s="2" t="str">
        <f t="shared" si="22"/>
        <v>NOK</v>
      </c>
      <c r="P1414" s="2" t="str">
        <f>VLOOKUP(B1414,ACROV!$A$2:$D$739,4,)</f>
        <v>WILLY KUSMANA</v>
      </c>
    </row>
    <row r="1415" spans="1:16" x14ac:dyDescent="0.25">
      <c r="A1415" s="2" t="s">
        <v>26</v>
      </c>
      <c r="B1415" s="2" t="s">
        <v>2507</v>
      </c>
      <c r="C1415" s="2" t="s">
        <v>2508</v>
      </c>
      <c r="D1415" s="2" t="s">
        <v>118</v>
      </c>
      <c r="E1415" s="2" t="s">
        <v>3915</v>
      </c>
      <c r="F1415" s="2" t="s">
        <v>4205</v>
      </c>
      <c r="G1415" s="2" t="s">
        <v>4206</v>
      </c>
      <c r="H1415" s="2" t="s">
        <v>4207</v>
      </c>
      <c r="I1415" s="2" t="s">
        <v>4208</v>
      </c>
      <c r="J1415" s="2" t="s">
        <v>27</v>
      </c>
      <c r="K1415" s="2" t="s">
        <v>4209</v>
      </c>
      <c r="L1415" s="2" t="s">
        <v>4210</v>
      </c>
      <c r="M1415" s="2" t="s">
        <v>4211</v>
      </c>
      <c r="N1415" s="2" t="s">
        <v>41</v>
      </c>
      <c r="O1415" s="2" t="str">
        <f t="shared" si="22"/>
        <v>OK</v>
      </c>
      <c r="P1415" s="2" t="str">
        <f>VLOOKUP(B1415,ACROV!$A$2:$D$739,4,)</f>
        <v>WILLY KUSMANA</v>
      </c>
    </row>
    <row r="1416" spans="1:16" x14ac:dyDescent="0.25">
      <c r="A1416" s="2" t="s">
        <v>26</v>
      </c>
      <c r="B1416" s="2" t="s">
        <v>2301</v>
      </c>
      <c r="C1416" s="2" t="s">
        <v>2302</v>
      </c>
      <c r="D1416" s="2" t="s">
        <v>118</v>
      </c>
      <c r="E1416" s="2" t="s">
        <v>2465</v>
      </c>
      <c r="F1416" s="2" t="s">
        <v>4205</v>
      </c>
      <c r="G1416" s="2" t="s">
        <v>4206</v>
      </c>
      <c r="H1416" s="2" t="s">
        <v>4207</v>
      </c>
      <c r="I1416" s="2" t="s">
        <v>4208</v>
      </c>
      <c r="J1416" s="2" t="s">
        <v>27</v>
      </c>
      <c r="K1416" s="2" t="s">
        <v>4209</v>
      </c>
      <c r="L1416" s="2" t="s">
        <v>4210</v>
      </c>
      <c r="M1416" s="2" t="s">
        <v>4211</v>
      </c>
      <c r="N1416" s="2" t="s">
        <v>41</v>
      </c>
      <c r="O1416" s="2" t="str">
        <f t="shared" si="22"/>
        <v>OK</v>
      </c>
      <c r="P1416" s="2" t="str">
        <f>VLOOKUP(B1416,ACROV!$A$2:$D$739,4,)</f>
        <v>WILLY KUSMANA</v>
      </c>
    </row>
    <row r="1417" spans="1:16" x14ac:dyDescent="0.25">
      <c r="A1417" s="2" t="s">
        <v>26</v>
      </c>
      <c r="B1417" s="2" t="s">
        <v>2818</v>
      </c>
      <c r="C1417" s="2" t="s">
        <v>2819</v>
      </c>
      <c r="D1417" s="2" t="s">
        <v>118</v>
      </c>
      <c r="E1417" s="2" t="s">
        <v>3522</v>
      </c>
      <c r="F1417" s="2" t="s">
        <v>4205</v>
      </c>
      <c r="G1417" s="2" t="s">
        <v>4206</v>
      </c>
      <c r="H1417" s="2" t="s">
        <v>4207</v>
      </c>
      <c r="I1417" s="2" t="s">
        <v>4208</v>
      </c>
      <c r="J1417" s="2" t="s">
        <v>27</v>
      </c>
      <c r="K1417" s="2" t="s">
        <v>4209</v>
      </c>
      <c r="L1417" s="2" t="s">
        <v>4210</v>
      </c>
      <c r="M1417" s="2" t="s">
        <v>4211</v>
      </c>
      <c r="N1417" s="2" t="s">
        <v>41</v>
      </c>
      <c r="O1417" s="2" t="str">
        <f t="shared" si="22"/>
        <v>OK</v>
      </c>
      <c r="P1417" s="2" t="str">
        <f>VLOOKUP(B1417,ACROV!$A$2:$D$739,4,)</f>
        <v>WILLY KUSMANA</v>
      </c>
    </row>
    <row r="1418" spans="1:16" x14ac:dyDescent="0.25">
      <c r="A1418" s="2" t="s">
        <v>26</v>
      </c>
      <c r="B1418" s="2" t="s">
        <v>2818</v>
      </c>
      <c r="C1418" s="2" t="s">
        <v>2819</v>
      </c>
      <c r="D1418" s="2" t="s">
        <v>30</v>
      </c>
      <c r="E1418" s="2" t="s">
        <v>2820</v>
      </c>
      <c r="F1418" s="2" t="s">
        <v>4205</v>
      </c>
      <c r="G1418" s="2" t="s">
        <v>4206</v>
      </c>
      <c r="H1418" s="2" t="s">
        <v>4207</v>
      </c>
      <c r="I1418" s="2" t="s">
        <v>4208</v>
      </c>
      <c r="J1418" s="2" t="s">
        <v>27</v>
      </c>
      <c r="K1418" s="2" t="s">
        <v>4209</v>
      </c>
      <c r="L1418" s="2" t="s">
        <v>4210</v>
      </c>
      <c r="M1418" s="2" t="s">
        <v>4211</v>
      </c>
      <c r="N1418" s="2" t="s">
        <v>41</v>
      </c>
      <c r="O1418" s="2" t="str">
        <f t="shared" si="22"/>
        <v>OK</v>
      </c>
      <c r="P1418" s="2" t="str">
        <f>VLOOKUP(B1418,ACROV!$A$2:$D$739,4,)</f>
        <v>WILLY KUSMANA</v>
      </c>
    </row>
    <row r="1419" spans="1:16" x14ac:dyDescent="0.25">
      <c r="A1419" s="2" t="s">
        <v>26</v>
      </c>
      <c r="B1419" s="2" t="s">
        <v>2507</v>
      </c>
      <c r="C1419" s="2" t="s">
        <v>2508</v>
      </c>
      <c r="D1419" s="2" t="s">
        <v>30</v>
      </c>
      <c r="E1419" s="2" t="s">
        <v>2509</v>
      </c>
      <c r="F1419" s="2" t="s">
        <v>4205</v>
      </c>
      <c r="G1419" s="2" t="s">
        <v>4206</v>
      </c>
      <c r="H1419" s="2" t="s">
        <v>4207</v>
      </c>
      <c r="I1419" s="2" t="s">
        <v>4208</v>
      </c>
      <c r="J1419" s="2" t="s">
        <v>27</v>
      </c>
      <c r="K1419" s="2" t="s">
        <v>4209</v>
      </c>
      <c r="L1419" s="2" t="s">
        <v>4210</v>
      </c>
      <c r="M1419" s="2" t="s">
        <v>4211</v>
      </c>
      <c r="N1419" s="2" t="s">
        <v>41</v>
      </c>
      <c r="O1419" s="2" t="str">
        <f t="shared" si="22"/>
        <v>OK</v>
      </c>
      <c r="P1419" s="2" t="str">
        <f>VLOOKUP(B1419,ACROV!$A$2:$D$739,4,)</f>
        <v>WILLY KUSMANA</v>
      </c>
    </row>
    <row r="1420" spans="1:16" x14ac:dyDescent="0.25">
      <c r="A1420" s="2" t="s">
        <v>26</v>
      </c>
      <c r="B1420" s="2" t="s">
        <v>2546</v>
      </c>
      <c r="C1420" s="2" t="s">
        <v>1018</v>
      </c>
      <c r="D1420" s="2" t="s">
        <v>118</v>
      </c>
      <c r="E1420" s="2" t="s">
        <v>2547</v>
      </c>
      <c r="F1420" s="2" t="s">
        <v>4205</v>
      </c>
      <c r="G1420" s="2" t="s">
        <v>4206</v>
      </c>
      <c r="H1420" s="2" t="s">
        <v>4207</v>
      </c>
      <c r="I1420" s="2" t="s">
        <v>4208</v>
      </c>
      <c r="J1420" s="2" t="s">
        <v>27</v>
      </c>
      <c r="K1420" s="2" t="s">
        <v>4209</v>
      </c>
      <c r="L1420" s="2" t="s">
        <v>4210</v>
      </c>
      <c r="M1420" s="2" t="s">
        <v>4211</v>
      </c>
      <c r="N1420" s="2" t="s">
        <v>41</v>
      </c>
      <c r="O1420" s="2" t="str">
        <f t="shared" si="22"/>
        <v>OK</v>
      </c>
      <c r="P1420" s="2" t="str">
        <f>VLOOKUP(B1420,ACROV!$A$2:$D$739,4,)</f>
        <v>WILLY KUSMANA</v>
      </c>
    </row>
    <row r="1421" spans="1:16" x14ac:dyDescent="0.25">
      <c r="A1421" s="2" t="s">
        <v>26</v>
      </c>
      <c r="B1421" s="2" t="s">
        <v>2609</v>
      </c>
      <c r="C1421" s="2" t="s">
        <v>2610</v>
      </c>
      <c r="D1421" s="2" t="s">
        <v>30</v>
      </c>
      <c r="E1421" s="2" t="s">
        <v>2769</v>
      </c>
      <c r="F1421" s="2" t="s">
        <v>4205</v>
      </c>
      <c r="G1421" s="2" t="s">
        <v>4206</v>
      </c>
      <c r="H1421" s="2" t="s">
        <v>4207</v>
      </c>
      <c r="I1421" s="2" t="s">
        <v>4208</v>
      </c>
      <c r="J1421" s="2" t="s">
        <v>27</v>
      </c>
      <c r="K1421" s="2" t="s">
        <v>4209</v>
      </c>
      <c r="L1421" s="2" t="s">
        <v>4210</v>
      </c>
      <c r="M1421" s="2" t="s">
        <v>4211</v>
      </c>
      <c r="N1421" s="2" t="s">
        <v>41</v>
      </c>
      <c r="O1421" s="2" t="str">
        <f t="shared" si="22"/>
        <v>OK</v>
      </c>
      <c r="P1421" s="2" t="str">
        <f>VLOOKUP(B1421,ACROV!$A$2:$D$739,4,)</f>
        <v>WILLY KUSMANA</v>
      </c>
    </row>
    <row r="1422" spans="1:16" x14ac:dyDescent="0.25">
      <c r="A1422" s="2" t="s">
        <v>26</v>
      </c>
      <c r="B1422" s="2" t="s">
        <v>3095</v>
      </c>
      <c r="C1422" s="2" t="s">
        <v>3096</v>
      </c>
      <c r="D1422" s="2" t="s">
        <v>118</v>
      </c>
      <c r="E1422" s="2" t="s">
        <v>3126</v>
      </c>
      <c r="F1422" s="2" t="s">
        <v>4205</v>
      </c>
      <c r="G1422" s="2" t="s">
        <v>4206</v>
      </c>
      <c r="H1422" s="2" t="s">
        <v>4207</v>
      </c>
      <c r="I1422" s="2" t="s">
        <v>4208</v>
      </c>
      <c r="J1422" s="2" t="s">
        <v>27</v>
      </c>
      <c r="K1422" s="2" t="s">
        <v>4209</v>
      </c>
      <c r="L1422" s="2" t="s">
        <v>4210</v>
      </c>
      <c r="M1422" s="2" t="s">
        <v>4211</v>
      </c>
      <c r="N1422" s="2" t="s">
        <v>41</v>
      </c>
      <c r="O1422" s="2" t="str">
        <f t="shared" si="22"/>
        <v>OK</v>
      </c>
      <c r="P1422" s="2" t="str">
        <f>VLOOKUP(B1422,ACROV!$A$2:$D$739,4,)</f>
        <v>YANA SURYANA</v>
      </c>
    </row>
    <row r="1423" spans="1:16" x14ac:dyDescent="0.25">
      <c r="A1423" s="2" t="s">
        <v>26</v>
      </c>
      <c r="B1423" s="2" t="s">
        <v>185</v>
      </c>
      <c r="C1423" s="2" t="s">
        <v>186</v>
      </c>
      <c r="D1423" s="2" t="s">
        <v>30</v>
      </c>
      <c r="E1423" s="2" t="s">
        <v>187</v>
      </c>
      <c r="F1423" s="2" t="s">
        <v>4205</v>
      </c>
      <c r="G1423" s="2" t="s">
        <v>4206</v>
      </c>
      <c r="H1423" s="2" t="s">
        <v>4207</v>
      </c>
      <c r="I1423" s="2" t="s">
        <v>4208</v>
      </c>
      <c r="J1423" s="2" t="s">
        <v>27</v>
      </c>
      <c r="K1423" s="2" t="s">
        <v>4209</v>
      </c>
      <c r="L1423" s="2" t="s">
        <v>4210</v>
      </c>
      <c r="M1423" s="2" t="s">
        <v>4211</v>
      </c>
      <c r="N1423" s="2" t="s">
        <v>41</v>
      </c>
      <c r="O1423" s="2" t="str">
        <f t="shared" si="22"/>
        <v>OK</v>
      </c>
      <c r="P1423" s="2" t="str">
        <f>VLOOKUP(B1423,ACROV!$A$2:$D$739,4,)</f>
        <v>YANA SURYANA</v>
      </c>
    </row>
    <row r="1424" spans="1:16" x14ac:dyDescent="0.25">
      <c r="A1424" s="2" t="s">
        <v>26</v>
      </c>
      <c r="B1424" s="2" t="s">
        <v>172</v>
      </c>
      <c r="C1424" s="2" t="s">
        <v>173</v>
      </c>
      <c r="D1424" s="2" t="s">
        <v>118</v>
      </c>
      <c r="E1424" s="2" t="s">
        <v>174</v>
      </c>
      <c r="F1424" s="2" t="s">
        <v>4205</v>
      </c>
      <c r="G1424" s="2" t="s">
        <v>4206</v>
      </c>
      <c r="H1424" s="2" t="s">
        <v>4207</v>
      </c>
      <c r="I1424" s="2" t="s">
        <v>4208</v>
      </c>
      <c r="J1424" s="2" t="s">
        <v>27</v>
      </c>
      <c r="K1424" s="2" t="s">
        <v>4209</v>
      </c>
      <c r="L1424" s="2" t="s">
        <v>4210</v>
      </c>
      <c r="M1424" s="2" t="s">
        <v>4211</v>
      </c>
      <c r="N1424" s="2" t="s">
        <v>41</v>
      </c>
      <c r="O1424" s="2" t="str">
        <f t="shared" si="22"/>
        <v>OK</v>
      </c>
      <c r="P1424" s="2" t="str">
        <f>VLOOKUP(B1424,ACROV!$A$2:$D$739,4,)</f>
        <v>YANA SURYANA</v>
      </c>
    </row>
    <row r="1425" spans="1:16" x14ac:dyDescent="0.25">
      <c r="A1425" s="2" t="s">
        <v>26</v>
      </c>
      <c r="B1425" s="2" t="s">
        <v>198</v>
      </c>
      <c r="C1425" s="2" t="s">
        <v>199</v>
      </c>
      <c r="D1425" s="2" t="s">
        <v>30</v>
      </c>
      <c r="E1425" s="2" t="s">
        <v>200</v>
      </c>
      <c r="F1425" s="2" t="s">
        <v>4205</v>
      </c>
      <c r="G1425" s="2" t="s">
        <v>4206</v>
      </c>
      <c r="H1425" s="2" t="s">
        <v>4207</v>
      </c>
      <c r="I1425" s="2" t="s">
        <v>4208</v>
      </c>
      <c r="J1425" s="2" t="s">
        <v>27</v>
      </c>
      <c r="K1425" s="2" t="s">
        <v>4209</v>
      </c>
      <c r="L1425" s="2" t="s">
        <v>4210</v>
      </c>
      <c r="M1425" s="2" t="s">
        <v>4211</v>
      </c>
      <c r="N1425" s="2" t="s">
        <v>41</v>
      </c>
      <c r="O1425" s="2" t="str">
        <f t="shared" si="22"/>
        <v>OK</v>
      </c>
      <c r="P1425" s="2" t="str">
        <f>VLOOKUP(B1425,ACROV!$A$2:$D$739,4,)</f>
        <v>YANA SURYANA</v>
      </c>
    </row>
    <row r="1426" spans="1:16" x14ac:dyDescent="0.25">
      <c r="A1426" s="2" t="s">
        <v>26</v>
      </c>
      <c r="B1426" s="2" t="s">
        <v>185</v>
      </c>
      <c r="C1426" s="2" t="s">
        <v>186</v>
      </c>
      <c r="D1426" s="2" t="s">
        <v>118</v>
      </c>
      <c r="E1426" s="2" t="s">
        <v>1854</v>
      </c>
      <c r="F1426" s="2" t="s">
        <v>4205</v>
      </c>
      <c r="G1426" s="2" t="s">
        <v>4206</v>
      </c>
      <c r="H1426" s="2" t="s">
        <v>4207</v>
      </c>
      <c r="I1426" s="2" t="s">
        <v>4208</v>
      </c>
      <c r="J1426" s="2" t="s">
        <v>27</v>
      </c>
      <c r="K1426" s="2" t="s">
        <v>4209</v>
      </c>
      <c r="L1426" s="2" t="s">
        <v>4210</v>
      </c>
      <c r="M1426" s="2" t="s">
        <v>4211</v>
      </c>
      <c r="N1426" s="2" t="s">
        <v>41</v>
      </c>
      <c r="O1426" s="2" t="str">
        <f t="shared" si="22"/>
        <v>OK</v>
      </c>
      <c r="P1426" s="2" t="str">
        <f>VLOOKUP(B1426,ACROV!$A$2:$D$739,4,)</f>
        <v>YANA SURYANA</v>
      </c>
    </row>
    <row r="1427" spans="1:16" x14ac:dyDescent="0.25">
      <c r="A1427" s="2" t="s">
        <v>26</v>
      </c>
      <c r="B1427" s="2" t="s">
        <v>1501</v>
      </c>
      <c r="C1427" s="2" t="s">
        <v>1502</v>
      </c>
      <c r="D1427" s="2" t="s">
        <v>30</v>
      </c>
      <c r="E1427" s="2" t="s">
        <v>1798</v>
      </c>
      <c r="F1427" s="2" t="s">
        <v>4205</v>
      </c>
      <c r="G1427" s="2" t="s">
        <v>4206</v>
      </c>
      <c r="H1427" s="2" t="s">
        <v>4207</v>
      </c>
      <c r="I1427" s="2" t="s">
        <v>4208</v>
      </c>
      <c r="J1427" s="2" t="s">
        <v>27</v>
      </c>
      <c r="K1427" s="2" t="s">
        <v>4209</v>
      </c>
      <c r="L1427" s="2" t="s">
        <v>4210</v>
      </c>
      <c r="M1427" s="2" t="s">
        <v>4211</v>
      </c>
      <c r="N1427" s="2" t="s">
        <v>41</v>
      </c>
      <c r="O1427" s="2" t="str">
        <f t="shared" si="22"/>
        <v>OK</v>
      </c>
      <c r="P1427" s="2" t="str">
        <f>VLOOKUP(B1427,ACROV!$A$2:$D$739,4,)</f>
        <v>YANA SURYANA</v>
      </c>
    </row>
    <row r="1428" spans="1:16" x14ac:dyDescent="0.25">
      <c r="A1428" s="2" t="s">
        <v>26</v>
      </c>
      <c r="B1428" s="2" t="s">
        <v>298</v>
      </c>
      <c r="C1428" s="2" t="s">
        <v>299</v>
      </c>
      <c r="D1428" s="2" t="s">
        <v>118</v>
      </c>
      <c r="E1428" s="2" t="s">
        <v>1615</v>
      </c>
      <c r="F1428" s="2" t="s">
        <v>4205</v>
      </c>
      <c r="G1428" s="2" t="s">
        <v>4206</v>
      </c>
      <c r="H1428" s="2" t="s">
        <v>4207</v>
      </c>
      <c r="I1428" s="2" t="s">
        <v>4208</v>
      </c>
      <c r="J1428" s="2" t="s">
        <v>27</v>
      </c>
      <c r="K1428" s="2" t="s">
        <v>4209</v>
      </c>
      <c r="L1428" s="2" t="s">
        <v>4210</v>
      </c>
      <c r="M1428" s="2" t="s">
        <v>4211</v>
      </c>
      <c r="N1428" s="2" t="s">
        <v>41</v>
      </c>
      <c r="O1428" s="2" t="str">
        <f t="shared" si="22"/>
        <v>OK</v>
      </c>
      <c r="P1428" s="2" t="str">
        <f>VLOOKUP(B1428,ACROV!$A$2:$D$739,4,)</f>
        <v>YANA SURYANA</v>
      </c>
    </row>
    <row r="1429" spans="1:16" x14ac:dyDescent="0.25">
      <c r="A1429" s="2" t="s">
        <v>26</v>
      </c>
      <c r="B1429" s="2" t="s">
        <v>295</v>
      </c>
      <c r="C1429" s="2" t="s">
        <v>296</v>
      </c>
      <c r="D1429" s="2" t="s">
        <v>30</v>
      </c>
      <c r="E1429" s="2" t="s">
        <v>297</v>
      </c>
      <c r="F1429" s="2" t="s">
        <v>4205</v>
      </c>
      <c r="G1429" s="2" t="s">
        <v>4206</v>
      </c>
      <c r="H1429" s="2" t="s">
        <v>4207</v>
      </c>
      <c r="I1429" s="2" t="s">
        <v>4208</v>
      </c>
      <c r="J1429" s="2" t="s">
        <v>27</v>
      </c>
      <c r="K1429" s="2" t="s">
        <v>4209</v>
      </c>
      <c r="L1429" s="2" t="s">
        <v>4210</v>
      </c>
      <c r="M1429" s="2" t="s">
        <v>4211</v>
      </c>
      <c r="N1429" s="2" t="s">
        <v>41</v>
      </c>
      <c r="O1429" s="2" t="str">
        <f t="shared" si="22"/>
        <v>OK</v>
      </c>
      <c r="P1429" s="2" t="str">
        <f>VLOOKUP(B1429,ACROV!$A$2:$D$739,4,)</f>
        <v>YANA SURYANA</v>
      </c>
    </row>
    <row r="1430" spans="1:16" x14ac:dyDescent="0.25">
      <c r="A1430" s="2" t="s">
        <v>26</v>
      </c>
      <c r="B1430" s="2" t="s">
        <v>198</v>
      </c>
      <c r="C1430" s="2" t="s">
        <v>199</v>
      </c>
      <c r="D1430" s="2" t="s">
        <v>118</v>
      </c>
      <c r="E1430" s="2" t="s">
        <v>3224</v>
      </c>
      <c r="F1430" s="2" t="s">
        <v>4205</v>
      </c>
      <c r="G1430" s="2" t="s">
        <v>4206</v>
      </c>
      <c r="H1430" s="2" t="s">
        <v>4207</v>
      </c>
      <c r="I1430" s="2" t="s">
        <v>4208</v>
      </c>
      <c r="J1430" s="2" t="s">
        <v>27</v>
      </c>
      <c r="K1430" s="2" t="s">
        <v>4209</v>
      </c>
      <c r="L1430" s="2" t="s">
        <v>4210</v>
      </c>
      <c r="M1430" s="2" t="s">
        <v>4211</v>
      </c>
      <c r="N1430" s="2" t="s">
        <v>41</v>
      </c>
      <c r="O1430" s="2" t="str">
        <f t="shared" si="22"/>
        <v>OK</v>
      </c>
      <c r="P1430" s="2" t="str">
        <f>VLOOKUP(B1430,ACROV!$A$2:$D$739,4,)</f>
        <v>YANA SURYANA</v>
      </c>
    </row>
    <row r="1431" spans="1:16" x14ac:dyDescent="0.25">
      <c r="A1431" s="2" t="s">
        <v>26</v>
      </c>
      <c r="B1431" s="2" t="s">
        <v>353</v>
      </c>
      <c r="C1431" s="2" t="s">
        <v>354</v>
      </c>
      <c r="D1431" s="2" t="s">
        <v>118</v>
      </c>
      <c r="E1431" s="2" t="s">
        <v>355</v>
      </c>
      <c r="F1431" s="2" t="s">
        <v>4205</v>
      </c>
      <c r="G1431" s="2" t="s">
        <v>4206</v>
      </c>
      <c r="H1431" s="2" t="s">
        <v>4207</v>
      </c>
      <c r="I1431" s="2" t="s">
        <v>4208</v>
      </c>
      <c r="J1431" s="2" t="s">
        <v>27</v>
      </c>
      <c r="K1431" s="2" t="s">
        <v>4209</v>
      </c>
      <c r="L1431" s="2" t="s">
        <v>4210</v>
      </c>
      <c r="M1431" s="2" t="s">
        <v>4211</v>
      </c>
      <c r="N1431" s="2" t="s">
        <v>41</v>
      </c>
      <c r="O1431" s="2" t="str">
        <f t="shared" si="22"/>
        <v>OK</v>
      </c>
      <c r="P1431" s="2" t="str">
        <f>VLOOKUP(B1431,ACROV!$A$2:$D$739,4,)</f>
        <v>YANA SURYANA</v>
      </c>
    </row>
    <row r="1432" spans="1:16" x14ac:dyDescent="0.25">
      <c r="A1432" s="2" t="s">
        <v>26</v>
      </c>
      <c r="B1432" s="2" t="s">
        <v>345</v>
      </c>
      <c r="C1432" s="2" t="s">
        <v>346</v>
      </c>
      <c r="D1432" s="2" t="s">
        <v>30</v>
      </c>
      <c r="E1432" s="2" t="s">
        <v>398</v>
      </c>
      <c r="F1432" s="2" t="s">
        <v>4205</v>
      </c>
      <c r="G1432" s="2" t="s">
        <v>4206</v>
      </c>
      <c r="H1432" s="2" t="s">
        <v>4207</v>
      </c>
      <c r="I1432" s="2" t="s">
        <v>4208</v>
      </c>
      <c r="J1432" s="2" t="s">
        <v>27</v>
      </c>
      <c r="K1432" s="2" t="s">
        <v>4209</v>
      </c>
      <c r="L1432" s="2" t="s">
        <v>4210</v>
      </c>
      <c r="M1432" s="2" t="s">
        <v>4211</v>
      </c>
      <c r="N1432" s="2" t="s">
        <v>41</v>
      </c>
      <c r="O1432" s="2" t="str">
        <f t="shared" si="22"/>
        <v>OK</v>
      </c>
      <c r="P1432" s="2" t="str">
        <f>VLOOKUP(B1432,ACROV!$A$2:$D$739,4,)</f>
        <v>YANA SURYANA</v>
      </c>
    </row>
    <row r="1433" spans="1:16" x14ac:dyDescent="0.25">
      <c r="A1433" s="2" t="s">
        <v>26</v>
      </c>
      <c r="B1433" s="2" t="s">
        <v>1501</v>
      </c>
      <c r="C1433" s="2" t="s">
        <v>1502</v>
      </c>
      <c r="D1433" s="2" t="s">
        <v>118</v>
      </c>
      <c r="E1433" s="2" t="s">
        <v>1503</v>
      </c>
      <c r="F1433" s="2" t="s">
        <v>4205</v>
      </c>
      <c r="G1433" s="2" t="s">
        <v>4206</v>
      </c>
      <c r="H1433" s="2" t="s">
        <v>4207</v>
      </c>
      <c r="I1433" s="2" t="s">
        <v>4208</v>
      </c>
      <c r="J1433" s="2" t="s">
        <v>27</v>
      </c>
      <c r="K1433" s="2" t="s">
        <v>4209</v>
      </c>
      <c r="L1433" s="2" t="s">
        <v>4210</v>
      </c>
      <c r="M1433" s="2" t="s">
        <v>4211</v>
      </c>
      <c r="N1433" s="2" t="s">
        <v>41</v>
      </c>
      <c r="O1433" s="2" t="str">
        <f t="shared" si="22"/>
        <v>OK</v>
      </c>
      <c r="P1433" s="2" t="str">
        <f>VLOOKUP(B1433,ACROV!$A$2:$D$739,4,)</f>
        <v>YANA SURYANA</v>
      </c>
    </row>
    <row r="1434" spans="1:16" x14ac:dyDescent="0.25">
      <c r="A1434" s="2" t="s">
        <v>26</v>
      </c>
      <c r="B1434" s="2" t="s">
        <v>3246</v>
      </c>
      <c r="C1434" s="2" t="s">
        <v>3247</v>
      </c>
      <c r="D1434" s="2" t="s">
        <v>118</v>
      </c>
      <c r="E1434" s="2" t="s">
        <v>3248</v>
      </c>
      <c r="F1434" s="2" t="s">
        <v>4205</v>
      </c>
      <c r="G1434" s="2" t="s">
        <v>4206</v>
      </c>
      <c r="H1434" s="2" t="s">
        <v>4207</v>
      </c>
      <c r="I1434" s="2" t="s">
        <v>4208</v>
      </c>
      <c r="J1434" s="2" t="s">
        <v>27</v>
      </c>
      <c r="K1434" s="2" t="s">
        <v>4209</v>
      </c>
      <c r="L1434" s="2" t="s">
        <v>4210</v>
      </c>
      <c r="M1434" s="2" t="s">
        <v>4211</v>
      </c>
      <c r="N1434" s="2" t="s">
        <v>41</v>
      </c>
      <c r="O1434" s="2" t="str">
        <f t="shared" si="22"/>
        <v>OK</v>
      </c>
      <c r="P1434" s="2" t="str">
        <f>VLOOKUP(B1434,ACROV!$A$2:$D$739,4,)</f>
        <v>YANA SURYANA</v>
      </c>
    </row>
    <row r="1435" spans="1:16" x14ac:dyDescent="0.25">
      <c r="A1435" s="2" t="s">
        <v>26</v>
      </c>
      <c r="B1435" s="2" t="s">
        <v>599</v>
      </c>
      <c r="C1435" s="2" t="s">
        <v>600</v>
      </c>
      <c r="D1435" s="2" t="s">
        <v>30</v>
      </c>
      <c r="E1435" s="2" t="s">
        <v>601</v>
      </c>
      <c r="F1435" s="2" t="s">
        <v>4205</v>
      </c>
      <c r="G1435" s="2" t="s">
        <v>4206</v>
      </c>
      <c r="H1435" s="2" t="s">
        <v>4207</v>
      </c>
      <c r="I1435" s="2" t="s">
        <v>4208</v>
      </c>
      <c r="J1435" s="2" t="s">
        <v>27</v>
      </c>
      <c r="K1435" s="2" t="s">
        <v>4209</v>
      </c>
      <c r="L1435" s="2" t="s">
        <v>4210</v>
      </c>
      <c r="M1435" s="2" t="s">
        <v>4211</v>
      </c>
      <c r="N1435" s="2" t="s">
        <v>41</v>
      </c>
      <c r="O1435" s="2" t="str">
        <f t="shared" si="22"/>
        <v>OK</v>
      </c>
      <c r="P1435" s="2" t="str">
        <f>VLOOKUP(B1435,ACROV!$A$2:$D$739,4,)</f>
        <v>YANA SURYANA</v>
      </c>
    </row>
    <row r="1436" spans="1:16" x14ac:dyDescent="0.25">
      <c r="A1436" s="2" t="s">
        <v>26</v>
      </c>
      <c r="B1436" s="2" t="s">
        <v>1560</v>
      </c>
      <c r="C1436" s="2" t="s">
        <v>1561</v>
      </c>
      <c r="D1436" s="2" t="s">
        <v>30</v>
      </c>
      <c r="E1436" s="2" t="s">
        <v>1655</v>
      </c>
      <c r="F1436" s="2" t="s">
        <v>4205</v>
      </c>
      <c r="G1436" s="2" t="s">
        <v>4206</v>
      </c>
      <c r="H1436" s="2" t="s">
        <v>4207</v>
      </c>
      <c r="I1436" s="2" t="s">
        <v>4208</v>
      </c>
      <c r="J1436" s="2" t="s">
        <v>27</v>
      </c>
      <c r="K1436" s="2" t="s">
        <v>4209</v>
      </c>
      <c r="L1436" s="2" t="s">
        <v>4210</v>
      </c>
      <c r="M1436" s="2" t="s">
        <v>4211</v>
      </c>
      <c r="N1436" s="2" t="s">
        <v>41</v>
      </c>
      <c r="O1436" s="2" t="str">
        <f t="shared" si="22"/>
        <v>OK</v>
      </c>
      <c r="P1436" s="2" t="str">
        <f>VLOOKUP(B1436,ACROV!$A$2:$D$739,4,)</f>
        <v>YANA SURYANA</v>
      </c>
    </row>
    <row r="1437" spans="1:16" x14ac:dyDescent="0.25">
      <c r="A1437" s="2" t="s">
        <v>26</v>
      </c>
      <c r="B1437" s="2" t="s">
        <v>630</v>
      </c>
      <c r="C1437" s="2" t="s">
        <v>631</v>
      </c>
      <c r="D1437" s="2" t="s">
        <v>160</v>
      </c>
      <c r="E1437" s="2" t="s">
        <v>1213</v>
      </c>
      <c r="F1437" s="2" t="s">
        <v>4205</v>
      </c>
      <c r="G1437" s="2" t="s">
        <v>4206</v>
      </c>
      <c r="H1437" s="2" t="s">
        <v>4207</v>
      </c>
      <c r="I1437" s="2" t="s">
        <v>4208</v>
      </c>
      <c r="J1437" s="2" t="s">
        <v>27</v>
      </c>
      <c r="K1437" s="2" t="s">
        <v>4209</v>
      </c>
      <c r="L1437" s="2" t="s">
        <v>4210</v>
      </c>
      <c r="M1437" s="2" t="s">
        <v>4211</v>
      </c>
      <c r="N1437" s="2" t="s">
        <v>41</v>
      </c>
      <c r="O1437" s="2" t="str">
        <f t="shared" si="22"/>
        <v>OK</v>
      </c>
      <c r="P1437" s="2" t="str">
        <f>VLOOKUP(B1437,ACROV!$A$2:$D$739,4,)</f>
        <v>YANA SURYANA</v>
      </c>
    </row>
    <row r="1438" spans="1:16" x14ac:dyDescent="0.25">
      <c r="A1438" s="2" t="s">
        <v>26</v>
      </c>
      <c r="B1438" s="2" t="s">
        <v>493</v>
      </c>
      <c r="C1438" s="2" t="s">
        <v>494</v>
      </c>
      <c r="D1438" s="2" t="s">
        <v>118</v>
      </c>
      <c r="E1438" s="2" t="s">
        <v>1402</v>
      </c>
      <c r="F1438" s="2" t="s">
        <v>4205</v>
      </c>
      <c r="G1438" s="2" t="s">
        <v>4206</v>
      </c>
      <c r="H1438" s="2" t="s">
        <v>4207</v>
      </c>
      <c r="I1438" s="2" t="s">
        <v>4208</v>
      </c>
      <c r="J1438" s="2" t="s">
        <v>27</v>
      </c>
      <c r="K1438" s="2" t="s">
        <v>4209</v>
      </c>
      <c r="L1438" s="2" t="s">
        <v>4210</v>
      </c>
      <c r="M1438" s="2" t="s">
        <v>4211</v>
      </c>
      <c r="N1438" s="2" t="s">
        <v>41</v>
      </c>
      <c r="O1438" s="2" t="str">
        <f t="shared" si="22"/>
        <v>OK</v>
      </c>
      <c r="P1438" s="2" t="str">
        <f>VLOOKUP(B1438,ACROV!$A$2:$D$739,4,)</f>
        <v>YANA SURYANA</v>
      </c>
    </row>
    <row r="1439" spans="1:16" x14ac:dyDescent="0.25">
      <c r="A1439" s="2" t="s">
        <v>26</v>
      </c>
      <c r="B1439" s="2" t="s">
        <v>862</v>
      </c>
      <c r="C1439" s="2" t="s">
        <v>863</v>
      </c>
      <c r="D1439" s="2" t="s">
        <v>118</v>
      </c>
      <c r="E1439" s="2" t="s">
        <v>2381</v>
      </c>
      <c r="F1439" s="2" t="s">
        <v>4205</v>
      </c>
      <c r="G1439" s="2" t="s">
        <v>4206</v>
      </c>
      <c r="H1439" s="2" t="s">
        <v>4207</v>
      </c>
      <c r="I1439" s="2" t="s">
        <v>4208</v>
      </c>
      <c r="J1439" s="2" t="s">
        <v>27</v>
      </c>
      <c r="K1439" s="2" t="s">
        <v>4209</v>
      </c>
      <c r="L1439" s="2" t="s">
        <v>4210</v>
      </c>
      <c r="M1439" s="2" t="s">
        <v>4211</v>
      </c>
      <c r="N1439" s="2" t="s">
        <v>41</v>
      </c>
      <c r="O1439" s="2" t="str">
        <f t="shared" si="22"/>
        <v>OK</v>
      </c>
      <c r="P1439" s="2" t="str">
        <f>VLOOKUP(B1439,ACROV!$A$2:$D$739,4,)</f>
        <v>YANA SURYANA</v>
      </c>
    </row>
    <row r="1440" spans="1:16" x14ac:dyDescent="0.25">
      <c r="A1440" s="2" t="s">
        <v>26</v>
      </c>
      <c r="B1440" s="2" t="s">
        <v>3095</v>
      </c>
      <c r="C1440" s="2" t="s">
        <v>3096</v>
      </c>
      <c r="D1440" s="2" t="s">
        <v>30</v>
      </c>
      <c r="E1440" s="2" t="s">
        <v>3097</v>
      </c>
      <c r="F1440" s="2" t="s">
        <v>4205</v>
      </c>
      <c r="G1440" s="2" t="s">
        <v>4206</v>
      </c>
      <c r="H1440" s="2" t="s">
        <v>4207</v>
      </c>
      <c r="I1440" s="2" t="s">
        <v>4208</v>
      </c>
      <c r="J1440" s="2" t="s">
        <v>27</v>
      </c>
      <c r="K1440" s="2" t="s">
        <v>4209</v>
      </c>
      <c r="L1440" s="2" t="s">
        <v>4210</v>
      </c>
      <c r="M1440" s="2" t="s">
        <v>4211</v>
      </c>
      <c r="N1440" s="2" t="s">
        <v>41</v>
      </c>
      <c r="O1440" s="2" t="str">
        <f t="shared" si="22"/>
        <v>OK</v>
      </c>
      <c r="P1440" s="2" t="str">
        <f>VLOOKUP(B1440,ACROV!$A$2:$D$739,4,)</f>
        <v>YANA SURYANA</v>
      </c>
    </row>
    <row r="1441" spans="1:16" x14ac:dyDescent="0.25">
      <c r="A1441" s="2" t="s">
        <v>26</v>
      </c>
      <c r="B1441" s="2" t="s">
        <v>3573</v>
      </c>
      <c r="C1441" s="2" t="s">
        <v>3574</v>
      </c>
      <c r="D1441" s="2" t="s">
        <v>118</v>
      </c>
      <c r="E1441" s="2" t="s">
        <v>3575</v>
      </c>
      <c r="F1441" s="2" t="s">
        <v>4205</v>
      </c>
      <c r="G1441" s="2" t="s">
        <v>4206</v>
      </c>
      <c r="H1441" s="2" t="s">
        <v>4207</v>
      </c>
      <c r="I1441" s="2" t="s">
        <v>4208</v>
      </c>
      <c r="J1441" s="2" t="s">
        <v>27</v>
      </c>
      <c r="K1441" s="2" t="s">
        <v>4209</v>
      </c>
      <c r="L1441" s="2" t="s">
        <v>4210</v>
      </c>
      <c r="M1441" s="2" t="s">
        <v>4211</v>
      </c>
      <c r="N1441" s="2" t="s">
        <v>41</v>
      </c>
      <c r="O1441" s="2" t="str">
        <f t="shared" si="22"/>
        <v>OK</v>
      </c>
      <c r="P1441" s="2" t="str">
        <f>VLOOKUP(B1441,ACROV!$A$2:$D$739,4,)</f>
        <v>YANA SURYANA</v>
      </c>
    </row>
    <row r="1442" spans="1:16" x14ac:dyDescent="0.25">
      <c r="A1442" s="2" t="s">
        <v>26</v>
      </c>
      <c r="B1442" s="2" t="s">
        <v>345</v>
      </c>
      <c r="C1442" s="2" t="s">
        <v>346</v>
      </c>
      <c r="D1442" s="2" t="s">
        <v>118</v>
      </c>
      <c r="E1442" s="2" t="s">
        <v>347</v>
      </c>
      <c r="F1442" s="2" t="s">
        <v>4205</v>
      </c>
      <c r="G1442" s="2" t="s">
        <v>4206</v>
      </c>
      <c r="H1442" s="2" t="s">
        <v>4207</v>
      </c>
      <c r="I1442" s="2" t="s">
        <v>4208</v>
      </c>
      <c r="J1442" s="2" t="s">
        <v>27</v>
      </c>
      <c r="K1442" s="2" t="s">
        <v>4209</v>
      </c>
      <c r="L1442" s="2" t="s">
        <v>4210</v>
      </c>
      <c r="M1442" s="2" t="s">
        <v>4211</v>
      </c>
      <c r="N1442" s="2" t="s">
        <v>41</v>
      </c>
      <c r="O1442" s="2" t="str">
        <f t="shared" si="22"/>
        <v>OK</v>
      </c>
      <c r="P1442" s="2" t="str">
        <f>VLOOKUP(B1442,ACROV!$A$2:$D$739,4,)</f>
        <v>YANA SURYANA</v>
      </c>
    </row>
    <row r="1443" spans="1:16" x14ac:dyDescent="0.25">
      <c r="A1443" s="2" t="s">
        <v>26</v>
      </c>
      <c r="B1443" s="2" t="s">
        <v>470</v>
      </c>
      <c r="C1443" s="2" t="s">
        <v>471</v>
      </c>
      <c r="D1443" s="2" t="s">
        <v>118</v>
      </c>
      <c r="E1443" s="2" t="s">
        <v>2203</v>
      </c>
      <c r="F1443" s="2" t="s">
        <v>4205</v>
      </c>
      <c r="G1443" s="2" t="s">
        <v>4206</v>
      </c>
      <c r="H1443" s="2" t="s">
        <v>4207</v>
      </c>
      <c r="I1443" s="2" t="s">
        <v>4208</v>
      </c>
      <c r="J1443" s="2" t="s">
        <v>27</v>
      </c>
      <c r="K1443" s="2" t="s">
        <v>4209</v>
      </c>
      <c r="L1443" s="2" t="s">
        <v>4210</v>
      </c>
      <c r="M1443" s="2" t="s">
        <v>4211</v>
      </c>
      <c r="N1443" s="2" t="s">
        <v>41</v>
      </c>
      <c r="O1443" s="2" t="str">
        <f t="shared" si="22"/>
        <v>OK</v>
      </c>
      <c r="P1443" s="2" t="str">
        <f>VLOOKUP(B1443,ACROV!$A$2:$D$739,4,)</f>
        <v>YANA SURYANA</v>
      </c>
    </row>
    <row r="1444" spans="1:16" x14ac:dyDescent="0.25">
      <c r="A1444" s="2" t="s">
        <v>26</v>
      </c>
      <c r="B1444" s="2" t="s">
        <v>1560</v>
      </c>
      <c r="C1444" s="2" t="s">
        <v>1561</v>
      </c>
      <c r="D1444" s="2" t="s">
        <v>118</v>
      </c>
      <c r="E1444" s="2" t="s">
        <v>3756</v>
      </c>
      <c r="F1444" s="2" t="s">
        <v>4205</v>
      </c>
      <c r="G1444" s="2" t="s">
        <v>4206</v>
      </c>
      <c r="H1444" s="2" t="s">
        <v>4207</v>
      </c>
      <c r="I1444" s="2" t="s">
        <v>4208</v>
      </c>
      <c r="J1444" s="2" t="s">
        <v>27</v>
      </c>
      <c r="K1444" s="2" t="s">
        <v>4209</v>
      </c>
      <c r="L1444" s="2" t="s">
        <v>4210</v>
      </c>
      <c r="M1444" s="2" t="s">
        <v>4211</v>
      </c>
      <c r="N1444" s="2" t="s">
        <v>41</v>
      </c>
      <c r="O1444" s="2" t="str">
        <f t="shared" si="22"/>
        <v>OK</v>
      </c>
      <c r="P1444" s="2" t="str">
        <f>VLOOKUP(B1444,ACROV!$A$2:$D$739,4,)</f>
        <v>YANA SURYANA</v>
      </c>
    </row>
    <row r="1445" spans="1:16" x14ac:dyDescent="0.25">
      <c r="A1445" s="2" t="s">
        <v>26</v>
      </c>
      <c r="B1445" s="2" t="s">
        <v>3554</v>
      </c>
      <c r="C1445" s="2" t="s">
        <v>3555</v>
      </c>
      <c r="D1445" s="2" t="s">
        <v>118</v>
      </c>
      <c r="E1445" s="2" t="s">
        <v>3556</v>
      </c>
      <c r="F1445" s="2" t="s">
        <v>4205</v>
      </c>
      <c r="G1445" s="2" t="s">
        <v>4206</v>
      </c>
      <c r="H1445" s="2" t="s">
        <v>4207</v>
      </c>
      <c r="I1445" s="2" t="s">
        <v>4208</v>
      </c>
      <c r="J1445" s="2" t="s">
        <v>27</v>
      </c>
      <c r="K1445" s="2" t="s">
        <v>4209</v>
      </c>
      <c r="L1445" s="2" t="s">
        <v>4210</v>
      </c>
      <c r="M1445" s="2" t="s">
        <v>4211</v>
      </c>
      <c r="N1445" s="2" t="s">
        <v>41</v>
      </c>
      <c r="O1445" s="2" t="str">
        <f t="shared" si="22"/>
        <v>OK</v>
      </c>
      <c r="P1445" s="2" t="str">
        <f>VLOOKUP(B1445,ACROV!$A$2:$D$739,4,)</f>
        <v>YANA SURYANA</v>
      </c>
    </row>
    <row r="1446" spans="1:16" x14ac:dyDescent="0.25">
      <c r="A1446" s="2" t="s">
        <v>26</v>
      </c>
      <c r="B1446" s="2" t="s">
        <v>2000</v>
      </c>
      <c r="C1446" s="2" t="s">
        <v>2001</v>
      </c>
      <c r="D1446" s="2" t="s">
        <v>118</v>
      </c>
      <c r="E1446" s="2" t="s">
        <v>2002</v>
      </c>
      <c r="F1446" s="2" t="s">
        <v>4205</v>
      </c>
      <c r="G1446" s="2" t="s">
        <v>4206</v>
      </c>
      <c r="H1446" s="2" t="s">
        <v>4207</v>
      </c>
      <c r="I1446" s="2" t="s">
        <v>4208</v>
      </c>
      <c r="J1446" s="2" t="s">
        <v>27</v>
      </c>
      <c r="K1446" s="2" t="s">
        <v>4209</v>
      </c>
      <c r="L1446" s="2" t="s">
        <v>4210</v>
      </c>
      <c r="M1446" s="2" t="s">
        <v>4211</v>
      </c>
      <c r="N1446" s="2" t="s">
        <v>41</v>
      </c>
      <c r="O1446" s="2" t="str">
        <f t="shared" si="22"/>
        <v>OK</v>
      </c>
      <c r="P1446" s="2" t="str">
        <f>VLOOKUP(B1446,ACROV!$A$2:$D$739,4,)</f>
        <v>YANA SURYANA</v>
      </c>
    </row>
    <row r="1447" spans="1:16" x14ac:dyDescent="0.25">
      <c r="A1447" s="2" t="s">
        <v>26</v>
      </c>
      <c r="B1447" s="2" t="s">
        <v>1421</v>
      </c>
      <c r="C1447" s="2" t="s">
        <v>1422</v>
      </c>
      <c r="D1447" s="2" t="s">
        <v>118</v>
      </c>
      <c r="E1447" s="2" t="s">
        <v>1423</v>
      </c>
      <c r="F1447" s="2" t="s">
        <v>4205</v>
      </c>
      <c r="G1447" s="2" t="s">
        <v>4206</v>
      </c>
      <c r="H1447" s="2" t="s">
        <v>4207</v>
      </c>
      <c r="I1447" s="2" t="s">
        <v>4208</v>
      </c>
      <c r="J1447" s="2" t="s">
        <v>27</v>
      </c>
      <c r="K1447" s="2" t="s">
        <v>4209</v>
      </c>
      <c r="L1447" s="2" t="s">
        <v>4210</v>
      </c>
      <c r="M1447" s="2" t="s">
        <v>4211</v>
      </c>
      <c r="N1447" s="2" t="s">
        <v>41</v>
      </c>
      <c r="O1447" s="2" t="str">
        <f t="shared" si="22"/>
        <v>OK</v>
      </c>
      <c r="P1447" s="2" t="str">
        <f>VLOOKUP(B1447,ACROV!$A$2:$D$739,4,)</f>
        <v>YANA SURYANA</v>
      </c>
    </row>
    <row r="1448" spans="1:16" x14ac:dyDescent="0.25">
      <c r="A1448" s="2" t="s">
        <v>26</v>
      </c>
      <c r="B1448" s="2" t="s">
        <v>493</v>
      </c>
      <c r="C1448" s="2" t="s">
        <v>494</v>
      </c>
      <c r="D1448" s="2" t="s">
        <v>30</v>
      </c>
      <c r="E1448" s="2" t="s">
        <v>495</v>
      </c>
      <c r="F1448" s="2" t="s">
        <v>4205</v>
      </c>
      <c r="G1448" s="2" t="s">
        <v>4206</v>
      </c>
      <c r="H1448" s="2" t="s">
        <v>4207</v>
      </c>
      <c r="I1448" s="2" t="s">
        <v>4208</v>
      </c>
      <c r="J1448" s="2" t="s">
        <v>27</v>
      </c>
      <c r="K1448" s="2" t="s">
        <v>4209</v>
      </c>
      <c r="L1448" s="2" t="s">
        <v>4210</v>
      </c>
      <c r="M1448" s="2" t="s">
        <v>4211</v>
      </c>
      <c r="N1448" s="2" t="s">
        <v>41</v>
      </c>
      <c r="O1448" s="2" t="str">
        <f t="shared" si="22"/>
        <v>OK</v>
      </c>
      <c r="P1448" s="2" t="str">
        <f>VLOOKUP(B1448,ACROV!$A$2:$D$739,4,)</f>
        <v>YANA SURYANA</v>
      </c>
    </row>
    <row r="1449" spans="1:16" x14ac:dyDescent="0.25">
      <c r="A1449" s="2" t="s">
        <v>26</v>
      </c>
      <c r="B1449" s="2" t="s">
        <v>172</v>
      </c>
      <c r="C1449" s="2" t="s">
        <v>173</v>
      </c>
      <c r="D1449" s="2" t="s">
        <v>30</v>
      </c>
      <c r="E1449" s="2" t="s">
        <v>2477</v>
      </c>
      <c r="F1449" s="2" t="s">
        <v>4205</v>
      </c>
      <c r="G1449" s="2" t="s">
        <v>4206</v>
      </c>
      <c r="H1449" s="2" t="s">
        <v>4207</v>
      </c>
      <c r="I1449" s="2" t="s">
        <v>4208</v>
      </c>
      <c r="J1449" s="2" t="s">
        <v>27</v>
      </c>
      <c r="K1449" s="2" t="s">
        <v>4209</v>
      </c>
      <c r="L1449" s="2" t="s">
        <v>4210</v>
      </c>
      <c r="M1449" s="2" t="s">
        <v>4211</v>
      </c>
      <c r="N1449" s="2" t="s">
        <v>41</v>
      </c>
      <c r="O1449" s="2" t="str">
        <f t="shared" si="22"/>
        <v>OK</v>
      </c>
      <c r="P1449" s="2" t="str">
        <f>VLOOKUP(B1449,ACROV!$A$2:$D$739,4,)</f>
        <v>YANA SURYANA</v>
      </c>
    </row>
    <row r="1450" spans="1:16" x14ac:dyDescent="0.25">
      <c r="A1450" s="2" t="s">
        <v>26</v>
      </c>
      <c r="B1450" s="2" t="s">
        <v>2382</v>
      </c>
      <c r="C1450" s="2" t="s">
        <v>2383</v>
      </c>
      <c r="D1450" s="2" t="s">
        <v>118</v>
      </c>
      <c r="E1450" s="2" t="s">
        <v>2384</v>
      </c>
      <c r="F1450" s="2" t="s">
        <v>4205</v>
      </c>
      <c r="G1450" s="2" t="s">
        <v>4206</v>
      </c>
      <c r="H1450" s="2" t="s">
        <v>4207</v>
      </c>
      <c r="I1450" s="2" t="s">
        <v>4208</v>
      </c>
      <c r="J1450" s="2" t="s">
        <v>27</v>
      </c>
      <c r="K1450" s="2" t="s">
        <v>4209</v>
      </c>
      <c r="L1450" s="2" t="s">
        <v>4210</v>
      </c>
      <c r="M1450" s="2" t="s">
        <v>4211</v>
      </c>
      <c r="N1450" s="2" t="s">
        <v>41</v>
      </c>
      <c r="O1450" s="2" t="str">
        <f t="shared" si="22"/>
        <v>OK</v>
      </c>
      <c r="P1450" s="2" t="str">
        <f>VLOOKUP(B1450,ACROV!$A$2:$D$739,4,)</f>
        <v>YANA SURYANA</v>
      </c>
    </row>
    <row r="1451" spans="1:16" x14ac:dyDescent="0.25">
      <c r="A1451" s="2" t="s">
        <v>26</v>
      </c>
      <c r="B1451" s="2" t="s">
        <v>1921</v>
      </c>
      <c r="C1451" s="2" t="s">
        <v>1922</v>
      </c>
      <c r="D1451" s="2" t="s">
        <v>118</v>
      </c>
      <c r="E1451" s="2" t="s">
        <v>1923</v>
      </c>
      <c r="F1451" s="2" t="s">
        <v>4205</v>
      </c>
      <c r="G1451" s="2" t="s">
        <v>4206</v>
      </c>
      <c r="H1451" s="2" t="s">
        <v>4207</v>
      </c>
      <c r="I1451" s="2" t="s">
        <v>4208</v>
      </c>
      <c r="J1451" s="2" t="s">
        <v>27</v>
      </c>
      <c r="K1451" s="2" t="s">
        <v>4209</v>
      </c>
      <c r="L1451" s="2" t="s">
        <v>4210</v>
      </c>
      <c r="M1451" s="2" t="s">
        <v>4211</v>
      </c>
      <c r="N1451" s="2" t="s">
        <v>41</v>
      </c>
      <c r="O1451" s="2" t="str">
        <f t="shared" si="22"/>
        <v>OK</v>
      </c>
      <c r="P1451" s="2" t="str">
        <f>VLOOKUP(B1451,ACROV!$A$2:$D$739,4,)</f>
        <v>YANA SURYANA</v>
      </c>
    </row>
    <row r="1452" spans="1:16" x14ac:dyDescent="0.25">
      <c r="A1452" s="2" t="s">
        <v>26</v>
      </c>
      <c r="B1452" s="2" t="s">
        <v>935</v>
      </c>
      <c r="C1452" s="2" t="s">
        <v>936</v>
      </c>
      <c r="D1452" s="2" t="s">
        <v>118</v>
      </c>
      <c r="E1452" s="2" t="s">
        <v>1374</v>
      </c>
      <c r="F1452" s="2" t="s">
        <v>4205</v>
      </c>
      <c r="G1452" s="2" t="s">
        <v>4206</v>
      </c>
      <c r="H1452" s="2" t="s">
        <v>4207</v>
      </c>
      <c r="I1452" s="2" t="s">
        <v>4208</v>
      </c>
      <c r="J1452" s="2" t="s">
        <v>27</v>
      </c>
      <c r="K1452" s="2" t="s">
        <v>4209</v>
      </c>
      <c r="L1452" s="2" t="s">
        <v>4210</v>
      </c>
      <c r="M1452" s="2" t="s">
        <v>4211</v>
      </c>
      <c r="N1452" s="2" t="s">
        <v>41</v>
      </c>
      <c r="O1452" s="2" t="str">
        <f t="shared" si="22"/>
        <v>OK</v>
      </c>
      <c r="P1452" s="2" t="str">
        <f>VLOOKUP(B1452,ACROV!$A$2:$D$739,4,)</f>
        <v>YANA SURYANA</v>
      </c>
    </row>
    <row r="1453" spans="1:16" x14ac:dyDescent="0.25">
      <c r="A1453" s="2" t="s">
        <v>26</v>
      </c>
      <c r="B1453" s="2" t="s">
        <v>1306</v>
      </c>
      <c r="C1453" s="2" t="s">
        <v>1307</v>
      </c>
      <c r="D1453" s="2" t="s">
        <v>118</v>
      </c>
      <c r="E1453" s="2" t="s">
        <v>1505</v>
      </c>
      <c r="F1453" s="2" t="s">
        <v>4205</v>
      </c>
      <c r="G1453" s="2" t="s">
        <v>4206</v>
      </c>
      <c r="H1453" s="2" t="s">
        <v>4207</v>
      </c>
      <c r="I1453" s="2" t="s">
        <v>4208</v>
      </c>
      <c r="J1453" s="2" t="s">
        <v>27</v>
      </c>
      <c r="K1453" s="2" t="s">
        <v>4209</v>
      </c>
      <c r="L1453" s="2" t="s">
        <v>4210</v>
      </c>
      <c r="M1453" s="2" t="s">
        <v>4211</v>
      </c>
      <c r="N1453" s="2" t="s">
        <v>41</v>
      </c>
      <c r="O1453" s="2" t="str">
        <f t="shared" si="22"/>
        <v>OK</v>
      </c>
      <c r="P1453" s="2" t="str">
        <f>VLOOKUP(B1453,ACROV!$A$2:$D$739,4,)</f>
        <v>YANA SURYANA</v>
      </c>
    </row>
    <row r="1454" spans="1:16" x14ac:dyDescent="0.25">
      <c r="A1454" s="2" t="s">
        <v>26</v>
      </c>
      <c r="B1454" s="2" t="s">
        <v>2000</v>
      </c>
      <c r="C1454" s="2" t="s">
        <v>2001</v>
      </c>
      <c r="D1454" s="2" t="s">
        <v>30</v>
      </c>
      <c r="E1454" s="2" t="s">
        <v>2427</v>
      </c>
      <c r="F1454" s="2" t="s">
        <v>4205</v>
      </c>
      <c r="G1454" s="2" t="s">
        <v>4206</v>
      </c>
      <c r="H1454" s="2" t="s">
        <v>4207</v>
      </c>
      <c r="I1454" s="2" t="s">
        <v>4208</v>
      </c>
      <c r="J1454" s="2" t="s">
        <v>27</v>
      </c>
      <c r="K1454" s="2" t="s">
        <v>4209</v>
      </c>
      <c r="L1454" s="2" t="s">
        <v>4210</v>
      </c>
      <c r="M1454" s="2" t="s">
        <v>4211</v>
      </c>
      <c r="N1454" s="2" t="s">
        <v>41</v>
      </c>
      <c r="O1454" s="2" t="str">
        <f t="shared" si="22"/>
        <v>OK</v>
      </c>
      <c r="P1454" s="2" t="str">
        <f>VLOOKUP(B1454,ACROV!$A$2:$D$739,4,)</f>
        <v>YANA SURYANA</v>
      </c>
    </row>
    <row r="1455" spans="1:16" x14ac:dyDescent="0.25">
      <c r="A1455" s="2" t="s">
        <v>26</v>
      </c>
      <c r="B1455" s="2" t="s">
        <v>1836</v>
      </c>
      <c r="C1455" s="2" t="s">
        <v>1837</v>
      </c>
      <c r="D1455" s="2" t="s">
        <v>118</v>
      </c>
      <c r="E1455" s="2" t="s">
        <v>2931</v>
      </c>
      <c r="F1455" s="2" t="s">
        <v>4205</v>
      </c>
      <c r="G1455" s="2" t="s">
        <v>4206</v>
      </c>
      <c r="H1455" s="2" t="s">
        <v>4207</v>
      </c>
      <c r="I1455" s="2" t="s">
        <v>4208</v>
      </c>
      <c r="J1455" s="2" t="s">
        <v>27</v>
      </c>
      <c r="K1455" s="2" t="s">
        <v>4209</v>
      </c>
      <c r="L1455" s="2" t="s">
        <v>4210</v>
      </c>
      <c r="M1455" s="2" t="s">
        <v>4211</v>
      </c>
      <c r="N1455" s="2" t="s">
        <v>41</v>
      </c>
      <c r="O1455" s="2" t="str">
        <f t="shared" si="22"/>
        <v>OK</v>
      </c>
      <c r="P1455" s="2" t="str">
        <f>VLOOKUP(B1455,ACROV!$A$2:$D$739,4,)</f>
        <v>YANA SURYANA</v>
      </c>
    </row>
    <row r="1456" spans="1:16" x14ac:dyDescent="0.25">
      <c r="A1456" s="2" t="s">
        <v>26</v>
      </c>
      <c r="B1456" s="2" t="s">
        <v>1144</v>
      </c>
      <c r="C1456" s="2" t="s">
        <v>1145</v>
      </c>
      <c r="D1456" s="2" t="s">
        <v>30</v>
      </c>
      <c r="E1456" s="2" t="s">
        <v>1146</v>
      </c>
      <c r="F1456" s="2" t="s">
        <v>4205</v>
      </c>
      <c r="G1456" s="2" t="s">
        <v>4206</v>
      </c>
      <c r="H1456" s="2" t="s">
        <v>4207</v>
      </c>
      <c r="I1456" s="2" t="s">
        <v>4208</v>
      </c>
      <c r="J1456" s="2" t="s">
        <v>27</v>
      </c>
      <c r="K1456" s="2" t="s">
        <v>4209</v>
      </c>
      <c r="L1456" s="2" t="s">
        <v>4210</v>
      </c>
      <c r="M1456" s="2" t="s">
        <v>4211</v>
      </c>
      <c r="N1456" s="2" t="s">
        <v>41</v>
      </c>
      <c r="O1456" s="2" t="str">
        <f t="shared" si="22"/>
        <v>OK</v>
      </c>
      <c r="P1456" s="2" t="str">
        <f>VLOOKUP(B1456,ACROV!$A$2:$D$739,4,)</f>
        <v>YANA SURYANA</v>
      </c>
    </row>
    <row r="1457" spans="1:16" x14ac:dyDescent="0.25">
      <c r="A1457" s="2" t="s">
        <v>26</v>
      </c>
      <c r="B1457" s="2" t="s">
        <v>298</v>
      </c>
      <c r="C1457" s="2" t="s">
        <v>299</v>
      </c>
      <c r="D1457" s="2" t="s">
        <v>30</v>
      </c>
      <c r="E1457" s="2" t="s">
        <v>300</v>
      </c>
      <c r="F1457" s="2" t="s">
        <v>4205</v>
      </c>
      <c r="G1457" s="2" t="s">
        <v>4206</v>
      </c>
      <c r="H1457" s="2" t="s">
        <v>4207</v>
      </c>
      <c r="I1457" s="2" t="s">
        <v>4208</v>
      </c>
      <c r="J1457" s="2" t="s">
        <v>27</v>
      </c>
      <c r="K1457" s="2" t="s">
        <v>4209</v>
      </c>
      <c r="L1457" s="2" t="s">
        <v>4210</v>
      </c>
      <c r="M1457" s="2" t="s">
        <v>4211</v>
      </c>
      <c r="N1457" s="2" t="s">
        <v>41</v>
      </c>
      <c r="O1457" s="2" t="str">
        <f t="shared" si="22"/>
        <v>OK</v>
      </c>
      <c r="P1457" s="2" t="str">
        <f>VLOOKUP(B1457,ACROV!$A$2:$D$739,4,)</f>
        <v>YANA SURYANA</v>
      </c>
    </row>
    <row r="1458" spans="1:16" x14ac:dyDescent="0.25">
      <c r="A1458" s="2" t="s">
        <v>26</v>
      </c>
      <c r="B1458" s="2" t="s">
        <v>935</v>
      </c>
      <c r="C1458" s="2" t="s">
        <v>936</v>
      </c>
      <c r="D1458" s="2" t="s">
        <v>30</v>
      </c>
      <c r="E1458" s="2" t="s">
        <v>937</v>
      </c>
      <c r="F1458" s="2" t="s">
        <v>4205</v>
      </c>
      <c r="G1458" s="2" t="s">
        <v>4206</v>
      </c>
      <c r="H1458" s="2" t="s">
        <v>4207</v>
      </c>
      <c r="I1458" s="2" t="s">
        <v>4208</v>
      </c>
      <c r="J1458" s="2" t="s">
        <v>27</v>
      </c>
      <c r="K1458" s="2" t="s">
        <v>4209</v>
      </c>
      <c r="L1458" s="2" t="s">
        <v>4210</v>
      </c>
      <c r="M1458" s="2" t="s">
        <v>4211</v>
      </c>
      <c r="N1458" s="2" t="s">
        <v>41</v>
      </c>
      <c r="O1458" s="2" t="str">
        <f t="shared" si="22"/>
        <v>OK</v>
      </c>
      <c r="P1458" s="2" t="str">
        <f>VLOOKUP(B1458,ACROV!$A$2:$D$739,4,)</f>
        <v>YANA SURYANA</v>
      </c>
    </row>
    <row r="1459" spans="1:16" x14ac:dyDescent="0.25">
      <c r="A1459" s="2" t="s">
        <v>26</v>
      </c>
      <c r="B1459" s="2" t="s">
        <v>599</v>
      </c>
      <c r="C1459" s="2" t="s">
        <v>600</v>
      </c>
      <c r="D1459" s="2" t="s">
        <v>118</v>
      </c>
      <c r="E1459" s="2" t="s">
        <v>1396</v>
      </c>
      <c r="F1459" s="2" t="s">
        <v>4205</v>
      </c>
      <c r="G1459" s="2" t="s">
        <v>4206</v>
      </c>
      <c r="H1459" s="2" t="s">
        <v>4207</v>
      </c>
      <c r="I1459" s="2" t="s">
        <v>4208</v>
      </c>
      <c r="J1459" s="2" t="s">
        <v>27</v>
      </c>
      <c r="K1459" s="2" t="s">
        <v>4209</v>
      </c>
      <c r="L1459" s="2" t="s">
        <v>4210</v>
      </c>
      <c r="M1459" s="2" t="s">
        <v>4211</v>
      </c>
      <c r="N1459" s="2" t="s">
        <v>41</v>
      </c>
      <c r="O1459" s="2" t="str">
        <f t="shared" si="22"/>
        <v>OK</v>
      </c>
      <c r="P1459" s="2" t="str">
        <f>VLOOKUP(B1459,ACROV!$A$2:$D$739,4,)</f>
        <v>YANA SURYANA</v>
      </c>
    </row>
    <row r="1460" spans="1:16" x14ac:dyDescent="0.25">
      <c r="A1460" s="2" t="s">
        <v>26</v>
      </c>
      <c r="B1460" s="2" t="s">
        <v>1695</v>
      </c>
      <c r="C1460" s="2" t="s">
        <v>1696</v>
      </c>
      <c r="D1460" s="2" t="s">
        <v>118</v>
      </c>
      <c r="E1460" s="2" t="s">
        <v>2519</v>
      </c>
      <c r="F1460" s="2" t="s">
        <v>4205</v>
      </c>
      <c r="G1460" s="2" t="s">
        <v>4206</v>
      </c>
      <c r="H1460" s="2" t="s">
        <v>4207</v>
      </c>
      <c r="I1460" s="2" t="s">
        <v>4208</v>
      </c>
      <c r="J1460" s="2" t="s">
        <v>27</v>
      </c>
      <c r="K1460" s="2" t="s">
        <v>4209</v>
      </c>
      <c r="L1460" s="2" t="s">
        <v>4210</v>
      </c>
      <c r="M1460" s="2" t="s">
        <v>4211</v>
      </c>
      <c r="N1460" s="2" t="s">
        <v>41</v>
      </c>
      <c r="O1460" s="2" t="str">
        <f t="shared" si="22"/>
        <v>OK</v>
      </c>
      <c r="P1460" s="2" t="str">
        <f>VLOOKUP(B1460,ACROV!$A$2:$D$739,4,)</f>
        <v>YANA SURYANA</v>
      </c>
    </row>
    <row r="1461" spans="1:16" x14ac:dyDescent="0.25">
      <c r="A1461" s="2" t="s">
        <v>26</v>
      </c>
      <c r="B1461" s="2" t="s">
        <v>2382</v>
      </c>
      <c r="C1461" s="2" t="s">
        <v>2383</v>
      </c>
      <c r="D1461" s="2" t="s">
        <v>30</v>
      </c>
      <c r="E1461" s="2" t="s">
        <v>2396</v>
      </c>
      <c r="F1461" s="2" t="s">
        <v>4205</v>
      </c>
      <c r="G1461" s="2" t="s">
        <v>4206</v>
      </c>
      <c r="H1461" s="2" t="s">
        <v>4207</v>
      </c>
      <c r="I1461" s="2" t="s">
        <v>4208</v>
      </c>
      <c r="J1461" s="2" t="s">
        <v>27</v>
      </c>
      <c r="K1461" s="2" t="s">
        <v>4209</v>
      </c>
      <c r="L1461" s="2" t="s">
        <v>4210</v>
      </c>
      <c r="M1461" s="2" t="s">
        <v>4211</v>
      </c>
      <c r="N1461" s="2" t="s">
        <v>41</v>
      </c>
      <c r="O1461" s="2" t="str">
        <f t="shared" si="22"/>
        <v>OK</v>
      </c>
      <c r="P1461" s="2" t="str">
        <f>VLOOKUP(B1461,ACROV!$A$2:$D$739,4,)</f>
        <v>YANA SURYANA</v>
      </c>
    </row>
    <row r="1462" spans="1:16" x14ac:dyDescent="0.25">
      <c r="A1462" s="2" t="s">
        <v>26</v>
      </c>
      <c r="B1462" s="2" t="s">
        <v>862</v>
      </c>
      <c r="C1462" s="2" t="s">
        <v>863</v>
      </c>
      <c r="D1462" s="2" t="s">
        <v>30</v>
      </c>
      <c r="E1462" s="2" t="s">
        <v>864</v>
      </c>
      <c r="F1462" s="2" t="s">
        <v>4205</v>
      </c>
      <c r="G1462" s="2" t="s">
        <v>4206</v>
      </c>
      <c r="H1462" s="2" t="s">
        <v>4207</v>
      </c>
      <c r="I1462" s="2" t="s">
        <v>4208</v>
      </c>
      <c r="J1462" s="2" t="s">
        <v>27</v>
      </c>
      <c r="K1462" s="2" t="s">
        <v>4209</v>
      </c>
      <c r="L1462" s="2" t="s">
        <v>4210</v>
      </c>
      <c r="M1462" s="2" t="s">
        <v>4211</v>
      </c>
      <c r="N1462" s="2" t="s">
        <v>41</v>
      </c>
      <c r="O1462" s="2" t="str">
        <f t="shared" si="22"/>
        <v>OK</v>
      </c>
      <c r="P1462" s="2" t="str">
        <f>VLOOKUP(B1462,ACROV!$A$2:$D$739,4,)</f>
        <v>YANA SURYANA</v>
      </c>
    </row>
    <row r="1463" spans="1:16" x14ac:dyDescent="0.25">
      <c r="A1463" s="2" t="s">
        <v>26</v>
      </c>
      <c r="B1463" s="2" t="s">
        <v>1403</v>
      </c>
      <c r="C1463" s="2" t="s">
        <v>1404</v>
      </c>
      <c r="D1463" s="2" t="s">
        <v>30</v>
      </c>
      <c r="E1463" s="2" t="s">
        <v>1405</v>
      </c>
      <c r="F1463" s="2" t="s">
        <v>4205</v>
      </c>
      <c r="G1463" s="2" t="s">
        <v>4206</v>
      </c>
      <c r="H1463" s="2" t="s">
        <v>4207</v>
      </c>
      <c r="I1463" s="2" t="s">
        <v>4208</v>
      </c>
      <c r="J1463" s="2" t="s">
        <v>27</v>
      </c>
      <c r="K1463" s="2" t="s">
        <v>4209</v>
      </c>
      <c r="L1463" s="2" t="s">
        <v>4210</v>
      </c>
      <c r="M1463" s="2" t="s">
        <v>4211</v>
      </c>
      <c r="N1463" s="2" t="s">
        <v>41</v>
      </c>
      <c r="O1463" s="2" t="str">
        <f t="shared" si="22"/>
        <v>OK</v>
      </c>
      <c r="P1463" s="2" t="str">
        <f>VLOOKUP(B1463,ACROV!$A$2:$D$739,4,)</f>
        <v>YANA SURYANA</v>
      </c>
    </row>
    <row r="1464" spans="1:16" x14ac:dyDescent="0.25">
      <c r="A1464" s="2" t="s">
        <v>26</v>
      </c>
      <c r="B1464" s="2" t="s">
        <v>195</v>
      </c>
      <c r="C1464" s="2" t="s">
        <v>196</v>
      </c>
      <c r="D1464" s="2" t="s">
        <v>118</v>
      </c>
      <c r="E1464" s="2" t="s">
        <v>197</v>
      </c>
      <c r="F1464" s="2" t="s">
        <v>4205</v>
      </c>
      <c r="G1464" s="2" t="s">
        <v>4206</v>
      </c>
      <c r="H1464" s="2" t="s">
        <v>4207</v>
      </c>
      <c r="I1464" s="2" t="s">
        <v>4208</v>
      </c>
      <c r="J1464" s="2" t="s">
        <v>27</v>
      </c>
      <c r="K1464" s="2" t="s">
        <v>4209</v>
      </c>
      <c r="L1464" s="2" t="s">
        <v>4210</v>
      </c>
      <c r="M1464" s="2" t="s">
        <v>4211</v>
      </c>
      <c r="N1464" s="2" t="s">
        <v>41</v>
      </c>
      <c r="O1464" s="2" t="str">
        <f t="shared" si="22"/>
        <v>OK</v>
      </c>
      <c r="P1464" s="2" t="str">
        <f>VLOOKUP(B1464,ACROV!$A$2:$D$739,4,)</f>
        <v>YANA SURYANA</v>
      </c>
    </row>
    <row r="1465" spans="1:16" x14ac:dyDescent="0.25">
      <c r="A1465" s="2" t="s">
        <v>26</v>
      </c>
      <c r="B1465" s="2" t="s">
        <v>2200</v>
      </c>
      <c r="C1465" s="2" t="s">
        <v>2201</v>
      </c>
      <c r="D1465" s="2" t="s">
        <v>118</v>
      </c>
      <c r="E1465" s="2" t="s">
        <v>3206</v>
      </c>
      <c r="F1465" s="2" t="s">
        <v>4205</v>
      </c>
      <c r="G1465" s="2" t="s">
        <v>4206</v>
      </c>
      <c r="H1465" s="2" t="s">
        <v>4207</v>
      </c>
      <c r="I1465" s="2" t="s">
        <v>4208</v>
      </c>
      <c r="J1465" s="2" t="s">
        <v>27</v>
      </c>
      <c r="K1465" s="2" t="s">
        <v>4209</v>
      </c>
      <c r="L1465" s="2" t="s">
        <v>4210</v>
      </c>
      <c r="M1465" s="2" t="s">
        <v>4211</v>
      </c>
      <c r="N1465" s="2" t="s">
        <v>41</v>
      </c>
      <c r="O1465" s="2" t="str">
        <f t="shared" si="22"/>
        <v>OK</v>
      </c>
      <c r="P1465" s="2" t="str">
        <f>VLOOKUP(B1465,ACROV!$A$2:$D$739,4,)</f>
        <v>YANA SURYANA</v>
      </c>
    </row>
    <row r="1466" spans="1:16" x14ac:dyDescent="0.25">
      <c r="A1466" s="2" t="s">
        <v>26</v>
      </c>
      <c r="B1466" s="2" t="s">
        <v>841</v>
      </c>
      <c r="C1466" s="2" t="s">
        <v>842</v>
      </c>
      <c r="D1466" s="2" t="s">
        <v>118</v>
      </c>
      <c r="E1466" s="2" t="s">
        <v>2046</v>
      </c>
      <c r="F1466" s="2" t="s">
        <v>4205</v>
      </c>
      <c r="G1466" s="2" t="s">
        <v>4206</v>
      </c>
      <c r="H1466" s="2" t="s">
        <v>4207</v>
      </c>
      <c r="I1466" s="2" t="s">
        <v>4208</v>
      </c>
      <c r="J1466" s="2" t="s">
        <v>27</v>
      </c>
      <c r="K1466" s="2" t="s">
        <v>4209</v>
      </c>
      <c r="L1466" s="2" t="s">
        <v>4210</v>
      </c>
      <c r="M1466" s="2" t="s">
        <v>4211</v>
      </c>
      <c r="N1466" s="2" t="s">
        <v>41</v>
      </c>
      <c r="O1466" s="2" t="str">
        <f t="shared" si="22"/>
        <v>OK</v>
      </c>
      <c r="P1466" s="2" t="str">
        <f>VLOOKUP(B1466,ACROV!$A$2:$D$739,4,)</f>
        <v>YANA SURYANA</v>
      </c>
    </row>
    <row r="1467" spans="1:16" x14ac:dyDescent="0.25">
      <c r="A1467" s="2" t="s">
        <v>26</v>
      </c>
      <c r="B1467" s="2" t="s">
        <v>1695</v>
      </c>
      <c r="C1467" s="2" t="s">
        <v>1696</v>
      </c>
      <c r="D1467" s="2" t="s">
        <v>30</v>
      </c>
      <c r="E1467" s="2" t="s">
        <v>1697</v>
      </c>
      <c r="F1467" s="2" t="s">
        <v>4205</v>
      </c>
      <c r="G1467" s="2" t="s">
        <v>4206</v>
      </c>
      <c r="H1467" s="2" t="s">
        <v>4207</v>
      </c>
      <c r="I1467" s="2" t="s">
        <v>4208</v>
      </c>
      <c r="J1467" s="2" t="s">
        <v>27</v>
      </c>
      <c r="K1467" s="2" t="s">
        <v>4209</v>
      </c>
      <c r="L1467" s="2" t="s">
        <v>4210</v>
      </c>
      <c r="M1467" s="2" t="s">
        <v>4211</v>
      </c>
      <c r="N1467" s="2" t="s">
        <v>41</v>
      </c>
      <c r="O1467" s="2" t="str">
        <f t="shared" si="22"/>
        <v>OK</v>
      </c>
      <c r="P1467" s="2" t="str">
        <f>VLOOKUP(B1467,ACROV!$A$2:$D$739,4,)</f>
        <v>YANA SURYANA</v>
      </c>
    </row>
    <row r="1468" spans="1:16" x14ac:dyDescent="0.25">
      <c r="A1468" s="2" t="s">
        <v>26</v>
      </c>
      <c r="B1468" s="2" t="s">
        <v>1560</v>
      </c>
      <c r="C1468" s="2" t="s">
        <v>1561</v>
      </c>
      <c r="D1468" s="2" t="s">
        <v>60</v>
      </c>
      <c r="E1468" s="2" t="s">
        <v>1562</v>
      </c>
      <c r="F1468" s="2" t="s">
        <v>4205</v>
      </c>
      <c r="G1468" s="2" t="s">
        <v>4206</v>
      </c>
      <c r="H1468" s="2" t="s">
        <v>4207</v>
      </c>
      <c r="I1468" s="2" t="s">
        <v>4208</v>
      </c>
      <c r="J1468" s="2" t="s">
        <v>27</v>
      </c>
      <c r="K1468" s="2" t="s">
        <v>4209</v>
      </c>
      <c r="L1468" s="2" t="s">
        <v>4210</v>
      </c>
      <c r="M1468" s="2" t="s">
        <v>4211</v>
      </c>
      <c r="N1468" s="2" t="s">
        <v>41</v>
      </c>
      <c r="O1468" s="2" t="str">
        <f t="shared" si="22"/>
        <v>OK</v>
      </c>
      <c r="P1468" s="2" t="str">
        <f>VLOOKUP(B1468,ACROV!$A$2:$D$739,4,)</f>
        <v>YANA SURYANA</v>
      </c>
    </row>
    <row r="1469" spans="1:16" x14ac:dyDescent="0.25">
      <c r="A1469" s="2" t="s">
        <v>26</v>
      </c>
      <c r="B1469" s="2" t="s">
        <v>1893</v>
      </c>
      <c r="C1469" s="2" t="s">
        <v>1894</v>
      </c>
      <c r="D1469" s="2" t="s">
        <v>118</v>
      </c>
      <c r="E1469" s="2" t="s">
        <v>2490</v>
      </c>
      <c r="F1469" s="2" t="s">
        <v>4205</v>
      </c>
      <c r="G1469" s="2" t="s">
        <v>4206</v>
      </c>
      <c r="H1469" s="2" t="s">
        <v>4207</v>
      </c>
      <c r="I1469" s="2" t="s">
        <v>4208</v>
      </c>
      <c r="J1469" s="2" t="s">
        <v>27</v>
      </c>
      <c r="K1469" s="2" t="s">
        <v>4209</v>
      </c>
      <c r="L1469" s="2" t="s">
        <v>4210</v>
      </c>
      <c r="M1469" s="2" t="s">
        <v>4211</v>
      </c>
      <c r="N1469" s="2" t="s">
        <v>41</v>
      </c>
      <c r="O1469" s="2" t="str">
        <f t="shared" si="22"/>
        <v>OK</v>
      </c>
      <c r="P1469" s="2" t="str">
        <f>VLOOKUP(B1469,ACROV!$A$2:$D$739,4,)</f>
        <v>YANA SURYANA</v>
      </c>
    </row>
    <row r="1470" spans="1:16" x14ac:dyDescent="0.25">
      <c r="A1470" s="2" t="s">
        <v>26</v>
      </c>
      <c r="B1470" s="2" t="s">
        <v>2335</v>
      </c>
      <c r="C1470" s="2" t="s">
        <v>2336</v>
      </c>
      <c r="D1470" s="2" t="s">
        <v>118</v>
      </c>
      <c r="E1470" s="2" t="s">
        <v>2416</v>
      </c>
      <c r="F1470" s="2" t="s">
        <v>4205</v>
      </c>
      <c r="G1470" s="2" t="s">
        <v>4206</v>
      </c>
      <c r="H1470" s="2" t="s">
        <v>4207</v>
      </c>
      <c r="I1470" s="2" t="s">
        <v>4208</v>
      </c>
      <c r="J1470" s="2" t="s">
        <v>27</v>
      </c>
      <c r="K1470" s="2" t="s">
        <v>4209</v>
      </c>
      <c r="L1470" s="2" t="s">
        <v>4210</v>
      </c>
      <c r="M1470" s="2" t="s">
        <v>4211</v>
      </c>
      <c r="N1470" s="2" t="s">
        <v>41</v>
      </c>
      <c r="O1470" s="2" t="str">
        <f t="shared" si="22"/>
        <v>OK</v>
      </c>
      <c r="P1470" s="2" t="str">
        <f>VLOOKUP(B1470,ACROV!$A$2:$D$739,4,)</f>
        <v>YANA SURYANA</v>
      </c>
    </row>
    <row r="1471" spans="1:16" x14ac:dyDescent="0.25">
      <c r="A1471" s="2" t="s">
        <v>26</v>
      </c>
      <c r="B1471" s="2" t="s">
        <v>1306</v>
      </c>
      <c r="C1471" s="2" t="s">
        <v>1307</v>
      </c>
      <c r="D1471" s="2" t="s">
        <v>30</v>
      </c>
      <c r="E1471" s="2" t="s">
        <v>1308</v>
      </c>
      <c r="F1471" s="2" t="s">
        <v>4205</v>
      </c>
      <c r="G1471" s="2" t="s">
        <v>4206</v>
      </c>
      <c r="H1471" s="2" t="s">
        <v>4207</v>
      </c>
      <c r="I1471" s="2" t="s">
        <v>4208</v>
      </c>
      <c r="J1471" s="2" t="s">
        <v>27</v>
      </c>
      <c r="K1471" s="2" t="s">
        <v>4209</v>
      </c>
      <c r="L1471" s="2" t="s">
        <v>4210</v>
      </c>
      <c r="M1471" s="2" t="s">
        <v>4211</v>
      </c>
      <c r="N1471" s="2" t="s">
        <v>41</v>
      </c>
      <c r="O1471" s="2" t="str">
        <f t="shared" si="22"/>
        <v>OK</v>
      </c>
      <c r="P1471" s="2" t="str">
        <f>VLOOKUP(B1471,ACROV!$A$2:$D$739,4,)</f>
        <v>YANA SURYANA</v>
      </c>
    </row>
    <row r="1472" spans="1:16" x14ac:dyDescent="0.25">
      <c r="A1472" s="2" t="s">
        <v>26</v>
      </c>
      <c r="B1472" s="2" t="s">
        <v>630</v>
      </c>
      <c r="C1472" s="2" t="s">
        <v>631</v>
      </c>
      <c r="D1472" s="2" t="s">
        <v>30</v>
      </c>
      <c r="E1472" s="2" t="s">
        <v>632</v>
      </c>
      <c r="F1472" s="2" t="s">
        <v>4205</v>
      </c>
      <c r="G1472" s="2" t="s">
        <v>4206</v>
      </c>
      <c r="H1472" s="2" t="s">
        <v>4207</v>
      </c>
      <c r="I1472" s="2" t="s">
        <v>4208</v>
      </c>
      <c r="J1472" s="2" t="s">
        <v>27</v>
      </c>
      <c r="K1472" s="2" t="s">
        <v>4209</v>
      </c>
      <c r="L1472" s="2" t="s">
        <v>4210</v>
      </c>
      <c r="M1472" s="2" t="s">
        <v>4211</v>
      </c>
      <c r="N1472" s="2" t="s">
        <v>41</v>
      </c>
      <c r="O1472" s="2" t="str">
        <f t="shared" si="22"/>
        <v>OK</v>
      </c>
      <c r="P1472" s="2" t="str">
        <f>VLOOKUP(B1472,ACROV!$A$2:$D$739,4,)</f>
        <v>YANA SURYANA</v>
      </c>
    </row>
    <row r="1473" spans="1:16" x14ac:dyDescent="0.25">
      <c r="A1473" s="2" t="s">
        <v>26</v>
      </c>
      <c r="B1473" s="2" t="s">
        <v>353</v>
      </c>
      <c r="C1473" s="2" t="s">
        <v>354</v>
      </c>
      <c r="D1473" s="2" t="s">
        <v>30</v>
      </c>
      <c r="E1473" s="2" t="s">
        <v>1679</v>
      </c>
      <c r="F1473" s="2" t="s">
        <v>4205</v>
      </c>
      <c r="G1473" s="2" t="s">
        <v>4206</v>
      </c>
      <c r="H1473" s="2" t="s">
        <v>4207</v>
      </c>
      <c r="I1473" s="2" t="s">
        <v>4208</v>
      </c>
      <c r="J1473" s="2" t="s">
        <v>27</v>
      </c>
      <c r="K1473" s="2" t="s">
        <v>4209</v>
      </c>
      <c r="L1473" s="2" t="s">
        <v>4210</v>
      </c>
      <c r="M1473" s="2" t="s">
        <v>4211</v>
      </c>
      <c r="N1473" s="2" t="s">
        <v>41</v>
      </c>
      <c r="O1473" s="2" t="str">
        <f t="shared" si="22"/>
        <v>OK</v>
      </c>
      <c r="P1473" s="2" t="str">
        <f>VLOOKUP(B1473,ACROV!$A$2:$D$739,4,)</f>
        <v>YANA SURYANA</v>
      </c>
    </row>
    <row r="1474" spans="1:16" x14ac:dyDescent="0.25">
      <c r="A1474" s="2" t="s">
        <v>26</v>
      </c>
      <c r="B1474" s="2" t="s">
        <v>509</v>
      </c>
      <c r="C1474" s="2" t="s">
        <v>510</v>
      </c>
      <c r="D1474" s="2" t="s">
        <v>30</v>
      </c>
      <c r="E1474" s="2" t="s">
        <v>1542</v>
      </c>
      <c r="F1474" s="2" t="s">
        <v>4205</v>
      </c>
      <c r="G1474" s="2" t="s">
        <v>4206</v>
      </c>
      <c r="H1474" s="2" t="s">
        <v>4207</v>
      </c>
      <c r="I1474" s="2" t="s">
        <v>4208</v>
      </c>
      <c r="J1474" s="2" t="s">
        <v>27</v>
      </c>
      <c r="K1474" s="2" t="s">
        <v>4209</v>
      </c>
      <c r="L1474" s="2" t="s">
        <v>4210</v>
      </c>
      <c r="M1474" s="2" t="s">
        <v>4211</v>
      </c>
      <c r="N1474" s="2" t="s">
        <v>41</v>
      </c>
      <c r="O1474" s="2" t="str">
        <f t="shared" ref="O1474:O1537" si="23">IF(N1474="OK","OK","NOK")</f>
        <v>OK</v>
      </c>
      <c r="P1474" s="2" t="str">
        <f>VLOOKUP(B1474,ACROV!$A$2:$D$739,4,)</f>
        <v>YANA SURYANA</v>
      </c>
    </row>
    <row r="1475" spans="1:16" x14ac:dyDescent="0.25">
      <c r="A1475" s="2" t="s">
        <v>26</v>
      </c>
      <c r="B1475" s="2" t="s">
        <v>1144</v>
      </c>
      <c r="C1475" s="2" t="s">
        <v>1145</v>
      </c>
      <c r="D1475" s="2" t="s">
        <v>118</v>
      </c>
      <c r="E1475" s="2" t="s">
        <v>2641</v>
      </c>
      <c r="F1475" s="2" t="s">
        <v>4205</v>
      </c>
      <c r="G1475" s="2" t="s">
        <v>4206</v>
      </c>
      <c r="H1475" s="2" t="s">
        <v>4207</v>
      </c>
      <c r="I1475" s="2" t="s">
        <v>4208</v>
      </c>
      <c r="J1475" s="2" t="s">
        <v>27</v>
      </c>
      <c r="K1475" s="2" t="s">
        <v>4209</v>
      </c>
      <c r="L1475" s="2" t="s">
        <v>4210</v>
      </c>
      <c r="M1475" s="2" t="s">
        <v>4211</v>
      </c>
      <c r="N1475" s="2" t="s">
        <v>41</v>
      </c>
      <c r="O1475" s="2" t="str">
        <f t="shared" si="23"/>
        <v>OK</v>
      </c>
      <c r="P1475" s="2" t="str">
        <f>VLOOKUP(B1475,ACROV!$A$2:$D$739,4,)</f>
        <v>YANA SURYANA</v>
      </c>
    </row>
    <row r="1476" spans="1:16" x14ac:dyDescent="0.25">
      <c r="A1476" s="2" t="s">
        <v>26</v>
      </c>
      <c r="B1476" s="2" t="s">
        <v>1379</v>
      </c>
      <c r="C1476" s="2" t="s">
        <v>1380</v>
      </c>
      <c r="D1476" s="2" t="s">
        <v>118</v>
      </c>
      <c r="E1476" s="2" t="s">
        <v>1531</v>
      </c>
      <c r="F1476" s="2" t="s">
        <v>4205</v>
      </c>
      <c r="G1476" s="2" t="s">
        <v>4206</v>
      </c>
      <c r="H1476" s="2" t="s">
        <v>4207</v>
      </c>
      <c r="I1476" s="2" t="s">
        <v>4208</v>
      </c>
      <c r="J1476" s="2" t="s">
        <v>27</v>
      </c>
      <c r="K1476" s="2" t="s">
        <v>4209</v>
      </c>
      <c r="L1476" s="2" t="s">
        <v>4210</v>
      </c>
      <c r="M1476" s="2" t="s">
        <v>4211</v>
      </c>
      <c r="N1476" s="2" t="s">
        <v>41</v>
      </c>
      <c r="O1476" s="2" t="str">
        <f t="shared" si="23"/>
        <v>OK</v>
      </c>
      <c r="P1476" s="2" t="str">
        <f>VLOOKUP(B1476,ACROV!$A$2:$D$739,4,)</f>
        <v>YANA SURYANA</v>
      </c>
    </row>
    <row r="1477" spans="1:16" x14ac:dyDescent="0.25">
      <c r="A1477" s="2" t="s">
        <v>26</v>
      </c>
      <c r="B1477" s="2" t="s">
        <v>1368</v>
      </c>
      <c r="C1477" s="2" t="s">
        <v>1369</v>
      </c>
      <c r="D1477" s="2" t="s">
        <v>30</v>
      </c>
      <c r="E1477" s="2" t="s">
        <v>1648</v>
      </c>
      <c r="F1477" s="2" t="s">
        <v>4205</v>
      </c>
      <c r="G1477" s="2" t="s">
        <v>4206</v>
      </c>
      <c r="H1477" s="2" t="s">
        <v>4207</v>
      </c>
      <c r="I1477" s="2" t="s">
        <v>4208</v>
      </c>
      <c r="J1477" s="2" t="s">
        <v>27</v>
      </c>
      <c r="K1477" s="2" t="s">
        <v>4209</v>
      </c>
      <c r="L1477" s="2" t="s">
        <v>4210</v>
      </c>
      <c r="M1477" s="2" t="s">
        <v>4211</v>
      </c>
      <c r="N1477" s="2" t="s">
        <v>41</v>
      </c>
      <c r="O1477" s="2" t="str">
        <f t="shared" si="23"/>
        <v>OK</v>
      </c>
      <c r="P1477" s="2" t="str">
        <f>VLOOKUP(B1477,ACROV!$A$2:$D$739,4,)</f>
        <v>YANA SURYANA</v>
      </c>
    </row>
    <row r="1478" spans="1:16" x14ac:dyDescent="0.25">
      <c r="A1478" s="2" t="s">
        <v>26</v>
      </c>
      <c r="B1478" s="2" t="s">
        <v>841</v>
      </c>
      <c r="C1478" s="2" t="s">
        <v>842</v>
      </c>
      <c r="D1478" s="2" t="s">
        <v>30</v>
      </c>
      <c r="E1478" s="2" t="s">
        <v>843</v>
      </c>
      <c r="F1478" s="2" t="s">
        <v>4205</v>
      </c>
      <c r="G1478" s="2" t="s">
        <v>4206</v>
      </c>
      <c r="H1478" s="2" t="s">
        <v>4207</v>
      </c>
      <c r="I1478" s="2" t="s">
        <v>4208</v>
      </c>
      <c r="J1478" s="2" t="s">
        <v>27</v>
      </c>
      <c r="K1478" s="2" t="s">
        <v>4209</v>
      </c>
      <c r="L1478" s="2" t="s">
        <v>4210</v>
      </c>
      <c r="M1478" s="2" t="s">
        <v>4211</v>
      </c>
      <c r="N1478" s="2" t="s">
        <v>41</v>
      </c>
      <c r="O1478" s="2" t="str">
        <f t="shared" si="23"/>
        <v>OK</v>
      </c>
      <c r="P1478" s="2" t="str">
        <f>VLOOKUP(B1478,ACROV!$A$2:$D$739,4,)</f>
        <v>YANA SURYANA</v>
      </c>
    </row>
    <row r="1479" spans="1:16" x14ac:dyDescent="0.25">
      <c r="A1479" s="2" t="s">
        <v>26</v>
      </c>
      <c r="B1479" s="2" t="s">
        <v>470</v>
      </c>
      <c r="C1479" s="2" t="s">
        <v>471</v>
      </c>
      <c r="D1479" s="2" t="s">
        <v>30</v>
      </c>
      <c r="E1479" s="2" t="s">
        <v>472</v>
      </c>
      <c r="F1479" s="2" t="s">
        <v>4205</v>
      </c>
      <c r="G1479" s="2" t="s">
        <v>4206</v>
      </c>
      <c r="H1479" s="2" t="s">
        <v>4207</v>
      </c>
      <c r="I1479" s="2" t="s">
        <v>4208</v>
      </c>
      <c r="J1479" s="2" t="s">
        <v>27</v>
      </c>
      <c r="K1479" s="2" t="s">
        <v>4209</v>
      </c>
      <c r="L1479" s="2" t="s">
        <v>4210</v>
      </c>
      <c r="M1479" s="2" t="s">
        <v>4211</v>
      </c>
      <c r="N1479" s="2" t="s">
        <v>41</v>
      </c>
      <c r="O1479" s="2" t="str">
        <f t="shared" si="23"/>
        <v>OK</v>
      </c>
      <c r="P1479" s="2" t="str">
        <f>VLOOKUP(B1479,ACROV!$A$2:$D$739,4,)</f>
        <v>YANA SURYANA</v>
      </c>
    </row>
    <row r="1480" spans="1:16" x14ac:dyDescent="0.25">
      <c r="A1480" s="2" t="s">
        <v>26</v>
      </c>
      <c r="B1480" s="2" t="s">
        <v>1403</v>
      </c>
      <c r="C1480" s="2" t="s">
        <v>1404</v>
      </c>
      <c r="D1480" s="2" t="s">
        <v>118</v>
      </c>
      <c r="E1480" s="2" t="s">
        <v>1519</v>
      </c>
      <c r="F1480" s="2" t="s">
        <v>4205</v>
      </c>
      <c r="G1480" s="2" t="s">
        <v>4206</v>
      </c>
      <c r="H1480" s="2" t="s">
        <v>4207</v>
      </c>
      <c r="I1480" s="2" t="s">
        <v>4208</v>
      </c>
      <c r="J1480" s="2" t="s">
        <v>27</v>
      </c>
      <c r="K1480" s="2" t="s">
        <v>4209</v>
      </c>
      <c r="L1480" s="2" t="s">
        <v>4210</v>
      </c>
      <c r="M1480" s="2" t="s">
        <v>4211</v>
      </c>
      <c r="N1480" s="2" t="s">
        <v>41</v>
      </c>
      <c r="O1480" s="2" t="str">
        <f t="shared" si="23"/>
        <v>OK</v>
      </c>
      <c r="P1480" s="2" t="str">
        <f>VLOOKUP(B1480,ACROV!$A$2:$D$739,4,)</f>
        <v>YANA SURYANA</v>
      </c>
    </row>
    <row r="1481" spans="1:16" x14ac:dyDescent="0.25">
      <c r="A1481" s="2" t="s">
        <v>26</v>
      </c>
      <c r="B1481" s="2" t="s">
        <v>1724</v>
      </c>
      <c r="C1481" s="2" t="s">
        <v>1725</v>
      </c>
      <c r="D1481" s="2" t="s">
        <v>118</v>
      </c>
      <c r="E1481" s="2" t="s">
        <v>3802</v>
      </c>
      <c r="F1481" s="2" t="s">
        <v>4205</v>
      </c>
      <c r="G1481" s="2" t="s">
        <v>4206</v>
      </c>
      <c r="H1481" s="2" t="s">
        <v>4207</v>
      </c>
      <c r="I1481" s="2" t="s">
        <v>4208</v>
      </c>
      <c r="J1481" s="2" t="s">
        <v>27</v>
      </c>
      <c r="K1481" s="2" t="s">
        <v>4209</v>
      </c>
      <c r="L1481" s="2" t="s">
        <v>4210</v>
      </c>
      <c r="M1481" s="2" t="s">
        <v>4211</v>
      </c>
      <c r="N1481" s="2" t="s">
        <v>41</v>
      </c>
      <c r="O1481" s="2" t="str">
        <f t="shared" si="23"/>
        <v>OK</v>
      </c>
      <c r="P1481" s="2" t="str">
        <f>VLOOKUP(B1481,ACROV!$A$2:$D$739,4,)</f>
        <v>YANA SURYANA</v>
      </c>
    </row>
    <row r="1482" spans="1:16" x14ac:dyDescent="0.25">
      <c r="A1482" s="2" t="s">
        <v>26</v>
      </c>
      <c r="B1482" s="2" t="s">
        <v>295</v>
      </c>
      <c r="C1482" s="2" t="s">
        <v>296</v>
      </c>
      <c r="D1482" s="2" t="s">
        <v>118</v>
      </c>
      <c r="E1482" s="2" t="s">
        <v>1262</v>
      </c>
      <c r="F1482" s="2" t="s">
        <v>4205</v>
      </c>
      <c r="G1482" s="2" t="s">
        <v>4206</v>
      </c>
      <c r="H1482" s="2" t="s">
        <v>4207</v>
      </c>
      <c r="I1482" s="2" t="s">
        <v>4208</v>
      </c>
      <c r="J1482" s="2" t="s">
        <v>27</v>
      </c>
      <c r="K1482" s="2" t="s">
        <v>4209</v>
      </c>
      <c r="L1482" s="2" t="s">
        <v>4210</v>
      </c>
      <c r="M1482" s="2" t="s">
        <v>4211</v>
      </c>
      <c r="N1482" s="2" t="s">
        <v>41</v>
      </c>
      <c r="O1482" s="2" t="str">
        <f t="shared" si="23"/>
        <v>OK</v>
      </c>
      <c r="P1482" s="2" t="str">
        <f>VLOOKUP(B1482,ACROV!$A$2:$D$739,4,)</f>
        <v>YANA SURYANA</v>
      </c>
    </row>
    <row r="1483" spans="1:16" x14ac:dyDescent="0.25">
      <c r="A1483" s="2" t="s">
        <v>26</v>
      </c>
      <c r="B1483" s="2" t="s">
        <v>509</v>
      </c>
      <c r="C1483" s="2" t="s">
        <v>510</v>
      </c>
      <c r="D1483" s="2" t="s">
        <v>118</v>
      </c>
      <c r="E1483" s="2" t="s">
        <v>511</v>
      </c>
      <c r="F1483" s="2" t="s">
        <v>4205</v>
      </c>
      <c r="G1483" s="2" t="s">
        <v>4206</v>
      </c>
      <c r="H1483" s="2" t="s">
        <v>4207</v>
      </c>
      <c r="I1483" s="2" t="s">
        <v>4208</v>
      </c>
      <c r="J1483" s="2" t="s">
        <v>27</v>
      </c>
      <c r="K1483" s="2" t="s">
        <v>4209</v>
      </c>
      <c r="L1483" s="2" t="s">
        <v>4210</v>
      </c>
      <c r="M1483" s="2" t="s">
        <v>4211</v>
      </c>
      <c r="N1483" s="2" t="s">
        <v>41</v>
      </c>
      <c r="O1483" s="2" t="str">
        <f t="shared" si="23"/>
        <v>OK</v>
      </c>
      <c r="P1483" s="2" t="str">
        <f>VLOOKUP(B1483,ACROV!$A$2:$D$739,4,)</f>
        <v>YANA SURYANA</v>
      </c>
    </row>
    <row r="1484" spans="1:16" x14ac:dyDescent="0.25">
      <c r="A1484" s="2" t="s">
        <v>26</v>
      </c>
      <c r="B1484" s="2" t="s">
        <v>1368</v>
      </c>
      <c r="C1484" s="2" t="s">
        <v>1369</v>
      </c>
      <c r="D1484" s="2" t="s">
        <v>118</v>
      </c>
      <c r="E1484" s="2" t="s">
        <v>1370</v>
      </c>
      <c r="F1484" s="2" t="s">
        <v>4205</v>
      </c>
      <c r="G1484" s="2" t="s">
        <v>4206</v>
      </c>
      <c r="H1484" s="2" t="s">
        <v>4207</v>
      </c>
      <c r="I1484" s="2" t="s">
        <v>4208</v>
      </c>
      <c r="J1484" s="2" t="s">
        <v>27</v>
      </c>
      <c r="K1484" s="2" t="s">
        <v>4209</v>
      </c>
      <c r="L1484" s="2" t="s">
        <v>4210</v>
      </c>
      <c r="M1484" s="2" t="s">
        <v>4211</v>
      </c>
      <c r="N1484" s="2" t="s">
        <v>41</v>
      </c>
      <c r="O1484" s="2" t="str">
        <f t="shared" si="23"/>
        <v>OK</v>
      </c>
      <c r="P1484" s="2" t="str">
        <f>VLOOKUP(B1484,ACROV!$A$2:$D$739,4,)</f>
        <v>YANA SURYANA</v>
      </c>
    </row>
    <row r="1485" spans="1:16" x14ac:dyDescent="0.25">
      <c r="A1485" s="2" t="s">
        <v>26</v>
      </c>
      <c r="B1485" s="2" t="s">
        <v>698</v>
      </c>
      <c r="C1485" s="2" t="s">
        <v>699</v>
      </c>
      <c r="D1485" s="2" t="s">
        <v>118</v>
      </c>
      <c r="E1485" s="2" t="s">
        <v>1769</v>
      </c>
      <c r="F1485" s="2" t="s">
        <v>4205</v>
      </c>
      <c r="G1485" s="2" t="s">
        <v>4206</v>
      </c>
      <c r="H1485" s="2" t="s">
        <v>4207</v>
      </c>
      <c r="I1485" s="2" t="s">
        <v>4208</v>
      </c>
      <c r="J1485" s="2" t="s">
        <v>27</v>
      </c>
      <c r="K1485" s="2" t="s">
        <v>4209</v>
      </c>
      <c r="L1485" s="2" t="s">
        <v>4210</v>
      </c>
      <c r="M1485" s="2" t="s">
        <v>4211</v>
      </c>
      <c r="N1485" s="2" t="s">
        <v>41</v>
      </c>
      <c r="O1485" s="2" t="str">
        <f t="shared" si="23"/>
        <v>OK</v>
      </c>
      <c r="P1485" s="2" t="str">
        <f>VLOOKUP(B1485,ACROV!$A$2:$D$739,4,)</f>
        <v>YANA SURYANA</v>
      </c>
    </row>
    <row r="1486" spans="1:16" x14ac:dyDescent="0.25">
      <c r="A1486" s="2" t="s">
        <v>26</v>
      </c>
      <c r="B1486" s="2" t="s">
        <v>3246</v>
      </c>
      <c r="C1486" s="2" t="s">
        <v>3247</v>
      </c>
      <c r="D1486" s="2" t="s">
        <v>30</v>
      </c>
      <c r="E1486" s="2" t="s">
        <v>3932</v>
      </c>
      <c r="F1486" s="2" t="s">
        <v>4205</v>
      </c>
      <c r="G1486" s="2" t="s">
        <v>4206</v>
      </c>
      <c r="H1486" s="2" t="s">
        <v>4207</v>
      </c>
      <c r="I1486" s="2" t="s">
        <v>4208</v>
      </c>
      <c r="J1486" s="2" t="s">
        <v>27</v>
      </c>
      <c r="K1486" s="2" t="s">
        <v>4209</v>
      </c>
      <c r="L1486" s="2" t="s">
        <v>4210</v>
      </c>
      <c r="M1486" s="2" t="s">
        <v>4211</v>
      </c>
      <c r="N1486" s="2" t="s">
        <v>41</v>
      </c>
      <c r="O1486" s="2" t="str">
        <f t="shared" si="23"/>
        <v>OK</v>
      </c>
      <c r="P1486" s="2" t="str">
        <f>VLOOKUP(B1486,ACROV!$A$2:$D$739,4,)</f>
        <v>YANA SURYANA</v>
      </c>
    </row>
    <row r="1487" spans="1:16" x14ac:dyDescent="0.25">
      <c r="A1487" s="2" t="s">
        <v>26</v>
      </c>
      <c r="B1487" s="2" t="s">
        <v>2335</v>
      </c>
      <c r="C1487" s="2" t="s">
        <v>2336</v>
      </c>
      <c r="D1487" s="2" t="s">
        <v>30</v>
      </c>
      <c r="E1487" s="2" t="s">
        <v>2337</v>
      </c>
      <c r="F1487" s="2" t="s">
        <v>4205</v>
      </c>
      <c r="G1487" s="2" t="s">
        <v>4206</v>
      </c>
      <c r="H1487" s="2" t="s">
        <v>4207</v>
      </c>
      <c r="I1487" s="2" t="s">
        <v>4208</v>
      </c>
      <c r="J1487" s="2" t="s">
        <v>27</v>
      </c>
      <c r="K1487" s="2" t="s">
        <v>4209</v>
      </c>
      <c r="L1487" s="2" t="s">
        <v>4210</v>
      </c>
      <c r="M1487" s="2" t="s">
        <v>4211</v>
      </c>
      <c r="N1487" s="2" t="s">
        <v>41</v>
      </c>
      <c r="O1487" s="2" t="str">
        <f t="shared" si="23"/>
        <v>OK</v>
      </c>
      <c r="P1487" s="2" t="str">
        <f>VLOOKUP(B1487,ACROV!$A$2:$D$739,4,)</f>
        <v>YANA SURYANA</v>
      </c>
    </row>
    <row r="1488" spans="1:16" x14ac:dyDescent="0.25">
      <c r="A1488" s="2" t="s">
        <v>26</v>
      </c>
      <c r="B1488" s="2" t="s">
        <v>1512</v>
      </c>
      <c r="C1488" s="2" t="s">
        <v>1513</v>
      </c>
      <c r="D1488" s="2" t="s">
        <v>118</v>
      </c>
      <c r="E1488" s="2" t="s">
        <v>1514</v>
      </c>
      <c r="F1488" s="2" t="s">
        <v>4205</v>
      </c>
      <c r="G1488" s="2" t="s">
        <v>4206</v>
      </c>
      <c r="H1488" s="2" t="s">
        <v>4207</v>
      </c>
      <c r="I1488" s="2" t="s">
        <v>4208</v>
      </c>
      <c r="J1488" s="2" t="s">
        <v>27</v>
      </c>
      <c r="K1488" s="2" t="s">
        <v>4209</v>
      </c>
      <c r="L1488" s="2" t="s">
        <v>4210</v>
      </c>
      <c r="M1488" s="2" t="s">
        <v>4211</v>
      </c>
      <c r="N1488" s="2" t="s">
        <v>41</v>
      </c>
      <c r="O1488" s="2" t="str">
        <f t="shared" si="23"/>
        <v>OK</v>
      </c>
      <c r="P1488" s="2" t="str">
        <f>VLOOKUP(B1488,ACROV!$A$2:$D$739,4,)</f>
        <v>YANA SURYANA</v>
      </c>
    </row>
    <row r="1489" spans="1:16" x14ac:dyDescent="0.25">
      <c r="A1489" s="2" t="s">
        <v>26</v>
      </c>
      <c r="B1489" s="2" t="s">
        <v>630</v>
      </c>
      <c r="C1489" s="2" t="s">
        <v>631</v>
      </c>
      <c r="D1489" s="2" t="s">
        <v>118</v>
      </c>
      <c r="E1489" s="2" t="s">
        <v>668</v>
      </c>
      <c r="F1489" s="2" t="s">
        <v>4205</v>
      </c>
      <c r="G1489" s="2" t="s">
        <v>4206</v>
      </c>
      <c r="H1489" s="2" t="s">
        <v>4207</v>
      </c>
      <c r="I1489" s="2" t="s">
        <v>4208</v>
      </c>
      <c r="J1489" s="2" t="s">
        <v>27</v>
      </c>
      <c r="K1489" s="2" t="s">
        <v>4209</v>
      </c>
      <c r="L1489" s="2" t="s">
        <v>4210</v>
      </c>
      <c r="M1489" s="2" t="s">
        <v>4211</v>
      </c>
      <c r="N1489" s="2" t="s">
        <v>41</v>
      </c>
      <c r="O1489" s="2" t="str">
        <f t="shared" si="23"/>
        <v>OK</v>
      </c>
      <c r="P1489" s="2" t="str">
        <f>VLOOKUP(B1489,ACROV!$A$2:$D$739,4,)</f>
        <v>YANA SURYANA</v>
      </c>
    </row>
    <row r="1490" spans="1:16" x14ac:dyDescent="0.25">
      <c r="A1490" s="2" t="s">
        <v>26</v>
      </c>
      <c r="B1490" s="2" t="s">
        <v>1893</v>
      </c>
      <c r="C1490" s="2" t="s">
        <v>1894</v>
      </c>
      <c r="D1490" s="2" t="s">
        <v>30</v>
      </c>
      <c r="E1490" s="2" t="s">
        <v>1895</v>
      </c>
      <c r="F1490" s="2" t="s">
        <v>4205</v>
      </c>
      <c r="G1490" s="2" t="s">
        <v>4206</v>
      </c>
      <c r="H1490" s="2" t="s">
        <v>4207</v>
      </c>
      <c r="I1490" s="2" t="s">
        <v>4208</v>
      </c>
      <c r="J1490" s="2" t="s">
        <v>27</v>
      </c>
      <c r="K1490" s="2" t="s">
        <v>4209</v>
      </c>
      <c r="L1490" s="2" t="s">
        <v>4210</v>
      </c>
      <c r="M1490" s="2" t="s">
        <v>4211</v>
      </c>
      <c r="N1490" s="2" t="s">
        <v>41</v>
      </c>
      <c r="O1490" s="2" t="str">
        <f t="shared" si="23"/>
        <v>OK</v>
      </c>
      <c r="P1490" s="2" t="str">
        <f>VLOOKUP(B1490,ACROV!$A$2:$D$739,4,)</f>
        <v>YANA SURYANA</v>
      </c>
    </row>
    <row r="1491" spans="1:16" x14ac:dyDescent="0.25">
      <c r="A1491" s="2" t="s">
        <v>26</v>
      </c>
      <c r="B1491" s="2" t="s">
        <v>1560</v>
      </c>
      <c r="C1491" s="2" t="s">
        <v>1561</v>
      </c>
      <c r="D1491" s="2" t="s">
        <v>49</v>
      </c>
      <c r="E1491" s="2" t="s">
        <v>2793</v>
      </c>
      <c r="F1491" s="2" t="s">
        <v>4205</v>
      </c>
      <c r="G1491" s="2" t="s">
        <v>4206</v>
      </c>
      <c r="H1491" s="2" t="s">
        <v>4207</v>
      </c>
      <c r="I1491" s="2" t="s">
        <v>4208</v>
      </c>
      <c r="J1491" s="2" t="s">
        <v>27</v>
      </c>
      <c r="K1491" s="2" t="s">
        <v>4209</v>
      </c>
      <c r="L1491" s="2" t="s">
        <v>4210</v>
      </c>
      <c r="M1491" s="2" t="s">
        <v>4211</v>
      </c>
      <c r="N1491" s="2" t="s">
        <v>41</v>
      </c>
      <c r="O1491" s="2" t="str">
        <f t="shared" si="23"/>
        <v>OK</v>
      </c>
      <c r="P1491" s="2" t="str">
        <f>VLOOKUP(B1491,ACROV!$A$2:$D$739,4,)</f>
        <v>YANA SURYANA</v>
      </c>
    </row>
    <row r="1492" spans="1:16" x14ac:dyDescent="0.25">
      <c r="A1492" s="2" t="s">
        <v>26</v>
      </c>
      <c r="B1492" s="2" t="s">
        <v>1921</v>
      </c>
      <c r="C1492" s="2" t="s">
        <v>1922</v>
      </c>
      <c r="D1492" s="2" t="s">
        <v>30</v>
      </c>
      <c r="E1492" s="2" t="s">
        <v>2138</v>
      </c>
      <c r="F1492" s="2" t="s">
        <v>4205</v>
      </c>
      <c r="G1492" s="2" t="s">
        <v>4206</v>
      </c>
      <c r="H1492" s="2" t="s">
        <v>4207</v>
      </c>
      <c r="I1492" s="2" t="s">
        <v>4208</v>
      </c>
      <c r="J1492" s="2" t="s">
        <v>27</v>
      </c>
      <c r="K1492" s="2" t="s">
        <v>4209</v>
      </c>
      <c r="L1492" s="2" t="s">
        <v>4210</v>
      </c>
      <c r="M1492" s="2" t="s">
        <v>4211</v>
      </c>
      <c r="N1492" s="2" t="s">
        <v>41</v>
      </c>
      <c r="O1492" s="2" t="str">
        <f t="shared" si="23"/>
        <v>OK</v>
      </c>
      <c r="P1492" s="2" t="str">
        <f>VLOOKUP(B1492,ACROV!$A$2:$D$739,4,)</f>
        <v>YANA SURYANA</v>
      </c>
    </row>
    <row r="1493" spans="1:16" x14ac:dyDescent="0.25">
      <c r="A1493" s="2" t="s">
        <v>26</v>
      </c>
      <c r="B1493" s="2" t="s">
        <v>2200</v>
      </c>
      <c r="C1493" s="2" t="s">
        <v>2201</v>
      </c>
      <c r="D1493" s="2" t="s">
        <v>30</v>
      </c>
      <c r="E1493" s="2" t="s">
        <v>2202</v>
      </c>
      <c r="F1493" s="2" t="s">
        <v>4205</v>
      </c>
      <c r="G1493" s="2" t="s">
        <v>4206</v>
      </c>
      <c r="H1493" s="2" t="s">
        <v>4207</v>
      </c>
      <c r="I1493" s="2" t="s">
        <v>4208</v>
      </c>
      <c r="J1493" s="2" t="s">
        <v>27</v>
      </c>
      <c r="K1493" s="2" t="s">
        <v>4209</v>
      </c>
      <c r="L1493" s="2" t="s">
        <v>4210</v>
      </c>
      <c r="M1493" s="2" t="s">
        <v>4211</v>
      </c>
      <c r="N1493" s="2" t="s">
        <v>41</v>
      </c>
      <c r="O1493" s="2" t="str">
        <f t="shared" si="23"/>
        <v>OK</v>
      </c>
      <c r="P1493" s="2" t="str">
        <f>VLOOKUP(B1493,ACROV!$A$2:$D$739,4,)</f>
        <v>YANA SURYANA</v>
      </c>
    </row>
    <row r="1494" spans="1:16" x14ac:dyDescent="0.25">
      <c r="A1494" s="2" t="s">
        <v>26</v>
      </c>
      <c r="B1494" s="2" t="s">
        <v>927</v>
      </c>
      <c r="C1494" s="2" t="s">
        <v>928</v>
      </c>
      <c r="D1494" s="2" t="s">
        <v>30</v>
      </c>
      <c r="E1494" s="2" t="s">
        <v>929</v>
      </c>
      <c r="F1494" s="2" t="s">
        <v>4205</v>
      </c>
      <c r="G1494" s="2" t="s">
        <v>4206</v>
      </c>
      <c r="H1494" s="2" t="s">
        <v>4207</v>
      </c>
      <c r="I1494" s="2" t="s">
        <v>4208</v>
      </c>
      <c r="J1494" s="2" t="s">
        <v>27</v>
      </c>
      <c r="K1494" s="2" t="s">
        <v>4209</v>
      </c>
      <c r="L1494" s="2" t="s">
        <v>4210</v>
      </c>
      <c r="M1494" s="2" t="s">
        <v>4211</v>
      </c>
      <c r="N1494" s="2" t="s">
        <v>41</v>
      </c>
      <c r="O1494" s="2" t="str">
        <f t="shared" si="23"/>
        <v>OK</v>
      </c>
      <c r="P1494" s="2" t="str">
        <f>VLOOKUP(B1494,ACROV!$A$2:$D$739,4,)</f>
        <v>YANA SURYANA</v>
      </c>
    </row>
    <row r="1495" spans="1:16" x14ac:dyDescent="0.25">
      <c r="A1495" s="2" t="s">
        <v>26</v>
      </c>
      <c r="B1495" s="2" t="s">
        <v>2039</v>
      </c>
      <c r="C1495" s="2" t="s">
        <v>2040</v>
      </c>
      <c r="D1495" s="2" t="s">
        <v>30</v>
      </c>
      <c r="E1495" s="2" t="s">
        <v>2041</v>
      </c>
      <c r="F1495" s="2" t="s">
        <v>4205</v>
      </c>
      <c r="G1495" s="2" t="s">
        <v>4206</v>
      </c>
      <c r="H1495" s="2" t="s">
        <v>4207</v>
      </c>
      <c r="I1495" s="2" t="s">
        <v>4208</v>
      </c>
      <c r="J1495" s="2" t="s">
        <v>27</v>
      </c>
      <c r="K1495" s="2" t="s">
        <v>4209</v>
      </c>
      <c r="L1495" s="2" t="s">
        <v>4210</v>
      </c>
      <c r="M1495" s="2" t="s">
        <v>4211</v>
      </c>
      <c r="N1495" s="2" t="s">
        <v>41</v>
      </c>
      <c r="O1495" s="2" t="str">
        <f t="shared" si="23"/>
        <v>OK</v>
      </c>
      <c r="P1495" s="2" t="str">
        <f>VLOOKUP(B1495,ACROV!$A$2:$D$739,4,)</f>
        <v>YANA SURYANA</v>
      </c>
    </row>
    <row r="1496" spans="1:16" x14ac:dyDescent="0.25">
      <c r="A1496" s="2" t="s">
        <v>26</v>
      </c>
      <c r="B1496" s="2" t="s">
        <v>195</v>
      </c>
      <c r="C1496" s="2" t="s">
        <v>196</v>
      </c>
      <c r="D1496" s="2" t="s">
        <v>30</v>
      </c>
      <c r="E1496" s="2" t="s">
        <v>848</v>
      </c>
      <c r="F1496" s="2" t="s">
        <v>4205</v>
      </c>
      <c r="G1496" s="2" t="s">
        <v>4206</v>
      </c>
      <c r="H1496" s="2" t="s">
        <v>4207</v>
      </c>
      <c r="I1496" s="2" t="s">
        <v>4208</v>
      </c>
      <c r="J1496" s="2" t="s">
        <v>27</v>
      </c>
      <c r="K1496" s="2" t="s">
        <v>4209</v>
      </c>
      <c r="L1496" s="2" t="s">
        <v>4210</v>
      </c>
      <c r="M1496" s="2" t="s">
        <v>4211</v>
      </c>
      <c r="N1496" s="2" t="s">
        <v>41</v>
      </c>
      <c r="O1496" s="2" t="str">
        <f t="shared" si="23"/>
        <v>OK</v>
      </c>
      <c r="P1496" s="2" t="str">
        <f>VLOOKUP(B1496,ACROV!$A$2:$D$739,4,)</f>
        <v>YANA SURYANA</v>
      </c>
    </row>
    <row r="1497" spans="1:16" x14ac:dyDescent="0.25">
      <c r="A1497" s="2" t="s">
        <v>26</v>
      </c>
      <c r="B1497" s="2" t="s">
        <v>698</v>
      </c>
      <c r="C1497" s="2" t="s">
        <v>699</v>
      </c>
      <c r="D1497" s="2" t="s">
        <v>30</v>
      </c>
      <c r="E1497" s="2" t="s">
        <v>700</v>
      </c>
      <c r="F1497" s="2" t="s">
        <v>4205</v>
      </c>
      <c r="G1497" s="2" t="s">
        <v>4206</v>
      </c>
      <c r="H1497" s="2" t="s">
        <v>4207</v>
      </c>
      <c r="I1497" s="2" t="s">
        <v>4208</v>
      </c>
      <c r="J1497" s="2" t="s">
        <v>27</v>
      </c>
      <c r="K1497" s="2" t="s">
        <v>4209</v>
      </c>
      <c r="L1497" s="2" t="s">
        <v>4210</v>
      </c>
      <c r="M1497" s="2" t="s">
        <v>4211</v>
      </c>
      <c r="N1497" s="2" t="s">
        <v>41</v>
      </c>
      <c r="O1497" s="2" t="str">
        <f t="shared" si="23"/>
        <v>OK</v>
      </c>
      <c r="P1497" s="2" t="str">
        <f>VLOOKUP(B1497,ACROV!$A$2:$D$739,4,)</f>
        <v>YANA SURYANA</v>
      </c>
    </row>
    <row r="1498" spans="1:16" x14ac:dyDescent="0.25">
      <c r="A1498" s="2" t="s">
        <v>26</v>
      </c>
      <c r="B1498" s="2" t="s">
        <v>1035</v>
      </c>
      <c r="C1498" s="2" t="s">
        <v>1036</v>
      </c>
      <c r="D1498" s="2" t="s">
        <v>30</v>
      </c>
      <c r="E1498" s="2" t="s">
        <v>1037</v>
      </c>
      <c r="F1498" s="2" t="s">
        <v>4205</v>
      </c>
      <c r="G1498" s="2" t="s">
        <v>4206</v>
      </c>
      <c r="H1498" s="2" t="s">
        <v>4207</v>
      </c>
      <c r="I1498" s="2" t="s">
        <v>4208</v>
      </c>
      <c r="J1498" s="2" t="s">
        <v>27</v>
      </c>
      <c r="K1498" s="2" t="s">
        <v>4209</v>
      </c>
      <c r="L1498" s="2" t="s">
        <v>4210</v>
      </c>
      <c r="M1498" s="2" t="s">
        <v>4211</v>
      </c>
      <c r="N1498" s="2" t="s">
        <v>41</v>
      </c>
      <c r="O1498" s="2" t="str">
        <f t="shared" si="23"/>
        <v>OK</v>
      </c>
      <c r="P1498" s="2" t="str">
        <f>VLOOKUP(B1498,ACROV!$A$2:$D$739,4,)</f>
        <v>YANA SURYANA</v>
      </c>
    </row>
    <row r="1499" spans="1:16" x14ac:dyDescent="0.25">
      <c r="A1499" s="2" t="s">
        <v>26</v>
      </c>
      <c r="B1499" s="2" t="s">
        <v>1836</v>
      </c>
      <c r="C1499" s="2" t="s">
        <v>1837</v>
      </c>
      <c r="D1499" s="2" t="s">
        <v>30</v>
      </c>
      <c r="E1499" s="2" t="s">
        <v>1838</v>
      </c>
      <c r="F1499" s="2" t="s">
        <v>4205</v>
      </c>
      <c r="G1499" s="2" t="s">
        <v>4206</v>
      </c>
      <c r="H1499" s="2" t="s">
        <v>4207</v>
      </c>
      <c r="I1499" s="2" t="s">
        <v>4208</v>
      </c>
      <c r="J1499" s="2" t="s">
        <v>27</v>
      </c>
      <c r="K1499" s="2" t="s">
        <v>4209</v>
      </c>
      <c r="L1499" s="2" t="s">
        <v>4210</v>
      </c>
      <c r="M1499" s="2" t="s">
        <v>4211</v>
      </c>
      <c r="N1499" s="2" t="s">
        <v>41</v>
      </c>
      <c r="O1499" s="2" t="str">
        <f t="shared" si="23"/>
        <v>OK</v>
      </c>
      <c r="P1499" s="2" t="str">
        <f>VLOOKUP(B1499,ACROV!$A$2:$D$739,4,)</f>
        <v>YANA SURYANA</v>
      </c>
    </row>
    <row r="1500" spans="1:16" x14ac:dyDescent="0.25">
      <c r="A1500" s="2" t="s">
        <v>26</v>
      </c>
      <c r="B1500" s="2" t="s">
        <v>1387</v>
      </c>
      <c r="C1500" s="2" t="s">
        <v>1388</v>
      </c>
      <c r="D1500" s="2" t="s">
        <v>118</v>
      </c>
      <c r="E1500" s="2" t="s">
        <v>2072</v>
      </c>
      <c r="F1500" s="2" t="s">
        <v>4205</v>
      </c>
      <c r="G1500" s="2" t="s">
        <v>4206</v>
      </c>
      <c r="H1500" s="2" t="s">
        <v>4207</v>
      </c>
      <c r="I1500" s="2" t="s">
        <v>4208</v>
      </c>
      <c r="J1500" s="2" t="s">
        <v>27</v>
      </c>
      <c r="K1500" s="2" t="s">
        <v>4209</v>
      </c>
      <c r="L1500" s="2" t="s">
        <v>4210</v>
      </c>
      <c r="M1500" s="2" t="s">
        <v>4211</v>
      </c>
      <c r="N1500" s="2" t="s">
        <v>41</v>
      </c>
      <c r="O1500" s="2" t="str">
        <f t="shared" si="23"/>
        <v>OK</v>
      </c>
      <c r="P1500" s="2" t="str">
        <f>VLOOKUP(B1500,ACROV!$A$2:$D$739,4,)</f>
        <v>YANA SURYANA</v>
      </c>
    </row>
    <row r="1501" spans="1:16" x14ac:dyDescent="0.25">
      <c r="A1501" s="2" t="s">
        <v>26</v>
      </c>
      <c r="B1501" s="2" t="s">
        <v>2039</v>
      </c>
      <c r="C1501" s="2" t="s">
        <v>2040</v>
      </c>
      <c r="D1501" s="2" t="s">
        <v>118</v>
      </c>
      <c r="E1501" s="2" t="s">
        <v>2297</v>
      </c>
      <c r="F1501" s="2" t="s">
        <v>4205</v>
      </c>
      <c r="G1501" s="2" t="s">
        <v>4206</v>
      </c>
      <c r="H1501" s="2" t="s">
        <v>4207</v>
      </c>
      <c r="I1501" s="2" t="s">
        <v>4208</v>
      </c>
      <c r="J1501" s="2" t="s">
        <v>27</v>
      </c>
      <c r="K1501" s="2" t="s">
        <v>4209</v>
      </c>
      <c r="L1501" s="2" t="s">
        <v>4210</v>
      </c>
      <c r="M1501" s="2" t="s">
        <v>4211</v>
      </c>
      <c r="N1501" s="2" t="s">
        <v>41</v>
      </c>
      <c r="O1501" s="2" t="str">
        <f t="shared" si="23"/>
        <v>OK</v>
      </c>
      <c r="P1501" s="2" t="str">
        <f>VLOOKUP(B1501,ACROV!$A$2:$D$739,4,)</f>
        <v>YANA SURYANA</v>
      </c>
    </row>
    <row r="1502" spans="1:16" x14ac:dyDescent="0.25">
      <c r="A1502" s="2" t="s">
        <v>26</v>
      </c>
      <c r="B1502" s="2" t="s">
        <v>1724</v>
      </c>
      <c r="C1502" s="2" t="s">
        <v>1725</v>
      </c>
      <c r="D1502" s="2" t="s">
        <v>30</v>
      </c>
      <c r="E1502" s="2" t="s">
        <v>1726</v>
      </c>
      <c r="F1502" s="2" t="s">
        <v>4205</v>
      </c>
      <c r="G1502" s="2" t="s">
        <v>4206</v>
      </c>
      <c r="H1502" s="2" t="s">
        <v>4207</v>
      </c>
      <c r="I1502" s="2" t="s">
        <v>4208</v>
      </c>
      <c r="J1502" s="2" t="s">
        <v>27</v>
      </c>
      <c r="K1502" s="2" t="s">
        <v>4209</v>
      </c>
      <c r="L1502" s="2" t="s">
        <v>4210</v>
      </c>
      <c r="M1502" s="2" t="s">
        <v>4211</v>
      </c>
      <c r="N1502" s="2" t="s">
        <v>41</v>
      </c>
      <c r="O1502" s="2" t="str">
        <f t="shared" si="23"/>
        <v>OK</v>
      </c>
      <c r="P1502" s="2" t="str">
        <f>VLOOKUP(B1502,ACROV!$A$2:$D$739,4,)</f>
        <v>YANA SURYANA</v>
      </c>
    </row>
    <row r="1503" spans="1:16" x14ac:dyDescent="0.25">
      <c r="A1503" s="2" t="s">
        <v>26</v>
      </c>
      <c r="B1503" s="2" t="s">
        <v>927</v>
      </c>
      <c r="C1503" s="2" t="s">
        <v>928</v>
      </c>
      <c r="D1503" s="2" t="s">
        <v>118</v>
      </c>
      <c r="E1503" s="2" t="s">
        <v>3957</v>
      </c>
      <c r="F1503" s="2" t="s">
        <v>4205</v>
      </c>
      <c r="G1503" s="2" t="s">
        <v>4206</v>
      </c>
      <c r="H1503" s="2" t="s">
        <v>4207</v>
      </c>
      <c r="I1503" s="2" t="s">
        <v>4208</v>
      </c>
      <c r="J1503" s="2" t="s">
        <v>27</v>
      </c>
      <c r="K1503" s="2" t="s">
        <v>4209</v>
      </c>
      <c r="L1503" s="2" t="s">
        <v>4210</v>
      </c>
      <c r="M1503" s="2" t="s">
        <v>4211</v>
      </c>
      <c r="N1503" s="2" t="s">
        <v>41</v>
      </c>
      <c r="O1503" s="2" t="str">
        <f t="shared" si="23"/>
        <v>OK</v>
      </c>
      <c r="P1503" s="2" t="str">
        <f>VLOOKUP(B1503,ACROV!$A$2:$D$739,4,)</f>
        <v>YANA SURYANA</v>
      </c>
    </row>
    <row r="1504" spans="1:16" x14ac:dyDescent="0.25">
      <c r="A1504" s="2" t="s">
        <v>26</v>
      </c>
      <c r="B1504" s="2" t="s">
        <v>1512</v>
      </c>
      <c r="C1504" s="2" t="s">
        <v>1513</v>
      </c>
      <c r="D1504" s="2" t="s">
        <v>30</v>
      </c>
      <c r="E1504" s="2" t="s">
        <v>1945</v>
      </c>
      <c r="F1504" s="2" t="s">
        <v>4205</v>
      </c>
      <c r="G1504" s="2" t="s">
        <v>4206</v>
      </c>
      <c r="H1504" s="2" t="s">
        <v>4207</v>
      </c>
      <c r="I1504" s="2" t="s">
        <v>4208</v>
      </c>
      <c r="J1504" s="2" t="s">
        <v>27</v>
      </c>
      <c r="K1504" s="2" t="s">
        <v>4209</v>
      </c>
      <c r="L1504" s="2" t="s">
        <v>4210</v>
      </c>
      <c r="M1504" s="2" t="s">
        <v>4211</v>
      </c>
      <c r="N1504" s="2" t="s">
        <v>41</v>
      </c>
      <c r="O1504" s="2" t="str">
        <f t="shared" si="23"/>
        <v>OK</v>
      </c>
      <c r="P1504" s="2" t="str">
        <f>VLOOKUP(B1504,ACROV!$A$2:$D$739,4,)</f>
        <v>YANA SURYANA</v>
      </c>
    </row>
    <row r="1505" spans="1:16" x14ac:dyDescent="0.25">
      <c r="A1505" s="2" t="s">
        <v>26</v>
      </c>
      <c r="B1505" s="2" t="s">
        <v>1379</v>
      </c>
      <c r="C1505" s="2" t="s">
        <v>1380</v>
      </c>
      <c r="D1505" s="2" t="s">
        <v>30</v>
      </c>
      <c r="E1505" s="2" t="s">
        <v>1381</v>
      </c>
      <c r="F1505" s="2" t="s">
        <v>4205</v>
      </c>
      <c r="G1505" s="2" t="s">
        <v>4206</v>
      </c>
      <c r="H1505" s="2" t="s">
        <v>4207</v>
      </c>
      <c r="I1505" s="2" t="s">
        <v>4208</v>
      </c>
      <c r="J1505" s="2" t="s">
        <v>27</v>
      </c>
      <c r="K1505" s="2" t="s">
        <v>4209</v>
      </c>
      <c r="L1505" s="2" t="s">
        <v>4210</v>
      </c>
      <c r="M1505" s="2" t="s">
        <v>4211</v>
      </c>
      <c r="N1505" s="2" t="s">
        <v>41</v>
      </c>
      <c r="O1505" s="2" t="str">
        <f t="shared" si="23"/>
        <v>OK</v>
      </c>
      <c r="P1505" s="2" t="str">
        <f>VLOOKUP(B1505,ACROV!$A$2:$D$739,4,)</f>
        <v>YANA SURYANA</v>
      </c>
    </row>
    <row r="1506" spans="1:16" x14ac:dyDescent="0.25">
      <c r="A1506" s="2" t="s">
        <v>26</v>
      </c>
      <c r="B1506" s="2" t="s">
        <v>1387</v>
      </c>
      <c r="C1506" s="2" t="s">
        <v>1388</v>
      </c>
      <c r="D1506" s="2" t="s">
        <v>30</v>
      </c>
      <c r="E1506" s="2" t="s">
        <v>1389</v>
      </c>
      <c r="F1506" s="2" t="s">
        <v>4205</v>
      </c>
      <c r="G1506" s="2" t="s">
        <v>4206</v>
      </c>
      <c r="H1506" s="2" t="s">
        <v>4207</v>
      </c>
      <c r="I1506" s="2" t="s">
        <v>4208</v>
      </c>
      <c r="J1506" s="2" t="s">
        <v>27</v>
      </c>
      <c r="K1506" s="2" t="s">
        <v>4209</v>
      </c>
      <c r="L1506" s="2" t="s">
        <v>4210</v>
      </c>
      <c r="M1506" s="2" t="s">
        <v>4211</v>
      </c>
      <c r="N1506" s="2" t="s">
        <v>41</v>
      </c>
      <c r="O1506" s="2" t="str">
        <f t="shared" si="23"/>
        <v>OK</v>
      </c>
      <c r="P1506" s="2" t="str">
        <f>VLOOKUP(B1506,ACROV!$A$2:$D$739,4,)</f>
        <v>YANA SURYANA</v>
      </c>
    </row>
    <row r="1507" spans="1:16" x14ac:dyDescent="0.25">
      <c r="A1507" s="2" t="s">
        <v>26</v>
      </c>
      <c r="B1507" s="2" t="s">
        <v>1035</v>
      </c>
      <c r="C1507" s="2" t="s">
        <v>1036</v>
      </c>
      <c r="D1507" s="2" t="s">
        <v>118</v>
      </c>
      <c r="E1507" s="2" t="s">
        <v>1555</v>
      </c>
      <c r="F1507" s="2" t="s">
        <v>4205</v>
      </c>
      <c r="G1507" s="2" t="s">
        <v>4206</v>
      </c>
      <c r="H1507" s="2" t="s">
        <v>4207</v>
      </c>
      <c r="I1507" s="2" t="s">
        <v>4208</v>
      </c>
      <c r="J1507" s="2" t="s">
        <v>27</v>
      </c>
      <c r="K1507" s="2" t="s">
        <v>4209</v>
      </c>
      <c r="L1507" s="2" t="s">
        <v>4210</v>
      </c>
      <c r="M1507" s="2" t="s">
        <v>4211</v>
      </c>
      <c r="N1507" s="2" t="s">
        <v>41</v>
      </c>
      <c r="O1507" s="2" t="str">
        <f t="shared" si="23"/>
        <v>OK</v>
      </c>
      <c r="P1507" s="2" t="str">
        <f>VLOOKUP(B1507,ACROV!$A$2:$D$739,4,)</f>
        <v>YANA SURYANA</v>
      </c>
    </row>
    <row r="1508" spans="1:16" x14ac:dyDescent="0.25">
      <c r="A1508" s="2" t="s">
        <v>26</v>
      </c>
      <c r="B1508" s="2" t="s">
        <v>1600</v>
      </c>
      <c r="C1508" s="2" t="s">
        <v>1601</v>
      </c>
      <c r="D1508" s="2" t="s">
        <v>30</v>
      </c>
      <c r="E1508" s="2" t="s">
        <v>3664</v>
      </c>
      <c r="F1508" s="2" t="s">
        <v>4205</v>
      </c>
      <c r="G1508" s="2" t="s">
        <v>4206</v>
      </c>
      <c r="H1508" s="2" t="s">
        <v>4207</v>
      </c>
      <c r="I1508" s="2" t="s">
        <v>4208</v>
      </c>
      <c r="J1508" s="2" t="s">
        <v>27</v>
      </c>
      <c r="K1508" s="2" t="s">
        <v>4209</v>
      </c>
      <c r="L1508" s="2" t="s">
        <v>4210</v>
      </c>
      <c r="M1508" s="2" t="s">
        <v>4211</v>
      </c>
      <c r="N1508" s="2" t="s">
        <v>41</v>
      </c>
      <c r="O1508" s="2" t="str">
        <f t="shared" si="23"/>
        <v>OK</v>
      </c>
      <c r="P1508" s="2" t="str">
        <f>VLOOKUP(B1508,ACROV!$A$2:$D$739,4,)</f>
        <v>YANA SURYANA</v>
      </c>
    </row>
    <row r="1509" spans="1:16" x14ac:dyDescent="0.25">
      <c r="A1509" s="2" t="s">
        <v>26</v>
      </c>
      <c r="B1509" s="2" t="s">
        <v>1421</v>
      </c>
      <c r="C1509" s="2" t="s">
        <v>1422</v>
      </c>
      <c r="D1509" s="2" t="s">
        <v>30</v>
      </c>
      <c r="E1509" s="2" t="s">
        <v>2061</v>
      </c>
      <c r="F1509" s="2" t="s">
        <v>4205</v>
      </c>
      <c r="G1509" s="2" t="s">
        <v>4206</v>
      </c>
      <c r="H1509" s="2" t="s">
        <v>4207</v>
      </c>
      <c r="I1509" s="2" t="s">
        <v>4208</v>
      </c>
      <c r="J1509" s="2" t="s">
        <v>27</v>
      </c>
      <c r="K1509" s="2" t="s">
        <v>4209</v>
      </c>
      <c r="L1509" s="2" t="s">
        <v>4210</v>
      </c>
      <c r="M1509" s="2" t="s">
        <v>4211</v>
      </c>
      <c r="N1509" s="2" t="s">
        <v>41</v>
      </c>
      <c r="O1509" s="2" t="str">
        <f t="shared" si="23"/>
        <v>OK</v>
      </c>
      <c r="P1509" s="2" t="str">
        <f>VLOOKUP(B1509,ACROV!$A$2:$D$739,4,)</f>
        <v>YANA SURYANA</v>
      </c>
    </row>
    <row r="1510" spans="1:16" x14ac:dyDescent="0.25">
      <c r="A1510" s="2" t="s">
        <v>26</v>
      </c>
      <c r="B1510" s="2" t="s">
        <v>1600</v>
      </c>
      <c r="C1510" s="2" t="s">
        <v>1601</v>
      </c>
      <c r="D1510" s="2" t="s">
        <v>118</v>
      </c>
      <c r="E1510" s="2" t="s">
        <v>1602</v>
      </c>
      <c r="F1510" s="2" t="s">
        <v>4205</v>
      </c>
      <c r="G1510" s="2" t="s">
        <v>4206</v>
      </c>
      <c r="H1510" s="2" t="s">
        <v>4207</v>
      </c>
      <c r="I1510" s="2" t="s">
        <v>4208</v>
      </c>
      <c r="J1510" s="2" t="s">
        <v>27</v>
      </c>
      <c r="K1510" s="2" t="s">
        <v>4209</v>
      </c>
      <c r="L1510" s="2" t="s">
        <v>4210</v>
      </c>
      <c r="M1510" s="2" t="s">
        <v>4211</v>
      </c>
      <c r="N1510" s="2" t="s">
        <v>41</v>
      </c>
      <c r="O1510" s="2" t="str">
        <f t="shared" si="23"/>
        <v>OK</v>
      </c>
      <c r="P1510" s="2" t="str">
        <f>VLOOKUP(B1510,ACROV!$A$2:$D$739,4,)</f>
        <v>YANA SURYANA</v>
      </c>
    </row>
    <row r="1511" spans="1:16" x14ac:dyDescent="0.25">
      <c r="A1511" s="2" t="s">
        <v>26</v>
      </c>
      <c r="B1511" s="2" t="s">
        <v>1635</v>
      </c>
      <c r="C1511" s="2" t="s">
        <v>1636</v>
      </c>
      <c r="D1511" s="2" t="s">
        <v>30</v>
      </c>
      <c r="E1511" s="2" t="s">
        <v>1637</v>
      </c>
      <c r="F1511" s="2" t="s">
        <v>4205</v>
      </c>
      <c r="G1511" s="2" t="s">
        <v>4206</v>
      </c>
      <c r="H1511" s="2" t="s">
        <v>4207</v>
      </c>
      <c r="I1511" s="2" t="s">
        <v>4208</v>
      </c>
      <c r="J1511" s="2" t="s">
        <v>27</v>
      </c>
      <c r="K1511" s="2" t="s">
        <v>4209</v>
      </c>
      <c r="L1511" s="2" t="s">
        <v>4210</v>
      </c>
      <c r="M1511" s="2" t="s">
        <v>4211</v>
      </c>
      <c r="N1511" s="2" t="s">
        <v>41</v>
      </c>
      <c r="O1511" s="2" t="str">
        <f t="shared" si="23"/>
        <v>OK</v>
      </c>
      <c r="P1511" s="2" t="str">
        <f>VLOOKUP(B1511,ACROV!$A$2:$D$739,4,)</f>
        <v>YANA SURYANA</v>
      </c>
    </row>
    <row r="1512" spans="1:16" x14ac:dyDescent="0.25">
      <c r="A1512" s="2" t="s">
        <v>26</v>
      </c>
      <c r="B1512" s="2" t="s">
        <v>1635</v>
      </c>
      <c r="C1512" s="2" t="s">
        <v>1636</v>
      </c>
      <c r="D1512" s="2" t="s">
        <v>118</v>
      </c>
      <c r="E1512" s="2" t="s">
        <v>2038</v>
      </c>
      <c r="F1512" s="2" t="s">
        <v>4205</v>
      </c>
      <c r="G1512" s="2" t="s">
        <v>4206</v>
      </c>
      <c r="H1512" s="2" t="s">
        <v>4207</v>
      </c>
      <c r="I1512" s="2" t="s">
        <v>4208</v>
      </c>
      <c r="J1512" s="2" t="s">
        <v>27</v>
      </c>
      <c r="K1512" s="2" t="s">
        <v>4209</v>
      </c>
      <c r="L1512" s="2" t="s">
        <v>4210</v>
      </c>
      <c r="M1512" s="2" t="s">
        <v>4211</v>
      </c>
      <c r="N1512" s="2" t="s">
        <v>41</v>
      </c>
      <c r="O1512" s="2" t="str">
        <f t="shared" si="23"/>
        <v>OK</v>
      </c>
      <c r="P1512" s="2" t="str">
        <f>VLOOKUP(B1512,ACROV!$A$2:$D$739,4,)</f>
        <v>YANA SURYANA</v>
      </c>
    </row>
    <row r="1513" spans="1:16" x14ac:dyDescent="0.25">
      <c r="A1513" s="2" t="s">
        <v>26</v>
      </c>
      <c r="B1513" s="2" t="s">
        <v>1560</v>
      </c>
      <c r="C1513" s="2" t="s">
        <v>2915</v>
      </c>
      <c r="D1513" s="2" t="s">
        <v>160</v>
      </c>
      <c r="E1513" s="2" t="s">
        <v>2916</v>
      </c>
      <c r="F1513" s="2" t="s">
        <v>4205</v>
      </c>
      <c r="G1513" s="2" t="s">
        <v>4206</v>
      </c>
      <c r="H1513" s="2" t="s">
        <v>4207</v>
      </c>
      <c r="I1513" s="2" t="s">
        <v>4208</v>
      </c>
      <c r="J1513" s="2" t="s">
        <v>27</v>
      </c>
      <c r="K1513" s="2" t="s">
        <v>4209</v>
      </c>
      <c r="L1513" s="2" t="s">
        <v>4210</v>
      </c>
      <c r="M1513" s="2" t="s">
        <v>4211</v>
      </c>
      <c r="N1513" s="2" t="s">
        <v>41</v>
      </c>
      <c r="O1513" s="2" t="str">
        <f t="shared" si="23"/>
        <v>OK</v>
      </c>
      <c r="P1513" s="2" t="str">
        <f>VLOOKUP(B1513,ACROV!$A$2:$D$739,4,)</f>
        <v>YANA SURYANA</v>
      </c>
    </row>
    <row r="1514" spans="1:16" x14ac:dyDescent="0.25">
      <c r="A1514" s="2" t="s">
        <v>26</v>
      </c>
      <c r="B1514" s="2" t="s">
        <v>3554</v>
      </c>
      <c r="C1514" s="2" t="s">
        <v>3555</v>
      </c>
      <c r="D1514" s="2" t="s">
        <v>30</v>
      </c>
      <c r="E1514" s="2" t="s">
        <v>3803</v>
      </c>
      <c r="F1514" s="2" t="s">
        <v>4205</v>
      </c>
      <c r="G1514" s="2" t="s">
        <v>4206</v>
      </c>
      <c r="H1514" s="2" t="s">
        <v>4207</v>
      </c>
      <c r="I1514" s="2" t="s">
        <v>4208</v>
      </c>
      <c r="J1514" s="2" t="s">
        <v>27</v>
      </c>
      <c r="K1514" s="2" t="s">
        <v>4209</v>
      </c>
      <c r="L1514" s="2" t="s">
        <v>4210</v>
      </c>
      <c r="M1514" s="2" t="s">
        <v>4211</v>
      </c>
      <c r="N1514" s="2" t="s">
        <v>41</v>
      </c>
      <c r="O1514" s="2" t="str">
        <f t="shared" si="23"/>
        <v>OK</v>
      </c>
      <c r="P1514" s="2" t="str">
        <f>VLOOKUP(B1514,ACROV!$A$2:$D$739,4,)</f>
        <v>YANA SURYANA</v>
      </c>
    </row>
    <row r="1515" spans="1:16" x14ac:dyDescent="0.25">
      <c r="A1515" s="2" t="s">
        <v>26</v>
      </c>
      <c r="B1515" s="2" t="s">
        <v>3573</v>
      </c>
      <c r="C1515" s="2" t="s">
        <v>3574</v>
      </c>
      <c r="D1515" s="2" t="s">
        <v>30</v>
      </c>
      <c r="E1515" s="2" t="s">
        <v>3857</v>
      </c>
      <c r="F1515" s="2" t="s">
        <v>4205</v>
      </c>
      <c r="G1515" s="2" t="s">
        <v>4206</v>
      </c>
      <c r="H1515" s="2" t="s">
        <v>4207</v>
      </c>
      <c r="I1515" s="2" t="s">
        <v>4208</v>
      </c>
      <c r="J1515" s="2" t="s">
        <v>27</v>
      </c>
      <c r="K1515" s="2" t="s">
        <v>4209</v>
      </c>
      <c r="L1515" s="2" t="s">
        <v>4210</v>
      </c>
      <c r="M1515" s="2" t="s">
        <v>4211</v>
      </c>
      <c r="N1515" s="2" t="s">
        <v>41</v>
      </c>
      <c r="O1515" s="2" t="str">
        <f t="shared" si="23"/>
        <v>OK</v>
      </c>
      <c r="P1515" s="2" t="str">
        <f>VLOOKUP(B1515,ACROV!$A$2:$D$739,4,)</f>
        <v>YANA SURYANA</v>
      </c>
    </row>
    <row r="1516" spans="1:16" x14ac:dyDescent="0.25">
      <c r="A1516" s="2" t="s">
        <v>26</v>
      </c>
      <c r="B1516" s="2" t="s">
        <v>1780</v>
      </c>
      <c r="C1516" s="2" t="s">
        <v>1781</v>
      </c>
      <c r="D1516" s="2" t="s">
        <v>118</v>
      </c>
      <c r="E1516" s="2" t="s">
        <v>3337</v>
      </c>
      <c r="F1516" s="2" t="s">
        <v>4205</v>
      </c>
      <c r="G1516" s="2" t="s">
        <v>4206</v>
      </c>
      <c r="H1516" s="2" t="s">
        <v>4207</v>
      </c>
      <c r="I1516" s="2" t="s">
        <v>4208</v>
      </c>
      <c r="J1516" s="2" t="s">
        <v>27</v>
      </c>
      <c r="K1516" s="2" t="s">
        <v>4209</v>
      </c>
      <c r="L1516" s="2" t="s">
        <v>4210</v>
      </c>
      <c r="M1516" s="2" t="s">
        <v>4211</v>
      </c>
      <c r="N1516" s="2" t="s">
        <v>41</v>
      </c>
      <c r="O1516" s="2" t="str">
        <f t="shared" si="23"/>
        <v>OK</v>
      </c>
      <c r="P1516" s="2" t="str">
        <f>VLOOKUP(B1516,ACROV!$A$2:$D$739,4,)</f>
        <v>YUDA SATRIA PERMANA</v>
      </c>
    </row>
    <row r="1517" spans="1:16" x14ac:dyDescent="0.25">
      <c r="A1517" s="2" t="s">
        <v>26</v>
      </c>
      <c r="B1517" s="2" t="s">
        <v>104</v>
      </c>
      <c r="C1517" s="2" t="s">
        <v>3372</v>
      </c>
      <c r="D1517" s="2" t="s">
        <v>60</v>
      </c>
      <c r="E1517" s="2" t="s">
        <v>3373</v>
      </c>
      <c r="F1517" s="2" t="s">
        <v>4205</v>
      </c>
      <c r="G1517" s="2" t="s">
        <v>4206</v>
      </c>
      <c r="H1517" s="2" t="s">
        <v>4207</v>
      </c>
      <c r="I1517" s="2" t="s">
        <v>4208</v>
      </c>
      <c r="J1517" s="2" t="s">
        <v>27</v>
      </c>
      <c r="K1517" s="2" t="s">
        <v>4209</v>
      </c>
      <c r="L1517" s="2" t="s">
        <v>4210</v>
      </c>
      <c r="M1517" s="2" t="s">
        <v>4211</v>
      </c>
      <c r="N1517" s="2" t="s">
        <v>41</v>
      </c>
      <c r="O1517" s="2" t="str">
        <f t="shared" si="23"/>
        <v>OK</v>
      </c>
      <c r="P1517" s="2" t="str">
        <f>VLOOKUP(B1517,ACROV!$A$2:$D$739,4,)</f>
        <v>YUDA SATRIA PERMANA</v>
      </c>
    </row>
    <row r="1518" spans="1:16" x14ac:dyDescent="0.25">
      <c r="A1518" s="2" t="s">
        <v>26</v>
      </c>
      <c r="B1518" s="2" t="s">
        <v>104</v>
      </c>
      <c r="C1518" s="2" t="s">
        <v>105</v>
      </c>
      <c r="D1518" s="2" t="s">
        <v>160</v>
      </c>
      <c r="E1518" s="2" t="s">
        <v>3087</v>
      </c>
      <c r="F1518" s="2" t="s">
        <v>4205</v>
      </c>
      <c r="G1518" s="2" t="s">
        <v>4206</v>
      </c>
      <c r="H1518" s="2" t="s">
        <v>4207</v>
      </c>
      <c r="I1518" s="2" t="s">
        <v>4208</v>
      </c>
      <c r="J1518" s="2" t="s">
        <v>27</v>
      </c>
      <c r="K1518" s="2" t="s">
        <v>4209</v>
      </c>
      <c r="L1518" s="2" t="s">
        <v>4210</v>
      </c>
      <c r="M1518" s="2" t="s">
        <v>4211</v>
      </c>
      <c r="N1518" s="2" t="s">
        <v>41</v>
      </c>
      <c r="O1518" s="2" t="str">
        <f t="shared" si="23"/>
        <v>OK</v>
      </c>
      <c r="P1518" s="2" t="str">
        <f>VLOOKUP(B1518,ACROV!$A$2:$D$739,4,)</f>
        <v>YUDA SATRIA PERMANA</v>
      </c>
    </row>
    <row r="1519" spans="1:16" x14ac:dyDescent="0.25">
      <c r="A1519" s="2" t="s">
        <v>26</v>
      </c>
      <c r="B1519" s="2" t="s">
        <v>1803</v>
      </c>
      <c r="C1519" s="2" t="s">
        <v>1804</v>
      </c>
      <c r="D1519" s="2" t="s">
        <v>118</v>
      </c>
      <c r="E1519" s="2" t="s">
        <v>3363</v>
      </c>
      <c r="F1519" s="2" t="s">
        <v>4205</v>
      </c>
      <c r="G1519" s="2" t="s">
        <v>4206</v>
      </c>
      <c r="H1519" s="2" t="s">
        <v>4207</v>
      </c>
      <c r="I1519" s="2" t="s">
        <v>4208</v>
      </c>
      <c r="J1519" s="2" t="s">
        <v>27</v>
      </c>
      <c r="K1519" s="2" t="s">
        <v>4209</v>
      </c>
      <c r="L1519" s="2" t="s">
        <v>4210</v>
      </c>
      <c r="M1519" s="2" t="s">
        <v>4211</v>
      </c>
      <c r="N1519" s="2" t="s">
        <v>41</v>
      </c>
      <c r="O1519" s="2" t="str">
        <f t="shared" si="23"/>
        <v>OK</v>
      </c>
      <c r="P1519" s="2" t="str">
        <f>VLOOKUP(B1519,ACROV!$A$2:$D$739,4,)</f>
        <v>YUDA SATRIA PERMANA</v>
      </c>
    </row>
    <row r="1520" spans="1:16" x14ac:dyDescent="0.25">
      <c r="A1520" s="2" t="s">
        <v>26</v>
      </c>
      <c r="B1520" s="2" t="s">
        <v>1249</v>
      </c>
      <c r="C1520" s="2" t="s">
        <v>1250</v>
      </c>
      <c r="D1520" s="2" t="s">
        <v>30</v>
      </c>
      <c r="E1520" s="2" t="s">
        <v>3360</v>
      </c>
      <c r="F1520" s="2" t="s">
        <v>4205</v>
      </c>
      <c r="G1520" s="2" t="s">
        <v>4206</v>
      </c>
      <c r="H1520" s="2" t="s">
        <v>4207</v>
      </c>
      <c r="I1520" s="2" t="s">
        <v>4208</v>
      </c>
      <c r="J1520" s="2" t="s">
        <v>27</v>
      </c>
      <c r="K1520" s="2" t="s">
        <v>4209</v>
      </c>
      <c r="L1520" s="2" t="s">
        <v>4210</v>
      </c>
      <c r="M1520" s="2" t="s">
        <v>4211</v>
      </c>
      <c r="N1520" s="2" t="s">
        <v>41</v>
      </c>
      <c r="O1520" s="2" t="str">
        <f t="shared" si="23"/>
        <v>OK</v>
      </c>
      <c r="P1520" s="2" t="str">
        <f>VLOOKUP(B1520,ACROV!$A$2:$D$739,4,)</f>
        <v>YUDA SATRIA PERMANA</v>
      </c>
    </row>
    <row r="1521" spans="1:16" x14ac:dyDescent="0.25">
      <c r="A1521" s="2" t="s">
        <v>26</v>
      </c>
      <c r="B1521" s="2" t="s">
        <v>3142</v>
      </c>
      <c r="C1521" s="2" t="s">
        <v>3143</v>
      </c>
      <c r="D1521" s="2" t="s">
        <v>118</v>
      </c>
      <c r="E1521" s="2" t="s">
        <v>3144</v>
      </c>
      <c r="F1521" s="2" t="s">
        <v>4205</v>
      </c>
      <c r="G1521" s="2" t="s">
        <v>4206</v>
      </c>
      <c r="H1521" s="2" t="s">
        <v>4207</v>
      </c>
      <c r="I1521" s="2" t="s">
        <v>4208</v>
      </c>
      <c r="J1521" s="2" t="s">
        <v>27</v>
      </c>
      <c r="K1521" s="2" t="s">
        <v>4209</v>
      </c>
      <c r="L1521" s="2" t="s">
        <v>4210</v>
      </c>
      <c r="M1521" s="2" t="s">
        <v>4211</v>
      </c>
      <c r="N1521" s="2" t="s">
        <v>41</v>
      </c>
      <c r="O1521" s="2" t="str">
        <f t="shared" si="23"/>
        <v>OK</v>
      </c>
      <c r="P1521" s="2" t="str">
        <f>VLOOKUP(B1521,ACROV!$A$2:$D$739,4,)</f>
        <v>YUDA SATRIA PERMANA</v>
      </c>
    </row>
    <row r="1522" spans="1:16" x14ac:dyDescent="0.25">
      <c r="A1522" s="2" t="s">
        <v>26</v>
      </c>
      <c r="B1522" s="2" t="s">
        <v>890</v>
      </c>
      <c r="C1522" s="2" t="s">
        <v>891</v>
      </c>
      <c r="D1522" s="2" t="s">
        <v>49</v>
      </c>
      <c r="E1522" s="2" t="s">
        <v>892</v>
      </c>
      <c r="F1522" s="2" t="s">
        <v>4205</v>
      </c>
      <c r="G1522" s="2" t="s">
        <v>4206</v>
      </c>
      <c r="H1522" s="2" t="s">
        <v>4207</v>
      </c>
      <c r="I1522" s="2" t="s">
        <v>4208</v>
      </c>
      <c r="J1522" s="2" t="s">
        <v>27</v>
      </c>
      <c r="K1522" s="2" t="s">
        <v>4209</v>
      </c>
      <c r="L1522" s="2" t="s">
        <v>4210</v>
      </c>
      <c r="M1522" s="2" t="s">
        <v>4211</v>
      </c>
      <c r="N1522" s="2" t="s">
        <v>41</v>
      </c>
      <c r="O1522" s="2" t="str">
        <f t="shared" si="23"/>
        <v>OK</v>
      </c>
      <c r="P1522" s="2" t="str">
        <f>VLOOKUP(B1522,ACROV!$A$2:$D$739,4,)</f>
        <v>YUDA SATRIA PERMANA</v>
      </c>
    </row>
    <row r="1523" spans="1:16" x14ac:dyDescent="0.25">
      <c r="A1523" s="2" t="s">
        <v>26</v>
      </c>
      <c r="B1523" s="2" t="s">
        <v>1719</v>
      </c>
      <c r="C1523" s="2" t="s">
        <v>1720</v>
      </c>
      <c r="D1523" s="2" t="s">
        <v>30</v>
      </c>
      <c r="E1523" s="2" t="s">
        <v>1721</v>
      </c>
      <c r="F1523" s="2" t="s">
        <v>4205</v>
      </c>
      <c r="G1523" s="2" t="s">
        <v>4206</v>
      </c>
      <c r="H1523" s="2" t="s">
        <v>4207</v>
      </c>
      <c r="I1523" s="2" t="s">
        <v>4208</v>
      </c>
      <c r="J1523" s="2" t="s">
        <v>27</v>
      </c>
      <c r="K1523" s="2" t="s">
        <v>4209</v>
      </c>
      <c r="L1523" s="2" t="s">
        <v>4210</v>
      </c>
      <c r="M1523" s="2" t="s">
        <v>4211</v>
      </c>
      <c r="N1523" s="2" t="s">
        <v>41</v>
      </c>
      <c r="O1523" s="2" t="str">
        <f t="shared" si="23"/>
        <v>OK</v>
      </c>
      <c r="P1523" s="2" t="str">
        <f>VLOOKUP(B1523,ACROV!$A$2:$D$739,4,)</f>
        <v>YUDA SATRIA PERMANA</v>
      </c>
    </row>
    <row r="1524" spans="1:16" x14ac:dyDescent="0.25">
      <c r="A1524" s="2" t="s">
        <v>26</v>
      </c>
      <c r="B1524" s="2" t="s">
        <v>317</v>
      </c>
      <c r="C1524" s="2" t="s">
        <v>318</v>
      </c>
      <c r="D1524" s="2" t="s">
        <v>118</v>
      </c>
      <c r="E1524" s="2" t="s">
        <v>3361</v>
      </c>
      <c r="F1524" s="2" t="s">
        <v>4205</v>
      </c>
      <c r="G1524" s="2" t="s">
        <v>4206</v>
      </c>
      <c r="H1524" s="2" t="s">
        <v>4207</v>
      </c>
      <c r="I1524" s="2" t="s">
        <v>4208</v>
      </c>
      <c r="J1524" s="2" t="s">
        <v>27</v>
      </c>
      <c r="K1524" s="2" t="s">
        <v>4209</v>
      </c>
      <c r="L1524" s="2" t="s">
        <v>4210</v>
      </c>
      <c r="M1524" s="2" t="s">
        <v>4211</v>
      </c>
      <c r="N1524" s="2" t="s">
        <v>41</v>
      </c>
      <c r="O1524" s="2" t="str">
        <f t="shared" si="23"/>
        <v>OK</v>
      </c>
      <c r="P1524" s="2" t="str">
        <f>VLOOKUP(B1524,ACROV!$A$2:$D$739,4,)</f>
        <v>YUDA SATRIA PERMANA</v>
      </c>
    </row>
    <row r="1525" spans="1:16" x14ac:dyDescent="0.25">
      <c r="A1525" s="2" t="s">
        <v>26</v>
      </c>
      <c r="B1525" s="2" t="s">
        <v>3462</v>
      </c>
      <c r="C1525" s="2" t="s">
        <v>3463</v>
      </c>
      <c r="D1525" s="2" t="s">
        <v>118</v>
      </c>
      <c r="E1525" s="2" t="s">
        <v>3464</v>
      </c>
      <c r="F1525" s="2" t="s">
        <v>4205</v>
      </c>
      <c r="G1525" s="2" t="s">
        <v>4206</v>
      </c>
      <c r="H1525" s="2" t="s">
        <v>4207</v>
      </c>
      <c r="I1525" s="2" t="s">
        <v>4208</v>
      </c>
      <c r="J1525" s="2" t="s">
        <v>27</v>
      </c>
      <c r="K1525" s="2" t="s">
        <v>4209</v>
      </c>
      <c r="L1525" s="2" t="s">
        <v>4210</v>
      </c>
      <c r="M1525" s="2" t="s">
        <v>4211</v>
      </c>
      <c r="N1525" s="2" t="s">
        <v>41</v>
      </c>
      <c r="O1525" s="2" t="str">
        <f t="shared" si="23"/>
        <v>OK</v>
      </c>
      <c r="P1525" s="2" t="str">
        <f>VLOOKUP(B1525,ACROV!$A$2:$D$739,4,)</f>
        <v>YUDA SATRIA PERMANA</v>
      </c>
    </row>
    <row r="1526" spans="1:16" x14ac:dyDescent="0.25">
      <c r="A1526" s="2" t="s">
        <v>26</v>
      </c>
      <c r="B1526" s="2" t="s">
        <v>317</v>
      </c>
      <c r="C1526" s="2" t="s">
        <v>318</v>
      </c>
      <c r="D1526" s="2" t="s">
        <v>30</v>
      </c>
      <c r="E1526" s="2" t="s">
        <v>319</v>
      </c>
      <c r="F1526" s="2" t="s">
        <v>4205</v>
      </c>
      <c r="G1526" s="2" t="s">
        <v>4206</v>
      </c>
      <c r="H1526" s="2" t="s">
        <v>4207</v>
      </c>
      <c r="I1526" s="2" t="s">
        <v>4208</v>
      </c>
      <c r="J1526" s="2" t="s">
        <v>27</v>
      </c>
      <c r="K1526" s="2" t="s">
        <v>4209</v>
      </c>
      <c r="L1526" s="2" t="s">
        <v>4210</v>
      </c>
      <c r="M1526" s="2" t="s">
        <v>4211</v>
      </c>
      <c r="N1526" s="2" t="s">
        <v>41</v>
      </c>
      <c r="O1526" s="2" t="str">
        <f t="shared" si="23"/>
        <v>OK</v>
      </c>
      <c r="P1526" s="2" t="str">
        <f>VLOOKUP(B1526,ACROV!$A$2:$D$739,4,)</f>
        <v>YUDA SATRIA PERMANA</v>
      </c>
    </row>
    <row r="1527" spans="1:16" x14ac:dyDescent="0.25">
      <c r="A1527" s="2" t="s">
        <v>26</v>
      </c>
      <c r="B1527" s="2" t="s">
        <v>3142</v>
      </c>
      <c r="C1527" s="2" t="s">
        <v>3143</v>
      </c>
      <c r="D1527" s="2" t="s">
        <v>30</v>
      </c>
      <c r="E1527" s="2" t="s">
        <v>3339</v>
      </c>
      <c r="F1527" s="2" t="s">
        <v>4205</v>
      </c>
      <c r="G1527" s="2" t="s">
        <v>4206</v>
      </c>
      <c r="H1527" s="2" t="s">
        <v>4207</v>
      </c>
      <c r="I1527" s="2" t="s">
        <v>4208</v>
      </c>
      <c r="J1527" s="2" t="s">
        <v>27</v>
      </c>
      <c r="K1527" s="2" t="s">
        <v>4209</v>
      </c>
      <c r="L1527" s="2" t="s">
        <v>4210</v>
      </c>
      <c r="M1527" s="2" t="s">
        <v>4211</v>
      </c>
      <c r="N1527" s="2" t="s">
        <v>41</v>
      </c>
      <c r="O1527" s="2" t="str">
        <f t="shared" si="23"/>
        <v>OK</v>
      </c>
      <c r="P1527" s="2" t="str">
        <f>VLOOKUP(B1527,ACROV!$A$2:$D$739,4,)</f>
        <v>YUDA SATRIA PERMANA</v>
      </c>
    </row>
    <row r="1528" spans="1:16" x14ac:dyDescent="0.25">
      <c r="A1528" s="2" t="s">
        <v>26</v>
      </c>
      <c r="B1528" s="2" t="s">
        <v>104</v>
      </c>
      <c r="C1528" s="2" t="s">
        <v>105</v>
      </c>
      <c r="D1528" s="2" t="s">
        <v>118</v>
      </c>
      <c r="E1528" s="2" t="s">
        <v>3183</v>
      </c>
      <c r="F1528" s="2" t="s">
        <v>4205</v>
      </c>
      <c r="G1528" s="2" t="s">
        <v>4206</v>
      </c>
      <c r="H1528" s="2" t="s">
        <v>4207</v>
      </c>
      <c r="I1528" s="2" t="s">
        <v>4208</v>
      </c>
      <c r="J1528" s="2" t="s">
        <v>27</v>
      </c>
      <c r="K1528" s="2" t="s">
        <v>4209</v>
      </c>
      <c r="L1528" s="2" t="s">
        <v>4210</v>
      </c>
      <c r="M1528" s="2" t="s">
        <v>4211</v>
      </c>
      <c r="N1528" s="2" t="s">
        <v>41</v>
      </c>
      <c r="O1528" s="2" t="str">
        <f t="shared" si="23"/>
        <v>OK</v>
      </c>
      <c r="P1528" s="2" t="str">
        <f>VLOOKUP(B1528,ACROV!$A$2:$D$739,4,)</f>
        <v>YUDA SATRIA PERMANA</v>
      </c>
    </row>
    <row r="1529" spans="1:16" x14ac:dyDescent="0.25">
      <c r="A1529" s="2" t="s">
        <v>26</v>
      </c>
      <c r="B1529" s="2" t="s">
        <v>1249</v>
      </c>
      <c r="C1529" s="2" t="s">
        <v>1250</v>
      </c>
      <c r="D1529" s="2" t="s">
        <v>60</v>
      </c>
      <c r="E1529" s="2" t="s">
        <v>1251</v>
      </c>
      <c r="F1529" s="2" t="s">
        <v>4205</v>
      </c>
      <c r="G1529" s="2" t="s">
        <v>4206</v>
      </c>
      <c r="H1529" s="2" t="s">
        <v>4207</v>
      </c>
      <c r="I1529" s="2" t="s">
        <v>4208</v>
      </c>
      <c r="J1529" s="2" t="s">
        <v>27</v>
      </c>
      <c r="K1529" s="2" t="s">
        <v>4209</v>
      </c>
      <c r="L1529" s="2" t="s">
        <v>4210</v>
      </c>
      <c r="M1529" s="2" t="s">
        <v>4211</v>
      </c>
      <c r="N1529" s="2" t="s">
        <v>41</v>
      </c>
      <c r="O1529" s="2" t="str">
        <f t="shared" si="23"/>
        <v>OK</v>
      </c>
      <c r="P1529" s="2" t="str">
        <f>VLOOKUP(B1529,ACROV!$A$2:$D$739,4,)</f>
        <v>YUDA SATRIA PERMANA</v>
      </c>
    </row>
    <row r="1530" spans="1:16" x14ac:dyDescent="0.25">
      <c r="A1530" s="2" t="s">
        <v>26</v>
      </c>
      <c r="B1530" s="2" t="s">
        <v>1927</v>
      </c>
      <c r="C1530" s="2" t="s">
        <v>1928</v>
      </c>
      <c r="D1530" s="2" t="s">
        <v>118</v>
      </c>
      <c r="E1530" s="2" t="s">
        <v>3281</v>
      </c>
      <c r="F1530" s="2" t="s">
        <v>4205</v>
      </c>
      <c r="G1530" s="2" t="s">
        <v>4206</v>
      </c>
      <c r="H1530" s="2" t="s">
        <v>4207</v>
      </c>
      <c r="I1530" s="2" t="s">
        <v>4208</v>
      </c>
      <c r="J1530" s="2" t="s">
        <v>27</v>
      </c>
      <c r="K1530" s="2" t="s">
        <v>4209</v>
      </c>
      <c r="L1530" s="2" t="s">
        <v>4210</v>
      </c>
      <c r="M1530" s="2" t="s">
        <v>4211</v>
      </c>
      <c r="N1530" s="2" t="s">
        <v>41</v>
      </c>
      <c r="O1530" s="2" t="str">
        <f t="shared" si="23"/>
        <v>OK</v>
      </c>
      <c r="P1530" s="2" t="str">
        <f>VLOOKUP(B1530,ACROV!$A$2:$D$739,4,)</f>
        <v>YUDA SATRIA PERMANA</v>
      </c>
    </row>
    <row r="1531" spans="1:16" x14ac:dyDescent="0.25">
      <c r="A1531" s="2" t="s">
        <v>26</v>
      </c>
      <c r="B1531" s="2" t="s">
        <v>3406</v>
      </c>
      <c r="C1531" s="2" t="s">
        <v>3407</v>
      </c>
      <c r="D1531" s="2" t="s">
        <v>160</v>
      </c>
      <c r="E1531" s="2" t="s">
        <v>3408</v>
      </c>
      <c r="F1531" s="2" t="s">
        <v>4205</v>
      </c>
      <c r="G1531" s="2" t="s">
        <v>4206</v>
      </c>
      <c r="H1531" s="2" t="s">
        <v>4207</v>
      </c>
      <c r="I1531" s="2" t="s">
        <v>4208</v>
      </c>
      <c r="J1531" s="2" t="s">
        <v>27</v>
      </c>
      <c r="K1531" s="2" t="s">
        <v>4209</v>
      </c>
      <c r="L1531" s="2" t="s">
        <v>4210</v>
      </c>
      <c r="M1531" s="2" t="s">
        <v>4211</v>
      </c>
      <c r="N1531" s="2" t="s">
        <v>41</v>
      </c>
      <c r="O1531" s="2" t="str">
        <f t="shared" si="23"/>
        <v>OK</v>
      </c>
      <c r="P1531" s="2" t="str">
        <f>VLOOKUP(B1531,ACROV!$A$2:$D$739,4,)</f>
        <v>YUDA SATRIA PERMANA</v>
      </c>
    </row>
    <row r="1532" spans="1:16" x14ac:dyDescent="0.25">
      <c r="A1532" s="2" t="s">
        <v>26</v>
      </c>
      <c r="B1532" s="2" t="s">
        <v>1927</v>
      </c>
      <c r="C1532" s="2" t="s">
        <v>1928</v>
      </c>
      <c r="D1532" s="2" t="s">
        <v>30</v>
      </c>
      <c r="E1532" s="2" t="s">
        <v>1929</v>
      </c>
      <c r="F1532" s="2" t="s">
        <v>4205</v>
      </c>
      <c r="G1532" s="2" t="s">
        <v>4206</v>
      </c>
      <c r="H1532" s="2" t="s">
        <v>4207</v>
      </c>
      <c r="I1532" s="2" t="s">
        <v>4208</v>
      </c>
      <c r="J1532" s="2" t="s">
        <v>27</v>
      </c>
      <c r="K1532" s="2" t="s">
        <v>4209</v>
      </c>
      <c r="L1532" s="2" t="s">
        <v>4210</v>
      </c>
      <c r="M1532" s="2" t="s">
        <v>4211</v>
      </c>
      <c r="N1532" s="2" t="s">
        <v>41</v>
      </c>
      <c r="O1532" s="2" t="str">
        <f t="shared" si="23"/>
        <v>OK</v>
      </c>
      <c r="P1532" s="2" t="str">
        <f>VLOOKUP(B1532,ACROV!$A$2:$D$739,4,)</f>
        <v>YUDA SATRIA PERMANA</v>
      </c>
    </row>
    <row r="1533" spans="1:16" x14ac:dyDescent="0.25">
      <c r="A1533" s="2" t="s">
        <v>26</v>
      </c>
      <c r="B1533" s="2" t="s">
        <v>28</v>
      </c>
      <c r="C1533" s="2" t="s">
        <v>29</v>
      </c>
      <c r="D1533" s="2" t="s">
        <v>118</v>
      </c>
      <c r="E1533" s="2" t="s">
        <v>3457</v>
      </c>
      <c r="F1533" s="2" t="s">
        <v>4205</v>
      </c>
      <c r="G1533" s="2" t="s">
        <v>4206</v>
      </c>
      <c r="H1533" s="2" t="s">
        <v>4207</v>
      </c>
      <c r="I1533" s="2" t="s">
        <v>4208</v>
      </c>
      <c r="J1533" s="2" t="s">
        <v>27</v>
      </c>
      <c r="K1533" s="2" t="s">
        <v>4209</v>
      </c>
      <c r="L1533" s="2" t="s">
        <v>4210</v>
      </c>
      <c r="M1533" s="2" t="s">
        <v>4211</v>
      </c>
      <c r="N1533" s="2" t="s">
        <v>41</v>
      </c>
      <c r="O1533" s="2" t="str">
        <f t="shared" si="23"/>
        <v>OK</v>
      </c>
      <c r="P1533" s="2" t="str">
        <f>VLOOKUP(B1533,ACROV!$A$2:$D$739,4,)</f>
        <v>YUDA SATRIA PERMANA</v>
      </c>
    </row>
    <row r="1534" spans="1:16" x14ac:dyDescent="0.25">
      <c r="A1534" s="2" t="s">
        <v>26</v>
      </c>
      <c r="B1534" s="2" t="s">
        <v>1249</v>
      </c>
      <c r="C1534" s="2" t="s">
        <v>1250</v>
      </c>
      <c r="D1534" s="2" t="s">
        <v>118</v>
      </c>
      <c r="E1534" s="2" t="s">
        <v>3296</v>
      </c>
      <c r="F1534" s="2" t="s">
        <v>4205</v>
      </c>
      <c r="G1534" s="2" t="s">
        <v>4206</v>
      </c>
      <c r="H1534" s="2" t="s">
        <v>4207</v>
      </c>
      <c r="I1534" s="2" t="s">
        <v>4208</v>
      </c>
      <c r="J1534" s="2" t="s">
        <v>27</v>
      </c>
      <c r="K1534" s="2" t="s">
        <v>4209</v>
      </c>
      <c r="L1534" s="2" t="s">
        <v>4210</v>
      </c>
      <c r="M1534" s="2" t="s">
        <v>4211</v>
      </c>
      <c r="N1534" s="2" t="s">
        <v>41</v>
      </c>
      <c r="O1534" s="2" t="str">
        <f t="shared" si="23"/>
        <v>OK</v>
      </c>
      <c r="P1534" s="2" t="str">
        <f>VLOOKUP(B1534,ACROV!$A$2:$D$739,4,)</f>
        <v>YUDA SATRIA PERMANA</v>
      </c>
    </row>
    <row r="1535" spans="1:16" x14ac:dyDescent="0.25">
      <c r="A1535" s="2" t="s">
        <v>26</v>
      </c>
      <c r="B1535" s="2" t="s">
        <v>890</v>
      </c>
      <c r="C1535" s="2" t="s">
        <v>3084</v>
      </c>
      <c r="D1535" s="2" t="s">
        <v>60</v>
      </c>
      <c r="E1535" s="2" t="s">
        <v>3085</v>
      </c>
      <c r="F1535" s="2" t="s">
        <v>4205</v>
      </c>
      <c r="G1535" s="2" t="s">
        <v>4206</v>
      </c>
      <c r="H1535" s="2" t="s">
        <v>4207</v>
      </c>
      <c r="I1535" s="2" t="s">
        <v>4208</v>
      </c>
      <c r="J1535" s="2" t="s">
        <v>27</v>
      </c>
      <c r="K1535" s="2" t="s">
        <v>4209</v>
      </c>
      <c r="L1535" s="2" t="s">
        <v>4210</v>
      </c>
      <c r="M1535" s="2" t="s">
        <v>4211</v>
      </c>
      <c r="N1535" s="2" t="s">
        <v>41</v>
      </c>
      <c r="O1535" s="2" t="str">
        <f t="shared" si="23"/>
        <v>OK</v>
      </c>
      <c r="P1535" s="2" t="str">
        <f>VLOOKUP(B1535,ACROV!$A$2:$D$739,4,)</f>
        <v>YUDA SATRIA PERMANA</v>
      </c>
    </row>
    <row r="1536" spans="1:16" x14ac:dyDescent="0.25">
      <c r="A1536" s="2" t="s">
        <v>26</v>
      </c>
      <c r="B1536" s="2" t="s">
        <v>1291</v>
      </c>
      <c r="C1536" s="2" t="s">
        <v>1292</v>
      </c>
      <c r="D1536" s="2" t="s">
        <v>30</v>
      </c>
      <c r="E1536" s="2" t="s">
        <v>1293</v>
      </c>
      <c r="F1536" s="2" t="s">
        <v>4205</v>
      </c>
      <c r="G1536" s="2" t="s">
        <v>4206</v>
      </c>
      <c r="H1536" s="2" t="s">
        <v>4207</v>
      </c>
      <c r="I1536" s="2" t="s">
        <v>4208</v>
      </c>
      <c r="J1536" s="2" t="s">
        <v>27</v>
      </c>
      <c r="K1536" s="2" t="s">
        <v>4209</v>
      </c>
      <c r="L1536" s="2" t="s">
        <v>4210</v>
      </c>
      <c r="M1536" s="2" t="s">
        <v>4211</v>
      </c>
      <c r="N1536" s="2" t="s">
        <v>41</v>
      </c>
      <c r="O1536" s="2" t="str">
        <f t="shared" si="23"/>
        <v>OK</v>
      </c>
      <c r="P1536" s="2" t="str">
        <f>VLOOKUP(B1536,ACROV!$A$2:$D$739,4,)</f>
        <v>YUDA SATRIA PERMANA</v>
      </c>
    </row>
    <row r="1537" spans="1:16" x14ac:dyDescent="0.25">
      <c r="A1537" s="2" t="s">
        <v>26</v>
      </c>
      <c r="B1537" s="2" t="s">
        <v>317</v>
      </c>
      <c r="C1537" s="2" t="s">
        <v>318</v>
      </c>
      <c r="D1537" s="2" t="s">
        <v>49</v>
      </c>
      <c r="E1537" s="2" t="s">
        <v>527</v>
      </c>
      <c r="F1537" s="2" t="s">
        <v>4205</v>
      </c>
      <c r="G1537" s="2" t="s">
        <v>4206</v>
      </c>
      <c r="H1537" s="2" t="s">
        <v>4207</v>
      </c>
      <c r="I1537" s="2" t="s">
        <v>4208</v>
      </c>
      <c r="J1537" s="2" t="s">
        <v>27</v>
      </c>
      <c r="K1537" s="2" t="s">
        <v>4209</v>
      </c>
      <c r="L1537" s="2" t="s">
        <v>4210</v>
      </c>
      <c r="M1537" s="2" t="s">
        <v>4211</v>
      </c>
      <c r="N1537" s="2" t="s">
        <v>41</v>
      </c>
      <c r="O1537" s="2" t="str">
        <f t="shared" si="23"/>
        <v>OK</v>
      </c>
      <c r="P1537" s="2" t="str">
        <f>VLOOKUP(B1537,ACROV!$A$2:$D$739,4,)</f>
        <v>YUDA SATRIA PERMANA</v>
      </c>
    </row>
    <row r="1538" spans="1:16" x14ac:dyDescent="0.25">
      <c r="A1538" s="2" t="s">
        <v>26</v>
      </c>
      <c r="B1538" s="2" t="s">
        <v>2754</v>
      </c>
      <c r="C1538" s="2" t="s">
        <v>2755</v>
      </c>
      <c r="D1538" s="2" t="s">
        <v>30</v>
      </c>
      <c r="E1538" s="2" t="s">
        <v>3285</v>
      </c>
      <c r="F1538" s="2" t="s">
        <v>4205</v>
      </c>
      <c r="G1538" s="2" t="s">
        <v>4206</v>
      </c>
      <c r="H1538" s="2" t="s">
        <v>4207</v>
      </c>
      <c r="I1538" s="2" t="s">
        <v>4208</v>
      </c>
      <c r="J1538" s="2" t="s">
        <v>27</v>
      </c>
      <c r="K1538" s="2" t="s">
        <v>4209</v>
      </c>
      <c r="L1538" s="2" t="s">
        <v>4210</v>
      </c>
      <c r="M1538" s="2" t="s">
        <v>4211</v>
      </c>
      <c r="N1538" s="2" t="s">
        <v>41</v>
      </c>
      <c r="O1538" s="2" t="str">
        <f t="shared" ref="O1538:O1601" si="24">IF(N1538="OK","OK","NOK")</f>
        <v>OK</v>
      </c>
      <c r="P1538" s="2" t="str">
        <f>VLOOKUP(B1538,ACROV!$A$2:$D$739,4,)</f>
        <v>YUDA SATRIA PERMANA</v>
      </c>
    </row>
    <row r="1539" spans="1:16" x14ac:dyDescent="0.25">
      <c r="A1539" s="2" t="s">
        <v>26</v>
      </c>
      <c r="B1539" s="2" t="s">
        <v>532</v>
      </c>
      <c r="C1539" s="2" t="s">
        <v>533</v>
      </c>
      <c r="D1539" s="2" t="s">
        <v>30</v>
      </c>
      <c r="E1539" s="2" t="s">
        <v>534</v>
      </c>
      <c r="F1539" s="2" t="s">
        <v>4205</v>
      </c>
      <c r="G1539" s="2" t="s">
        <v>4206</v>
      </c>
      <c r="H1539" s="2" t="s">
        <v>4207</v>
      </c>
      <c r="I1539" s="2" t="s">
        <v>4208</v>
      </c>
      <c r="J1539" s="2" t="s">
        <v>27</v>
      </c>
      <c r="K1539" s="2" t="s">
        <v>4209</v>
      </c>
      <c r="L1539" s="2" t="s">
        <v>4210</v>
      </c>
      <c r="M1539" s="2" t="s">
        <v>4211</v>
      </c>
      <c r="N1539" s="2" t="s">
        <v>41</v>
      </c>
      <c r="O1539" s="2" t="str">
        <f t="shared" si="24"/>
        <v>OK</v>
      </c>
      <c r="P1539" s="2" t="str">
        <f>VLOOKUP(B1539,ACROV!$A$2:$D$739,4,)</f>
        <v>YUDA SATRIA PERMANA</v>
      </c>
    </row>
    <row r="1540" spans="1:16" x14ac:dyDescent="0.25">
      <c r="A1540" s="2" t="s">
        <v>26</v>
      </c>
      <c r="B1540" s="2" t="s">
        <v>3191</v>
      </c>
      <c r="C1540" s="2" t="s">
        <v>3192</v>
      </c>
      <c r="D1540" s="2" t="s">
        <v>118</v>
      </c>
      <c r="E1540" s="2" t="s">
        <v>3193</v>
      </c>
      <c r="F1540" s="2" t="s">
        <v>4205</v>
      </c>
      <c r="G1540" s="2" t="s">
        <v>4206</v>
      </c>
      <c r="H1540" s="2" t="s">
        <v>4207</v>
      </c>
      <c r="I1540" s="2" t="s">
        <v>4208</v>
      </c>
      <c r="J1540" s="2" t="s">
        <v>27</v>
      </c>
      <c r="K1540" s="2" t="s">
        <v>4209</v>
      </c>
      <c r="L1540" s="2" t="s">
        <v>4210</v>
      </c>
      <c r="M1540" s="2" t="s">
        <v>4211</v>
      </c>
      <c r="N1540" s="2" t="s">
        <v>41</v>
      </c>
      <c r="O1540" s="2" t="str">
        <f t="shared" si="24"/>
        <v>OK</v>
      </c>
      <c r="P1540" s="2" t="str">
        <f>VLOOKUP(B1540,ACROV!$A$2:$D$739,4,)</f>
        <v>YUDA SATRIA PERMANA</v>
      </c>
    </row>
    <row r="1541" spans="1:16" x14ac:dyDescent="0.25">
      <c r="A1541" s="2" t="s">
        <v>26</v>
      </c>
      <c r="B1541" s="2" t="s">
        <v>3090</v>
      </c>
      <c r="C1541" s="2" t="s">
        <v>3091</v>
      </c>
      <c r="D1541" s="2" t="s">
        <v>30</v>
      </c>
      <c r="E1541" s="2" t="s">
        <v>3094</v>
      </c>
      <c r="F1541" s="2" t="s">
        <v>4205</v>
      </c>
      <c r="G1541" s="2" t="s">
        <v>4206</v>
      </c>
      <c r="H1541" s="2" t="s">
        <v>4207</v>
      </c>
      <c r="I1541" s="2" t="s">
        <v>4208</v>
      </c>
      <c r="J1541" s="2" t="s">
        <v>27</v>
      </c>
      <c r="K1541" s="2" t="s">
        <v>4209</v>
      </c>
      <c r="L1541" s="2" t="s">
        <v>4210</v>
      </c>
      <c r="M1541" s="2" t="s">
        <v>4211</v>
      </c>
      <c r="N1541" s="2" t="s">
        <v>41</v>
      </c>
      <c r="O1541" s="2" t="str">
        <f t="shared" si="24"/>
        <v>OK</v>
      </c>
      <c r="P1541" s="2" t="str">
        <f>VLOOKUP(B1541,ACROV!$A$2:$D$739,4,)</f>
        <v>YUDA SATRIA PERMANA</v>
      </c>
    </row>
    <row r="1542" spans="1:16" x14ac:dyDescent="0.25">
      <c r="A1542" s="2" t="s">
        <v>26</v>
      </c>
      <c r="B1542" s="2" t="s">
        <v>3468</v>
      </c>
      <c r="C1542" s="2" t="s">
        <v>3469</v>
      </c>
      <c r="D1542" s="2" t="s">
        <v>118</v>
      </c>
      <c r="E1542" s="2" t="s">
        <v>3580</v>
      </c>
      <c r="F1542" s="2" t="s">
        <v>4205</v>
      </c>
      <c r="G1542" s="2" t="s">
        <v>4206</v>
      </c>
      <c r="H1542" s="2" t="s">
        <v>4207</v>
      </c>
      <c r="I1542" s="2" t="s">
        <v>4208</v>
      </c>
      <c r="J1542" s="2" t="s">
        <v>27</v>
      </c>
      <c r="K1542" s="2" t="s">
        <v>4209</v>
      </c>
      <c r="L1542" s="2" t="s">
        <v>4210</v>
      </c>
      <c r="M1542" s="2" t="s">
        <v>4211</v>
      </c>
      <c r="N1542" s="2" t="s">
        <v>41</v>
      </c>
      <c r="O1542" s="2" t="str">
        <f t="shared" si="24"/>
        <v>OK</v>
      </c>
      <c r="P1542" s="2" t="str">
        <f>VLOOKUP(B1542,ACROV!$A$2:$D$739,4,)</f>
        <v>YUDA SATRIA PERMANA</v>
      </c>
    </row>
    <row r="1543" spans="1:16" x14ac:dyDescent="0.25">
      <c r="A1543" s="2" t="s">
        <v>26</v>
      </c>
      <c r="B1543" s="2" t="s">
        <v>260</v>
      </c>
      <c r="C1543" s="2" t="s">
        <v>261</v>
      </c>
      <c r="D1543" s="2" t="s">
        <v>30</v>
      </c>
      <c r="E1543" s="2" t="s">
        <v>262</v>
      </c>
      <c r="F1543" s="2" t="s">
        <v>4205</v>
      </c>
      <c r="G1543" s="2" t="s">
        <v>4206</v>
      </c>
      <c r="H1543" s="2" t="s">
        <v>4207</v>
      </c>
      <c r="I1543" s="2" t="s">
        <v>4208</v>
      </c>
      <c r="J1543" s="2" t="s">
        <v>27</v>
      </c>
      <c r="K1543" s="2" t="s">
        <v>4209</v>
      </c>
      <c r="L1543" s="2" t="s">
        <v>4210</v>
      </c>
      <c r="M1543" s="2" t="s">
        <v>4211</v>
      </c>
      <c r="N1543" s="2" t="s">
        <v>41</v>
      </c>
      <c r="O1543" s="2" t="str">
        <f t="shared" si="24"/>
        <v>OK</v>
      </c>
      <c r="P1543" s="2" t="str">
        <f>VLOOKUP(B1543,ACROV!$A$2:$D$739,4,)</f>
        <v>YUDA SATRIA PERMANA</v>
      </c>
    </row>
    <row r="1544" spans="1:16" x14ac:dyDescent="0.25">
      <c r="A1544" s="2" t="s">
        <v>26</v>
      </c>
      <c r="B1544" s="2" t="s">
        <v>83</v>
      </c>
      <c r="C1544" s="2" t="s">
        <v>84</v>
      </c>
      <c r="D1544" s="2" t="s">
        <v>118</v>
      </c>
      <c r="E1544" s="2" t="s">
        <v>2473</v>
      </c>
      <c r="F1544" s="2" t="s">
        <v>4205</v>
      </c>
      <c r="G1544" s="2" t="s">
        <v>4206</v>
      </c>
      <c r="H1544" s="2" t="s">
        <v>4207</v>
      </c>
      <c r="I1544" s="2" t="s">
        <v>4208</v>
      </c>
      <c r="J1544" s="2" t="s">
        <v>27</v>
      </c>
      <c r="K1544" s="2" t="s">
        <v>4209</v>
      </c>
      <c r="L1544" s="2" t="s">
        <v>4210</v>
      </c>
      <c r="M1544" s="2" t="s">
        <v>4211</v>
      </c>
      <c r="N1544" s="2" t="s">
        <v>41</v>
      </c>
      <c r="O1544" s="2" t="str">
        <f t="shared" si="24"/>
        <v>OK</v>
      </c>
      <c r="P1544" s="2" t="str">
        <f>VLOOKUP(B1544,ACROV!$A$2:$D$739,4,)</f>
        <v>YUDA SATRIA PERMANA</v>
      </c>
    </row>
    <row r="1545" spans="1:16" x14ac:dyDescent="0.25">
      <c r="A1545" s="2" t="s">
        <v>26</v>
      </c>
      <c r="B1545" s="2" t="s">
        <v>3406</v>
      </c>
      <c r="C1545" s="2" t="s">
        <v>3535</v>
      </c>
      <c r="D1545" s="2" t="s">
        <v>118</v>
      </c>
      <c r="E1545" s="2" t="s">
        <v>3536</v>
      </c>
      <c r="F1545" s="2" t="s">
        <v>4205</v>
      </c>
      <c r="G1545" s="2" t="s">
        <v>4206</v>
      </c>
      <c r="H1545" s="2" t="s">
        <v>4207</v>
      </c>
      <c r="I1545" s="2" t="s">
        <v>4208</v>
      </c>
      <c r="J1545" s="2" t="s">
        <v>27</v>
      </c>
      <c r="K1545" s="2" t="s">
        <v>4209</v>
      </c>
      <c r="L1545" s="2" t="s">
        <v>4210</v>
      </c>
      <c r="M1545" s="2" t="s">
        <v>4211</v>
      </c>
      <c r="N1545" s="2" t="s">
        <v>41</v>
      </c>
      <c r="O1545" s="2" t="str">
        <f t="shared" si="24"/>
        <v>OK</v>
      </c>
      <c r="P1545" s="2" t="str">
        <f>VLOOKUP(B1545,ACROV!$A$2:$D$739,4,)</f>
        <v>YUDA SATRIA PERMANA</v>
      </c>
    </row>
    <row r="1546" spans="1:16" x14ac:dyDescent="0.25">
      <c r="A1546" s="2" t="s">
        <v>26</v>
      </c>
      <c r="B1546" s="2" t="s">
        <v>1123</v>
      </c>
      <c r="C1546" s="2" t="s">
        <v>1124</v>
      </c>
      <c r="D1546" s="2" t="s">
        <v>30</v>
      </c>
      <c r="E1546" s="2" t="s">
        <v>1125</v>
      </c>
      <c r="F1546" s="2" t="s">
        <v>4205</v>
      </c>
      <c r="G1546" s="2" t="s">
        <v>4206</v>
      </c>
      <c r="H1546" s="2" t="s">
        <v>4207</v>
      </c>
      <c r="I1546" s="2" t="s">
        <v>4208</v>
      </c>
      <c r="J1546" s="2" t="s">
        <v>27</v>
      </c>
      <c r="K1546" s="2" t="s">
        <v>4209</v>
      </c>
      <c r="L1546" s="2" t="s">
        <v>4210</v>
      </c>
      <c r="M1546" s="2" t="s">
        <v>4211</v>
      </c>
      <c r="N1546" s="2" t="s">
        <v>41</v>
      </c>
      <c r="O1546" s="2" t="str">
        <f t="shared" si="24"/>
        <v>OK</v>
      </c>
      <c r="P1546" s="2" t="str">
        <f>VLOOKUP(B1546,ACROV!$A$2:$D$739,4,)</f>
        <v>YUDA SATRIA PERMANA</v>
      </c>
    </row>
    <row r="1547" spans="1:16" x14ac:dyDescent="0.25">
      <c r="A1547" s="2" t="s">
        <v>26</v>
      </c>
      <c r="B1547" s="2" t="s">
        <v>3476</v>
      </c>
      <c r="C1547" s="2" t="s">
        <v>3477</v>
      </c>
      <c r="D1547" s="2" t="s">
        <v>118</v>
      </c>
      <c r="E1547" s="2" t="s">
        <v>3520</v>
      </c>
      <c r="F1547" s="2" t="s">
        <v>4205</v>
      </c>
      <c r="G1547" s="2" t="s">
        <v>4206</v>
      </c>
      <c r="H1547" s="2" t="s">
        <v>4207</v>
      </c>
      <c r="I1547" s="2" t="s">
        <v>4208</v>
      </c>
      <c r="J1547" s="2" t="s">
        <v>27</v>
      </c>
      <c r="K1547" s="2" t="s">
        <v>4209</v>
      </c>
      <c r="L1547" s="2" t="s">
        <v>4210</v>
      </c>
      <c r="M1547" s="2" t="s">
        <v>4211</v>
      </c>
      <c r="N1547" s="2" t="s">
        <v>41</v>
      </c>
      <c r="O1547" s="2" t="str">
        <f t="shared" si="24"/>
        <v>OK</v>
      </c>
      <c r="P1547" s="2" t="str">
        <f>VLOOKUP(B1547,ACROV!$A$2:$D$739,4,)</f>
        <v>YUDA SATRIA PERMANA</v>
      </c>
    </row>
    <row r="1548" spans="1:16" x14ac:dyDescent="0.25">
      <c r="A1548" s="2" t="s">
        <v>26</v>
      </c>
      <c r="B1548" s="2" t="s">
        <v>890</v>
      </c>
      <c r="C1548" s="2" t="s">
        <v>891</v>
      </c>
      <c r="D1548" s="2" t="s">
        <v>30</v>
      </c>
      <c r="E1548" s="2" t="s">
        <v>3202</v>
      </c>
      <c r="F1548" s="2" t="s">
        <v>4205</v>
      </c>
      <c r="G1548" s="2" t="s">
        <v>4206</v>
      </c>
      <c r="H1548" s="2" t="s">
        <v>4207</v>
      </c>
      <c r="I1548" s="2" t="s">
        <v>4208</v>
      </c>
      <c r="J1548" s="2" t="s">
        <v>27</v>
      </c>
      <c r="K1548" s="2" t="s">
        <v>4209</v>
      </c>
      <c r="L1548" s="2" t="s">
        <v>4210</v>
      </c>
      <c r="M1548" s="2" t="s">
        <v>4211</v>
      </c>
      <c r="N1548" s="2" t="s">
        <v>41</v>
      </c>
      <c r="O1548" s="2" t="str">
        <f t="shared" si="24"/>
        <v>OK</v>
      </c>
      <c r="P1548" s="2" t="str">
        <f>VLOOKUP(B1548,ACROV!$A$2:$D$739,4,)</f>
        <v>YUDA SATRIA PERMANA</v>
      </c>
    </row>
    <row r="1549" spans="1:16" x14ac:dyDescent="0.25">
      <c r="A1549" s="2" t="s">
        <v>26</v>
      </c>
      <c r="B1549" s="2" t="s">
        <v>3468</v>
      </c>
      <c r="C1549" s="2" t="s">
        <v>3469</v>
      </c>
      <c r="D1549" s="2" t="s">
        <v>30</v>
      </c>
      <c r="E1549" s="2" t="s">
        <v>3470</v>
      </c>
      <c r="F1549" s="2" t="s">
        <v>4205</v>
      </c>
      <c r="G1549" s="2" t="s">
        <v>4206</v>
      </c>
      <c r="H1549" s="2" t="s">
        <v>4207</v>
      </c>
      <c r="I1549" s="2" t="s">
        <v>4208</v>
      </c>
      <c r="J1549" s="2" t="s">
        <v>27</v>
      </c>
      <c r="K1549" s="2" t="s">
        <v>4209</v>
      </c>
      <c r="L1549" s="2" t="s">
        <v>4210</v>
      </c>
      <c r="M1549" s="2" t="s">
        <v>4211</v>
      </c>
      <c r="N1549" s="2" t="s">
        <v>41</v>
      </c>
      <c r="O1549" s="2" t="str">
        <f t="shared" si="24"/>
        <v>OK</v>
      </c>
      <c r="P1549" s="2" t="str">
        <f>VLOOKUP(B1549,ACROV!$A$2:$D$739,4,)</f>
        <v>YUDA SATRIA PERMANA</v>
      </c>
    </row>
    <row r="1550" spans="1:16" x14ac:dyDescent="0.25">
      <c r="A1550" s="2" t="s">
        <v>26</v>
      </c>
      <c r="B1550" s="2" t="s">
        <v>3142</v>
      </c>
      <c r="C1550" s="2" t="s">
        <v>3143</v>
      </c>
      <c r="D1550" s="2" t="s">
        <v>160</v>
      </c>
      <c r="E1550" s="2" t="s">
        <v>3168</v>
      </c>
      <c r="F1550" s="2" t="s">
        <v>4205</v>
      </c>
      <c r="G1550" s="2" t="s">
        <v>4206</v>
      </c>
      <c r="H1550" s="2" t="s">
        <v>4207</v>
      </c>
      <c r="I1550" s="2" t="s">
        <v>4208</v>
      </c>
      <c r="J1550" s="2" t="s">
        <v>27</v>
      </c>
      <c r="K1550" s="2" t="s">
        <v>4209</v>
      </c>
      <c r="L1550" s="2" t="s">
        <v>4210</v>
      </c>
      <c r="M1550" s="2" t="s">
        <v>4211</v>
      </c>
      <c r="N1550" s="2" t="s">
        <v>41</v>
      </c>
      <c r="O1550" s="2" t="str">
        <f t="shared" si="24"/>
        <v>OK</v>
      </c>
      <c r="P1550" s="2" t="str">
        <f>VLOOKUP(B1550,ACROV!$A$2:$D$739,4,)</f>
        <v>YUDA SATRIA PERMANA</v>
      </c>
    </row>
    <row r="1551" spans="1:16" x14ac:dyDescent="0.25">
      <c r="A1551" s="2" t="s">
        <v>26</v>
      </c>
      <c r="B1551" s="2" t="s">
        <v>1291</v>
      </c>
      <c r="C1551" s="2" t="s">
        <v>1292</v>
      </c>
      <c r="D1551" s="2" t="s">
        <v>118</v>
      </c>
      <c r="E1551" s="2" t="s">
        <v>1358</v>
      </c>
      <c r="F1551" s="2" t="s">
        <v>4205</v>
      </c>
      <c r="G1551" s="2" t="s">
        <v>4206</v>
      </c>
      <c r="H1551" s="2" t="s">
        <v>4207</v>
      </c>
      <c r="I1551" s="2" t="s">
        <v>4208</v>
      </c>
      <c r="J1551" s="2" t="s">
        <v>27</v>
      </c>
      <c r="K1551" s="2" t="s">
        <v>4209</v>
      </c>
      <c r="L1551" s="2" t="s">
        <v>4210</v>
      </c>
      <c r="M1551" s="2" t="s">
        <v>4211</v>
      </c>
      <c r="N1551" s="2" t="s">
        <v>41</v>
      </c>
      <c r="O1551" s="2" t="str">
        <f t="shared" si="24"/>
        <v>OK</v>
      </c>
      <c r="P1551" s="2" t="str">
        <f>VLOOKUP(B1551,ACROV!$A$2:$D$739,4,)</f>
        <v>YUDA SATRIA PERMANA</v>
      </c>
    </row>
    <row r="1552" spans="1:16" x14ac:dyDescent="0.25">
      <c r="A1552" s="2" t="s">
        <v>26</v>
      </c>
      <c r="B1552" s="2" t="s">
        <v>989</v>
      </c>
      <c r="C1552" s="2" t="s">
        <v>990</v>
      </c>
      <c r="D1552" s="2" t="s">
        <v>30</v>
      </c>
      <c r="E1552" s="2" t="s">
        <v>1030</v>
      </c>
      <c r="F1552" s="2" t="s">
        <v>4205</v>
      </c>
      <c r="G1552" s="2" t="s">
        <v>4206</v>
      </c>
      <c r="H1552" s="2" t="s">
        <v>4207</v>
      </c>
      <c r="I1552" s="2" t="s">
        <v>4208</v>
      </c>
      <c r="J1552" s="2" t="s">
        <v>27</v>
      </c>
      <c r="K1552" s="2" t="s">
        <v>4209</v>
      </c>
      <c r="L1552" s="2" t="s">
        <v>4210</v>
      </c>
      <c r="M1552" s="2" t="s">
        <v>4211</v>
      </c>
      <c r="N1552" s="2" t="s">
        <v>41</v>
      </c>
      <c r="O1552" s="2" t="str">
        <f t="shared" si="24"/>
        <v>OK</v>
      </c>
      <c r="P1552" s="2" t="str">
        <f>VLOOKUP(B1552,ACROV!$A$2:$D$739,4,)</f>
        <v>YUDA SATRIA PERMANA</v>
      </c>
    </row>
    <row r="1553" spans="1:16" x14ac:dyDescent="0.25">
      <c r="A1553" s="2" t="s">
        <v>26</v>
      </c>
      <c r="B1553" s="2" t="s">
        <v>3090</v>
      </c>
      <c r="C1553" s="2" t="s">
        <v>3091</v>
      </c>
      <c r="D1553" s="2" t="s">
        <v>118</v>
      </c>
      <c r="E1553" s="2" t="s">
        <v>3092</v>
      </c>
      <c r="F1553" s="2" t="s">
        <v>4205</v>
      </c>
      <c r="G1553" s="2" t="s">
        <v>4206</v>
      </c>
      <c r="H1553" s="2" t="s">
        <v>4207</v>
      </c>
      <c r="I1553" s="2" t="s">
        <v>4208</v>
      </c>
      <c r="J1553" s="2" t="s">
        <v>27</v>
      </c>
      <c r="K1553" s="2" t="s">
        <v>4209</v>
      </c>
      <c r="L1553" s="2" t="s">
        <v>4210</v>
      </c>
      <c r="M1553" s="2" t="s">
        <v>4211</v>
      </c>
      <c r="N1553" s="2" t="s">
        <v>41</v>
      </c>
      <c r="O1553" s="2" t="str">
        <f t="shared" si="24"/>
        <v>OK</v>
      </c>
      <c r="P1553" s="2" t="str">
        <f>VLOOKUP(B1553,ACROV!$A$2:$D$739,4,)</f>
        <v>YUDA SATRIA PERMANA</v>
      </c>
    </row>
    <row r="1554" spans="1:16" x14ac:dyDescent="0.25">
      <c r="A1554" s="2" t="s">
        <v>26</v>
      </c>
      <c r="B1554" s="2" t="s">
        <v>1123</v>
      </c>
      <c r="C1554" s="2" t="s">
        <v>1124</v>
      </c>
      <c r="D1554" s="2" t="s">
        <v>118</v>
      </c>
      <c r="E1554" s="2" t="s">
        <v>3596</v>
      </c>
      <c r="F1554" s="2" t="s">
        <v>4205</v>
      </c>
      <c r="G1554" s="2" t="s">
        <v>4206</v>
      </c>
      <c r="H1554" s="2" t="s">
        <v>4207</v>
      </c>
      <c r="I1554" s="2" t="s">
        <v>4208</v>
      </c>
      <c r="J1554" s="2" t="s">
        <v>27</v>
      </c>
      <c r="K1554" s="2" t="s">
        <v>4212</v>
      </c>
      <c r="L1554" s="2" t="s">
        <v>4210</v>
      </c>
      <c r="M1554" s="2" t="s">
        <v>4211</v>
      </c>
      <c r="N1554" s="2" t="s">
        <v>4213</v>
      </c>
      <c r="O1554" s="2" t="str">
        <f t="shared" si="24"/>
        <v>NOK</v>
      </c>
      <c r="P1554" s="2" t="str">
        <f>VLOOKUP(B1554,ACROV!$A$2:$D$739,4,)</f>
        <v>YUDA SATRIA PERMANA</v>
      </c>
    </row>
    <row r="1555" spans="1:16" x14ac:dyDescent="0.25">
      <c r="A1555" s="2" t="s">
        <v>26</v>
      </c>
      <c r="B1555" s="2" t="s">
        <v>1549</v>
      </c>
      <c r="C1555" s="2" t="s">
        <v>1550</v>
      </c>
      <c r="D1555" s="2" t="s">
        <v>118</v>
      </c>
      <c r="E1555" s="2" t="s">
        <v>3700</v>
      </c>
      <c r="F1555" s="2" t="s">
        <v>4205</v>
      </c>
      <c r="G1555" s="2" t="s">
        <v>4206</v>
      </c>
      <c r="H1555" s="2" t="s">
        <v>4207</v>
      </c>
      <c r="I1555" s="2" t="s">
        <v>4208</v>
      </c>
      <c r="J1555" s="2" t="s">
        <v>27</v>
      </c>
      <c r="K1555" s="2" t="s">
        <v>4209</v>
      </c>
      <c r="L1555" s="2" t="s">
        <v>4210</v>
      </c>
      <c r="M1555" s="2" t="s">
        <v>4211</v>
      </c>
      <c r="N1555" s="2" t="s">
        <v>41</v>
      </c>
      <c r="O1555" s="2" t="str">
        <f t="shared" si="24"/>
        <v>OK</v>
      </c>
      <c r="P1555" s="2" t="str">
        <f>VLOOKUP(B1555,ACROV!$A$2:$D$739,4,)</f>
        <v>YUDA SATRIA PERMANA</v>
      </c>
    </row>
    <row r="1556" spans="1:16" x14ac:dyDescent="0.25">
      <c r="A1556" s="2" t="s">
        <v>26</v>
      </c>
      <c r="B1556" s="2" t="s">
        <v>336</v>
      </c>
      <c r="C1556" s="2" t="s">
        <v>337</v>
      </c>
      <c r="D1556" s="2" t="s">
        <v>30</v>
      </c>
      <c r="E1556" s="2" t="s">
        <v>3140</v>
      </c>
      <c r="F1556" s="2" t="s">
        <v>4205</v>
      </c>
      <c r="G1556" s="2" t="s">
        <v>4206</v>
      </c>
      <c r="H1556" s="2" t="s">
        <v>4207</v>
      </c>
      <c r="I1556" s="2" t="s">
        <v>4208</v>
      </c>
      <c r="J1556" s="2" t="s">
        <v>27</v>
      </c>
      <c r="K1556" s="2" t="s">
        <v>4209</v>
      </c>
      <c r="L1556" s="2" t="s">
        <v>4210</v>
      </c>
      <c r="M1556" s="2" t="s">
        <v>4211</v>
      </c>
      <c r="N1556" s="2" t="s">
        <v>41</v>
      </c>
      <c r="O1556" s="2" t="str">
        <f t="shared" si="24"/>
        <v>OK</v>
      </c>
      <c r="P1556" s="2" t="str">
        <f>VLOOKUP(B1556,ACROV!$A$2:$D$739,4,)</f>
        <v>YUDA SATRIA PERMANA</v>
      </c>
    </row>
    <row r="1557" spans="1:16" x14ac:dyDescent="0.25">
      <c r="A1557" s="2" t="s">
        <v>26</v>
      </c>
      <c r="B1557" s="2" t="s">
        <v>1549</v>
      </c>
      <c r="C1557" s="2" t="s">
        <v>1550</v>
      </c>
      <c r="D1557" s="2" t="s">
        <v>30</v>
      </c>
      <c r="E1557" s="2" t="s">
        <v>1551</v>
      </c>
      <c r="F1557" s="2" t="s">
        <v>4205</v>
      </c>
      <c r="G1557" s="2" t="s">
        <v>4206</v>
      </c>
      <c r="H1557" s="2" t="s">
        <v>4207</v>
      </c>
      <c r="I1557" s="2" t="s">
        <v>4208</v>
      </c>
      <c r="J1557" s="2" t="s">
        <v>27</v>
      </c>
      <c r="K1557" s="2" t="s">
        <v>4209</v>
      </c>
      <c r="L1557" s="2" t="s">
        <v>4210</v>
      </c>
      <c r="M1557" s="2" t="s">
        <v>4211</v>
      </c>
      <c r="N1557" s="2" t="s">
        <v>41</v>
      </c>
      <c r="O1557" s="2" t="str">
        <f t="shared" si="24"/>
        <v>OK</v>
      </c>
      <c r="P1557" s="2" t="str">
        <f>VLOOKUP(B1557,ACROV!$A$2:$D$739,4,)</f>
        <v>YUDA SATRIA PERMANA</v>
      </c>
    </row>
    <row r="1558" spans="1:16" x14ac:dyDescent="0.25">
      <c r="A1558" s="2" t="s">
        <v>26</v>
      </c>
      <c r="B1558" s="2" t="s">
        <v>317</v>
      </c>
      <c r="C1558" s="2" t="s">
        <v>318</v>
      </c>
      <c r="D1558" s="2" t="s">
        <v>60</v>
      </c>
      <c r="E1558" s="2" t="s">
        <v>834</v>
      </c>
      <c r="F1558" s="2" t="s">
        <v>4205</v>
      </c>
      <c r="G1558" s="2" t="s">
        <v>4206</v>
      </c>
      <c r="H1558" s="2" t="s">
        <v>4207</v>
      </c>
      <c r="I1558" s="2" t="s">
        <v>4208</v>
      </c>
      <c r="J1558" s="2" t="s">
        <v>27</v>
      </c>
      <c r="K1558" s="2" t="s">
        <v>4209</v>
      </c>
      <c r="L1558" s="2" t="s">
        <v>4210</v>
      </c>
      <c r="M1558" s="2" t="s">
        <v>4211</v>
      </c>
      <c r="N1558" s="2" t="s">
        <v>41</v>
      </c>
      <c r="O1558" s="2" t="str">
        <f t="shared" si="24"/>
        <v>OK</v>
      </c>
      <c r="P1558" s="2" t="str">
        <f>VLOOKUP(B1558,ACROV!$A$2:$D$739,4,)</f>
        <v>YUDA SATRIA PERMANA</v>
      </c>
    </row>
    <row r="1559" spans="1:16" x14ac:dyDescent="0.25">
      <c r="A1559" s="2" t="s">
        <v>26</v>
      </c>
      <c r="B1559" s="2" t="s">
        <v>1716</v>
      </c>
      <c r="C1559" s="2" t="s">
        <v>1717</v>
      </c>
      <c r="D1559" s="2" t="s">
        <v>30</v>
      </c>
      <c r="E1559" s="2" t="s">
        <v>1718</v>
      </c>
      <c r="F1559" s="2" t="s">
        <v>4205</v>
      </c>
      <c r="G1559" s="2" t="s">
        <v>4206</v>
      </c>
      <c r="H1559" s="2" t="s">
        <v>4207</v>
      </c>
      <c r="I1559" s="2" t="s">
        <v>4208</v>
      </c>
      <c r="J1559" s="2" t="s">
        <v>27</v>
      </c>
      <c r="K1559" s="2" t="s">
        <v>4209</v>
      </c>
      <c r="L1559" s="2" t="s">
        <v>4210</v>
      </c>
      <c r="M1559" s="2" t="s">
        <v>4211</v>
      </c>
      <c r="N1559" s="2" t="s">
        <v>41</v>
      </c>
      <c r="O1559" s="2" t="str">
        <f t="shared" si="24"/>
        <v>OK</v>
      </c>
      <c r="P1559" s="2" t="str">
        <f>VLOOKUP(B1559,ACROV!$A$2:$D$739,4,)</f>
        <v>YUDA SATRIA PERMANA</v>
      </c>
    </row>
    <row r="1560" spans="1:16" x14ac:dyDescent="0.25">
      <c r="A1560" s="2" t="s">
        <v>26</v>
      </c>
      <c r="B1560" s="2" t="s">
        <v>336</v>
      </c>
      <c r="C1560" s="2" t="s">
        <v>337</v>
      </c>
      <c r="D1560" s="2" t="s">
        <v>118</v>
      </c>
      <c r="E1560" s="2" t="s">
        <v>338</v>
      </c>
      <c r="F1560" s="2" t="s">
        <v>4205</v>
      </c>
      <c r="G1560" s="2" t="s">
        <v>4206</v>
      </c>
      <c r="H1560" s="2" t="s">
        <v>4207</v>
      </c>
      <c r="I1560" s="2" t="s">
        <v>4208</v>
      </c>
      <c r="J1560" s="2" t="s">
        <v>27</v>
      </c>
      <c r="K1560" s="2" t="s">
        <v>4209</v>
      </c>
      <c r="L1560" s="2" t="s">
        <v>4210</v>
      </c>
      <c r="M1560" s="2" t="s">
        <v>4211</v>
      </c>
      <c r="N1560" s="2" t="s">
        <v>41</v>
      </c>
      <c r="O1560" s="2" t="str">
        <f t="shared" si="24"/>
        <v>OK</v>
      </c>
      <c r="P1560" s="2" t="str">
        <f>VLOOKUP(B1560,ACROV!$A$2:$D$739,4,)</f>
        <v>YUDA SATRIA PERMANA</v>
      </c>
    </row>
    <row r="1561" spans="1:16" x14ac:dyDescent="0.25">
      <c r="A1561" s="2" t="s">
        <v>26</v>
      </c>
      <c r="B1561" s="2" t="s">
        <v>2587</v>
      </c>
      <c r="C1561" s="2" t="s">
        <v>2588</v>
      </c>
      <c r="D1561" s="2" t="s">
        <v>118</v>
      </c>
      <c r="E1561" s="2" t="s">
        <v>2637</v>
      </c>
      <c r="F1561" s="2" t="s">
        <v>4205</v>
      </c>
      <c r="G1561" s="2" t="s">
        <v>4206</v>
      </c>
      <c r="H1561" s="2" t="s">
        <v>4207</v>
      </c>
      <c r="I1561" s="2" t="s">
        <v>4208</v>
      </c>
      <c r="J1561" s="2" t="s">
        <v>27</v>
      </c>
      <c r="K1561" s="2" t="s">
        <v>4209</v>
      </c>
      <c r="L1561" s="2" t="s">
        <v>4210</v>
      </c>
      <c r="M1561" s="2" t="s">
        <v>4211</v>
      </c>
      <c r="N1561" s="2" t="s">
        <v>41</v>
      </c>
      <c r="O1561" s="2" t="str">
        <f t="shared" si="24"/>
        <v>OK</v>
      </c>
      <c r="P1561" s="2" t="str">
        <f>VLOOKUP(B1561,ACROV!$A$2:$D$739,4,)</f>
        <v>YUDA SATRIA PERMANA</v>
      </c>
    </row>
    <row r="1562" spans="1:16" x14ac:dyDescent="0.25">
      <c r="A1562" s="2" t="s">
        <v>26</v>
      </c>
      <c r="B1562" s="2" t="s">
        <v>83</v>
      </c>
      <c r="C1562" s="2" t="s">
        <v>1663</v>
      </c>
      <c r="D1562" s="2" t="s">
        <v>160</v>
      </c>
      <c r="E1562" s="2" t="s">
        <v>1664</v>
      </c>
      <c r="F1562" s="2" t="s">
        <v>4205</v>
      </c>
      <c r="G1562" s="2" t="s">
        <v>4206</v>
      </c>
      <c r="H1562" s="2" t="s">
        <v>4207</v>
      </c>
      <c r="I1562" s="2" t="s">
        <v>4208</v>
      </c>
      <c r="J1562" s="2" t="s">
        <v>27</v>
      </c>
      <c r="K1562" s="2" t="s">
        <v>4209</v>
      </c>
      <c r="L1562" s="2" t="s">
        <v>4210</v>
      </c>
      <c r="M1562" s="2" t="s">
        <v>4211</v>
      </c>
      <c r="N1562" s="2" t="s">
        <v>41</v>
      </c>
      <c r="O1562" s="2" t="str">
        <f t="shared" si="24"/>
        <v>OK</v>
      </c>
      <c r="P1562" s="2" t="str">
        <f>VLOOKUP(B1562,ACROV!$A$2:$D$739,4,)</f>
        <v>YUDA SATRIA PERMANA</v>
      </c>
    </row>
    <row r="1563" spans="1:16" x14ac:dyDescent="0.25">
      <c r="A1563" s="2" t="s">
        <v>26</v>
      </c>
      <c r="B1563" s="2" t="s">
        <v>2223</v>
      </c>
      <c r="C1563" s="2" t="s">
        <v>2224</v>
      </c>
      <c r="D1563" s="2" t="s">
        <v>118</v>
      </c>
      <c r="E1563" s="2" t="s">
        <v>2225</v>
      </c>
      <c r="F1563" s="2" t="s">
        <v>4205</v>
      </c>
      <c r="G1563" s="2" t="s">
        <v>4206</v>
      </c>
      <c r="H1563" s="2" t="s">
        <v>4207</v>
      </c>
      <c r="I1563" s="2" t="s">
        <v>4208</v>
      </c>
      <c r="J1563" s="2" t="s">
        <v>27</v>
      </c>
      <c r="K1563" s="2" t="s">
        <v>4209</v>
      </c>
      <c r="L1563" s="2" t="s">
        <v>4210</v>
      </c>
      <c r="M1563" s="2" t="s">
        <v>4211</v>
      </c>
      <c r="N1563" s="2" t="s">
        <v>41</v>
      </c>
      <c r="O1563" s="2" t="str">
        <f t="shared" si="24"/>
        <v>OK</v>
      </c>
      <c r="P1563" s="2" t="str">
        <f>VLOOKUP(B1563,ACROV!$A$2:$D$739,4,)</f>
        <v>YUDA SATRIA PERMANA</v>
      </c>
    </row>
    <row r="1564" spans="1:16" x14ac:dyDescent="0.25">
      <c r="A1564" s="2" t="s">
        <v>26</v>
      </c>
      <c r="B1564" s="2" t="s">
        <v>1716</v>
      </c>
      <c r="C1564" s="2" t="s">
        <v>1717</v>
      </c>
      <c r="D1564" s="2" t="s">
        <v>118</v>
      </c>
      <c r="E1564" s="2" t="s">
        <v>3684</v>
      </c>
      <c r="F1564" s="2" t="s">
        <v>4205</v>
      </c>
      <c r="G1564" s="2" t="s">
        <v>4206</v>
      </c>
      <c r="H1564" s="2" t="s">
        <v>4207</v>
      </c>
      <c r="I1564" s="2" t="s">
        <v>4208</v>
      </c>
      <c r="J1564" s="2" t="s">
        <v>27</v>
      </c>
      <c r="K1564" s="2" t="s">
        <v>4209</v>
      </c>
      <c r="L1564" s="2" t="s">
        <v>4210</v>
      </c>
      <c r="M1564" s="2" t="s">
        <v>4211</v>
      </c>
      <c r="N1564" s="2" t="s">
        <v>41</v>
      </c>
      <c r="O1564" s="2" t="str">
        <f t="shared" si="24"/>
        <v>OK</v>
      </c>
      <c r="P1564" s="2" t="str">
        <f>VLOOKUP(B1564,ACROV!$A$2:$D$739,4,)</f>
        <v>YUDA SATRIA PERMANA</v>
      </c>
    </row>
    <row r="1565" spans="1:16" x14ac:dyDescent="0.25">
      <c r="A1565" s="2" t="s">
        <v>26</v>
      </c>
      <c r="B1565" s="2" t="s">
        <v>260</v>
      </c>
      <c r="C1565" s="2" t="s">
        <v>261</v>
      </c>
      <c r="D1565" s="2" t="s">
        <v>118</v>
      </c>
      <c r="E1565" s="2" t="s">
        <v>3093</v>
      </c>
      <c r="F1565" s="2" t="s">
        <v>4205</v>
      </c>
      <c r="G1565" s="2" t="s">
        <v>4206</v>
      </c>
      <c r="H1565" s="2" t="s">
        <v>4207</v>
      </c>
      <c r="I1565" s="2" t="s">
        <v>4208</v>
      </c>
      <c r="J1565" s="2" t="s">
        <v>27</v>
      </c>
      <c r="K1565" s="2" t="s">
        <v>4209</v>
      </c>
      <c r="L1565" s="2" t="s">
        <v>4210</v>
      </c>
      <c r="M1565" s="2" t="s">
        <v>4211</v>
      </c>
      <c r="N1565" s="2" t="s">
        <v>41</v>
      </c>
      <c r="O1565" s="2" t="str">
        <f t="shared" si="24"/>
        <v>OK</v>
      </c>
      <c r="P1565" s="2" t="str">
        <f>VLOOKUP(B1565,ACROV!$A$2:$D$739,4,)</f>
        <v>YUDA SATRIA PERMANA</v>
      </c>
    </row>
    <row r="1566" spans="1:16" x14ac:dyDescent="0.25">
      <c r="A1566" s="2" t="s">
        <v>26</v>
      </c>
      <c r="B1566" s="2" t="s">
        <v>1780</v>
      </c>
      <c r="C1566" s="2" t="s">
        <v>1781</v>
      </c>
      <c r="D1566" s="2" t="s">
        <v>30</v>
      </c>
      <c r="E1566" s="2" t="s">
        <v>1782</v>
      </c>
      <c r="F1566" s="2" t="s">
        <v>4205</v>
      </c>
      <c r="G1566" s="2" t="s">
        <v>4206</v>
      </c>
      <c r="H1566" s="2" t="s">
        <v>4207</v>
      </c>
      <c r="I1566" s="2" t="s">
        <v>4208</v>
      </c>
      <c r="J1566" s="2" t="s">
        <v>27</v>
      </c>
      <c r="K1566" s="2" t="s">
        <v>4209</v>
      </c>
      <c r="L1566" s="2" t="s">
        <v>4210</v>
      </c>
      <c r="M1566" s="2" t="s">
        <v>4211</v>
      </c>
      <c r="N1566" s="2" t="s">
        <v>41</v>
      </c>
      <c r="O1566" s="2" t="str">
        <f t="shared" si="24"/>
        <v>OK</v>
      </c>
      <c r="P1566" s="2" t="str">
        <f>VLOOKUP(B1566,ACROV!$A$2:$D$739,4,)</f>
        <v>YUDA SATRIA PERMANA</v>
      </c>
    </row>
    <row r="1567" spans="1:16" x14ac:dyDescent="0.25">
      <c r="A1567" s="2" t="s">
        <v>26</v>
      </c>
      <c r="B1567" s="2" t="s">
        <v>1249</v>
      </c>
      <c r="C1567" s="2" t="s">
        <v>1250</v>
      </c>
      <c r="D1567" s="2" t="s">
        <v>160</v>
      </c>
      <c r="E1567" s="2" t="s">
        <v>1897</v>
      </c>
      <c r="F1567" s="2" t="s">
        <v>4205</v>
      </c>
      <c r="G1567" s="2" t="s">
        <v>4206</v>
      </c>
      <c r="H1567" s="2" t="s">
        <v>4207</v>
      </c>
      <c r="I1567" s="2" t="s">
        <v>4208</v>
      </c>
      <c r="J1567" s="2" t="s">
        <v>27</v>
      </c>
      <c r="K1567" s="2" t="s">
        <v>4209</v>
      </c>
      <c r="L1567" s="2" t="s">
        <v>4210</v>
      </c>
      <c r="M1567" s="2" t="s">
        <v>4211</v>
      </c>
      <c r="N1567" s="2" t="s">
        <v>41</v>
      </c>
      <c r="O1567" s="2" t="str">
        <f t="shared" si="24"/>
        <v>OK</v>
      </c>
      <c r="P1567" s="2" t="str">
        <f>VLOOKUP(B1567,ACROV!$A$2:$D$739,4,)</f>
        <v>YUDA SATRIA PERMANA</v>
      </c>
    </row>
    <row r="1568" spans="1:16" x14ac:dyDescent="0.25">
      <c r="A1568" s="2" t="s">
        <v>26</v>
      </c>
      <c r="B1568" s="2" t="s">
        <v>3462</v>
      </c>
      <c r="C1568" s="2" t="s">
        <v>3463</v>
      </c>
      <c r="D1568" s="2" t="s">
        <v>30</v>
      </c>
      <c r="E1568" s="2" t="s">
        <v>3606</v>
      </c>
      <c r="F1568" s="2" t="s">
        <v>4205</v>
      </c>
      <c r="G1568" s="2" t="s">
        <v>4206</v>
      </c>
      <c r="H1568" s="2" t="s">
        <v>4207</v>
      </c>
      <c r="I1568" s="2" t="s">
        <v>4208</v>
      </c>
      <c r="J1568" s="2" t="s">
        <v>27</v>
      </c>
      <c r="K1568" s="2" t="s">
        <v>4209</v>
      </c>
      <c r="L1568" s="2" t="s">
        <v>4210</v>
      </c>
      <c r="M1568" s="2" t="s">
        <v>4211</v>
      </c>
      <c r="N1568" s="2" t="s">
        <v>41</v>
      </c>
      <c r="O1568" s="2" t="str">
        <f t="shared" si="24"/>
        <v>OK</v>
      </c>
      <c r="P1568" s="2" t="str">
        <f>VLOOKUP(B1568,ACROV!$A$2:$D$739,4,)</f>
        <v>YUDA SATRIA PERMANA</v>
      </c>
    </row>
    <row r="1569" spans="1:16" x14ac:dyDescent="0.25">
      <c r="A1569" s="2" t="s">
        <v>26</v>
      </c>
      <c r="B1569" s="2" t="s">
        <v>1970</v>
      </c>
      <c r="C1569" s="2" t="s">
        <v>1971</v>
      </c>
      <c r="D1569" s="2" t="s">
        <v>118</v>
      </c>
      <c r="E1569" s="2" t="s">
        <v>3842</v>
      </c>
      <c r="F1569" s="2" t="s">
        <v>4205</v>
      </c>
      <c r="G1569" s="2" t="s">
        <v>4206</v>
      </c>
      <c r="H1569" s="2" t="s">
        <v>4207</v>
      </c>
      <c r="I1569" s="2" t="s">
        <v>4208</v>
      </c>
      <c r="J1569" s="2" t="s">
        <v>27</v>
      </c>
      <c r="K1569" s="2" t="s">
        <v>4209</v>
      </c>
      <c r="L1569" s="2" t="s">
        <v>4210</v>
      </c>
      <c r="M1569" s="2" t="s">
        <v>4211</v>
      </c>
      <c r="N1569" s="2" t="s">
        <v>41</v>
      </c>
      <c r="O1569" s="2" t="str">
        <f t="shared" si="24"/>
        <v>OK</v>
      </c>
      <c r="P1569" s="2" t="str">
        <f>VLOOKUP(B1569,ACROV!$A$2:$D$739,4,)</f>
        <v>YUDA SATRIA PERMANA</v>
      </c>
    </row>
    <row r="1570" spans="1:16" x14ac:dyDescent="0.25">
      <c r="A1570" s="2" t="s">
        <v>26</v>
      </c>
      <c r="B1570" s="2" t="s">
        <v>1583</v>
      </c>
      <c r="C1570" s="2" t="s">
        <v>1584</v>
      </c>
      <c r="D1570" s="2" t="s">
        <v>118</v>
      </c>
      <c r="E1570" s="2" t="s">
        <v>1585</v>
      </c>
      <c r="F1570" s="2" t="s">
        <v>4205</v>
      </c>
      <c r="G1570" s="2" t="s">
        <v>4206</v>
      </c>
      <c r="H1570" s="2" t="s">
        <v>4207</v>
      </c>
      <c r="I1570" s="2" t="s">
        <v>4208</v>
      </c>
      <c r="J1570" s="2" t="s">
        <v>27</v>
      </c>
      <c r="K1570" s="2" t="s">
        <v>4209</v>
      </c>
      <c r="L1570" s="2" t="s">
        <v>4210</v>
      </c>
      <c r="M1570" s="2" t="s">
        <v>4211</v>
      </c>
      <c r="N1570" s="2" t="s">
        <v>41</v>
      </c>
      <c r="O1570" s="2" t="str">
        <f t="shared" si="24"/>
        <v>OK</v>
      </c>
      <c r="P1570" s="2" t="str">
        <f>VLOOKUP(B1570,ACROV!$A$2:$D$739,4,)</f>
        <v>YUDA SATRIA PERMANA</v>
      </c>
    </row>
    <row r="1571" spans="1:16" x14ac:dyDescent="0.25">
      <c r="A1571" s="2" t="s">
        <v>26</v>
      </c>
      <c r="B1571" s="2" t="s">
        <v>890</v>
      </c>
      <c r="C1571" s="2" t="s">
        <v>891</v>
      </c>
      <c r="D1571" s="2" t="s">
        <v>118</v>
      </c>
      <c r="E1571" s="2" t="s">
        <v>3139</v>
      </c>
      <c r="F1571" s="2" t="s">
        <v>4205</v>
      </c>
      <c r="G1571" s="2" t="s">
        <v>4206</v>
      </c>
      <c r="H1571" s="2" t="s">
        <v>4207</v>
      </c>
      <c r="I1571" s="2" t="s">
        <v>4208</v>
      </c>
      <c r="J1571" s="2" t="s">
        <v>27</v>
      </c>
      <c r="K1571" s="2" t="s">
        <v>4209</v>
      </c>
      <c r="L1571" s="2" t="s">
        <v>4210</v>
      </c>
      <c r="M1571" s="2" t="s">
        <v>4211</v>
      </c>
      <c r="N1571" s="2" t="s">
        <v>41</v>
      </c>
      <c r="O1571" s="2" t="str">
        <f t="shared" si="24"/>
        <v>OK</v>
      </c>
      <c r="P1571" s="2" t="str">
        <f>VLOOKUP(B1571,ACROV!$A$2:$D$739,4,)</f>
        <v>YUDA SATRIA PERMANA</v>
      </c>
    </row>
    <row r="1572" spans="1:16" x14ac:dyDescent="0.25">
      <c r="A1572" s="2" t="s">
        <v>26</v>
      </c>
      <c r="B1572" s="2" t="s">
        <v>890</v>
      </c>
      <c r="C1572" s="2" t="s">
        <v>891</v>
      </c>
      <c r="D1572" s="2" t="s">
        <v>160</v>
      </c>
      <c r="E1572" s="2" t="s">
        <v>1400</v>
      </c>
      <c r="F1572" s="2" t="s">
        <v>4205</v>
      </c>
      <c r="G1572" s="2" t="s">
        <v>4206</v>
      </c>
      <c r="H1572" s="2" t="s">
        <v>4207</v>
      </c>
      <c r="I1572" s="2" t="s">
        <v>4208</v>
      </c>
      <c r="J1572" s="2" t="s">
        <v>27</v>
      </c>
      <c r="K1572" s="2" t="s">
        <v>4209</v>
      </c>
      <c r="L1572" s="2" t="s">
        <v>4210</v>
      </c>
      <c r="M1572" s="2" t="s">
        <v>4211</v>
      </c>
      <c r="N1572" s="2" t="s">
        <v>41</v>
      </c>
      <c r="O1572" s="2" t="str">
        <f t="shared" si="24"/>
        <v>OK</v>
      </c>
      <c r="P1572" s="2" t="str">
        <f>VLOOKUP(B1572,ACROV!$A$2:$D$739,4,)</f>
        <v>YUDA SATRIA PERMANA</v>
      </c>
    </row>
    <row r="1573" spans="1:16" x14ac:dyDescent="0.25">
      <c r="A1573" s="2" t="s">
        <v>26</v>
      </c>
      <c r="B1573" s="2" t="s">
        <v>83</v>
      </c>
      <c r="C1573" s="2" t="s">
        <v>84</v>
      </c>
      <c r="D1573" s="2" t="s">
        <v>30</v>
      </c>
      <c r="E1573" s="2" t="s">
        <v>2577</v>
      </c>
      <c r="F1573" s="2" t="s">
        <v>4205</v>
      </c>
      <c r="G1573" s="2" t="s">
        <v>4206</v>
      </c>
      <c r="H1573" s="2" t="s">
        <v>4207</v>
      </c>
      <c r="I1573" s="2" t="s">
        <v>4208</v>
      </c>
      <c r="J1573" s="2" t="s">
        <v>27</v>
      </c>
      <c r="K1573" s="2" t="s">
        <v>4209</v>
      </c>
      <c r="L1573" s="2" t="s">
        <v>4210</v>
      </c>
      <c r="M1573" s="2" t="s">
        <v>4211</v>
      </c>
      <c r="N1573" s="2" t="s">
        <v>41</v>
      </c>
      <c r="O1573" s="2" t="str">
        <f t="shared" si="24"/>
        <v>OK</v>
      </c>
      <c r="P1573" s="2" t="str">
        <f>VLOOKUP(B1573,ACROV!$A$2:$D$739,4,)</f>
        <v>YUDA SATRIA PERMANA</v>
      </c>
    </row>
    <row r="1574" spans="1:16" x14ac:dyDescent="0.25">
      <c r="A1574" s="2" t="s">
        <v>26</v>
      </c>
      <c r="B1574" s="2" t="s">
        <v>2854</v>
      </c>
      <c r="C1574" s="2" t="s">
        <v>2855</v>
      </c>
      <c r="D1574" s="2" t="s">
        <v>30</v>
      </c>
      <c r="E1574" s="2" t="s">
        <v>2856</v>
      </c>
      <c r="F1574" s="2" t="s">
        <v>4205</v>
      </c>
      <c r="G1574" s="2" t="s">
        <v>4206</v>
      </c>
      <c r="H1574" s="2" t="s">
        <v>4207</v>
      </c>
      <c r="I1574" s="2" t="s">
        <v>4208</v>
      </c>
      <c r="J1574" s="2" t="s">
        <v>27</v>
      </c>
      <c r="K1574" s="2" t="s">
        <v>4209</v>
      </c>
      <c r="L1574" s="2" t="s">
        <v>4210</v>
      </c>
      <c r="M1574" s="2" t="s">
        <v>4211</v>
      </c>
      <c r="N1574" s="2" t="s">
        <v>41</v>
      </c>
      <c r="O1574" s="2" t="str">
        <f t="shared" si="24"/>
        <v>OK</v>
      </c>
      <c r="P1574" s="2" t="str">
        <f>VLOOKUP(B1574,ACROV!$A$2:$D$739,4,)</f>
        <v>YUDA SATRIA PERMANA</v>
      </c>
    </row>
    <row r="1575" spans="1:16" x14ac:dyDescent="0.25">
      <c r="A1575" s="2" t="s">
        <v>26</v>
      </c>
      <c r="B1575" s="2" t="s">
        <v>263</v>
      </c>
      <c r="C1575" s="2" t="s">
        <v>264</v>
      </c>
      <c r="D1575" s="2" t="s">
        <v>118</v>
      </c>
      <c r="E1575" s="2" t="s">
        <v>265</v>
      </c>
      <c r="F1575" s="2" t="s">
        <v>4205</v>
      </c>
      <c r="G1575" s="2" t="s">
        <v>4206</v>
      </c>
      <c r="H1575" s="2" t="s">
        <v>4207</v>
      </c>
      <c r="I1575" s="2" t="s">
        <v>4208</v>
      </c>
      <c r="J1575" s="2" t="s">
        <v>27</v>
      </c>
      <c r="K1575" s="2" t="s">
        <v>4209</v>
      </c>
      <c r="L1575" s="2" t="s">
        <v>4210</v>
      </c>
      <c r="M1575" s="2" t="s">
        <v>4211</v>
      </c>
      <c r="N1575" s="2" t="s">
        <v>41</v>
      </c>
      <c r="O1575" s="2" t="str">
        <f t="shared" si="24"/>
        <v>OK</v>
      </c>
      <c r="P1575" s="2" t="str">
        <f>VLOOKUP(B1575,ACROV!$A$2:$D$739,4,)</f>
        <v>YUDA SATRIA PERMANA</v>
      </c>
    </row>
    <row r="1576" spans="1:16" x14ac:dyDescent="0.25">
      <c r="A1576" s="2" t="s">
        <v>26</v>
      </c>
      <c r="B1576" s="2" t="s">
        <v>104</v>
      </c>
      <c r="C1576" s="2" t="s">
        <v>105</v>
      </c>
      <c r="D1576" s="2" t="s">
        <v>49</v>
      </c>
      <c r="E1576" s="2" t="s">
        <v>106</v>
      </c>
      <c r="F1576" s="2" t="s">
        <v>4205</v>
      </c>
      <c r="G1576" s="2" t="s">
        <v>4206</v>
      </c>
      <c r="H1576" s="2" t="s">
        <v>4207</v>
      </c>
      <c r="I1576" s="2" t="s">
        <v>4208</v>
      </c>
      <c r="J1576" s="2" t="s">
        <v>27</v>
      </c>
      <c r="K1576" s="2" t="s">
        <v>4209</v>
      </c>
      <c r="L1576" s="2" t="s">
        <v>4210</v>
      </c>
      <c r="M1576" s="2" t="s">
        <v>4211</v>
      </c>
      <c r="N1576" s="2" t="s">
        <v>41</v>
      </c>
      <c r="O1576" s="2" t="str">
        <f t="shared" si="24"/>
        <v>OK</v>
      </c>
      <c r="P1576" s="2" t="str">
        <f>VLOOKUP(B1576,ACROV!$A$2:$D$739,4,)</f>
        <v>YUDA SATRIA PERMANA</v>
      </c>
    </row>
    <row r="1577" spans="1:16" x14ac:dyDescent="0.25">
      <c r="A1577" s="2" t="s">
        <v>26</v>
      </c>
      <c r="B1577" s="2" t="s">
        <v>1927</v>
      </c>
      <c r="C1577" s="2" t="s">
        <v>1928</v>
      </c>
      <c r="D1577" s="2" t="s">
        <v>160</v>
      </c>
      <c r="E1577" s="2" t="s">
        <v>2388</v>
      </c>
      <c r="F1577" s="2" t="s">
        <v>4205</v>
      </c>
      <c r="G1577" s="2" t="s">
        <v>4206</v>
      </c>
      <c r="H1577" s="2" t="s">
        <v>4207</v>
      </c>
      <c r="I1577" s="2" t="s">
        <v>4208</v>
      </c>
      <c r="J1577" s="2" t="s">
        <v>27</v>
      </c>
      <c r="K1577" s="2" t="s">
        <v>4209</v>
      </c>
      <c r="L1577" s="2" t="s">
        <v>4210</v>
      </c>
      <c r="M1577" s="2" t="s">
        <v>4211</v>
      </c>
      <c r="N1577" s="2" t="s">
        <v>41</v>
      </c>
      <c r="O1577" s="2" t="str">
        <f t="shared" si="24"/>
        <v>OK</v>
      </c>
      <c r="P1577" s="2" t="str">
        <f>VLOOKUP(B1577,ACROV!$A$2:$D$739,4,)</f>
        <v>YUDA SATRIA PERMANA</v>
      </c>
    </row>
    <row r="1578" spans="1:16" x14ac:dyDescent="0.25">
      <c r="A1578" s="2" t="s">
        <v>26</v>
      </c>
      <c r="B1578" s="2" t="s">
        <v>263</v>
      </c>
      <c r="C1578" s="2" t="s">
        <v>264</v>
      </c>
      <c r="D1578" s="2" t="s">
        <v>30</v>
      </c>
      <c r="E1578" s="2" t="s">
        <v>2444</v>
      </c>
      <c r="F1578" s="2" t="s">
        <v>4205</v>
      </c>
      <c r="G1578" s="2" t="s">
        <v>4206</v>
      </c>
      <c r="H1578" s="2" t="s">
        <v>4207</v>
      </c>
      <c r="I1578" s="2" t="s">
        <v>4208</v>
      </c>
      <c r="J1578" s="2" t="s">
        <v>27</v>
      </c>
      <c r="K1578" s="2" t="s">
        <v>4209</v>
      </c>
      <c r="L1578" s="2" t="s">
        <v>4210</v>
      </c>
      <c r="M1578" s="2" t="s">
        <v>4211</v>
      </c>
      <c r="N1578" s="2" t="s">
        <v>41</v>
      </c>
      <c r="O1578" s="2" t="str">
        <f t="shared" si="24"/>
        <v>OK</v>
      </c>
      <c r="P1578" s="2" t="str">
        <f>VLOOKUP(B1578,ACROV!$A$2:$D$739,4,)</f>
        <v>YUDA SATRIA PERMANA</v>
      </c>
    </row>
    <row r="1579" spans="1:16" x14ac:dyDescent="0.25">
      <c r="A1579" s="2" t="s">
        <v>26</v>
      </c>
      <c r="B1579" s="2" t="s">
        <v>1246</v>
      </c>
      <c r="C1579" s="2" t="s">
        <v>1247</v>
      </c>
      <c r="D1579" s="2" t="s">
        <v>30</v>
      </c>
      <c r="E1579" s="2" t="s">
        <v>1603</v>
      </c>
      <c r="F1579" s="2" t="s">
        <v>4205</v>
      </c>
      <c r="G1579" s="2" t="s">
        <v>4206</v>
      </c>
      <c r="H1579" s="2" t="s">
        <v>4207</v>
      </c>
      <c r="I1579" s="2" t="s">
        <v>4208</v>
      </c>
      <c r="J1579" s="2" t="s">
        <v>27</v>
      </c>
      <c r="K1579" s="2" t="s">
        <v>4209</v>
      </c>
      <c r="L1579" s="2" t="s">
        <v>4210</v>
      </c>
      <c r="M1579" s="2" t="s">
        <v>4211</v>
      </c>
      <c r="N1579" s="2" t="s">
        <v>41</v>
      </c>
      <c r="O1579" s="2" t="str">
        <f t="shared" si="24"/>
        <v>OK</v>
      </c>
      <c r="P1579" s="2" t="str">
        <f>VLOOKUP(B1579,ACROV!$A$2:$D$739,4,)</f>
        <v>YUDA SATRIA PERMANA</v>
      </c>
    </row>
    <row r="1580" spans="1:16" x14ac:dyDescent="0.25">
      <c r="A1580" s="2" t="s">
        <v>26</v>
      </c>
      <c r="B1580" s="2" t="s">
        <v>92</v>
      </c>
      <c r="C1580" s="2" t="s">
        <v>93</v>
      </c>
      <c r="D1580" s="2" t="s">
        <v>118</v>
      </c>
      <c r="E1580" s="2" t="s">
        <v>3365</v>
      </c>
      <c r="F1580" s="2" t="s">
        <v>4205</v>
      </c>
      <c r="G1580" s="2" t="s">
        <v>4206</v>
      </c>
      <c r="H1580" s="2" t="s">
        <v>4207</v>
      </c>
      <c r="I1580" s="2" t="s">
        <v>4208</v>
      </c>
      <c r="J1580" s="2" t="s">
        <v>27</v>
      </c>
      <c r="K1580" s="2" t="s">
        <v>4209</v>
      </c>
      <c r="L1580" s="2" t="s">
        <v>4210</v>
      </c>
      <c r="M1580" s="2" t="s">
        <v>4211</v>
      </c>
      <c r="N1580" s="2" t="s">
        <v>41</v>
      </c>
      <c r="O1580" s="2" t="str">
        <f t="shared" si="24"/>
        <v>OK</v>
      </c>
      <c r="P1580" s="2" t="str">
        <f>VLOOKUP(B1580,ACROV!$A$2:$D$739,4,)</f>
        <v>YUDA SATRIA PERMANA</v>
      </c>
    </row>
    <row r="1581" spans="1:16" x14ac:dyDescent="0.25">
      <c r="A1581" s="2" t="s">
        <v>26</v>
      </c>
      <c r="B1581" s="2" t="s">
        <v>92</v>
      </c>
      <c r="C1581" s="2" t="s">
        <v>93</v>
      </c>
      <c r="D1581" s="2" t="s">
        <v>30</v>
      </c>
      <c r="E1581" s="2" t="s">
        <v>94</v>
      </c>
      <c r="F1581" s="2" t="s">
        <v>4205</v>
      </c>
      <c r="G1581" s="2" t="s">
        <v>4206</v>
      </c>
      <c r="H1581" s="2" t="s">
        <v>4207</v>
      </c>
      <c r="I1581" s="2" t="s">
        <v>4208</v>
      </c>
      <c r="J1581" s="2" t="s">
        <v>27</v>
      </c>
      <c r="K1581" s="2" t="s">
        <v>4209</v>
      </c>
      <c r="L1581" s="2" t="s">
        <v>4210</v>
      </c>
      <c r="M1581" s="2" t="s">
        <v>4211</v>
      </c>
      <c r="N1581" s="2" t="s">
        <v>41</v>
      </c>
      <c r="O1581" s="2" t="str">
        <f t="shared" si="24"/>
        <v>OK</v>
      </c>
      <c r="P1581" s="2" t="str">
        <f>VLOOKUP(B1581,ACROV!$A$2:$D$739,4,)</f>
        <v>YUDA SATRIA PERMANA</v>
      </c>
    </row>
    <row r="1582" spans="1:16" x14ac:dyDescent="0.25">
      <c r="A1582" s="2" t="s">
        <v>26</v>
      </c>
      <c r="B1582" s="2" t="s">
        <v>308</v>
      </c>
      <c r="C1582" s="2" t="s">
        <v>309</v>
      </c>
      <c r="D1582" s="2" t="s">
        <v>30</v>
      </c>
      <c r="E1582" s="2" t="s">
        <v>310</v>
      </c>
      <c r="F1582" s="2" t="s">
        <v>4205</v>
      </c>
      <c r="G1582" s="2" t="s">
        <v>4206</v>
      </c>
      <c r="H1582" s="2" t="s">
        <v>4207</v>
      </c>
      <c r="I1582" s="2" t="s">
        <v>4208</v>
      </c>
      <c r="J1582" s="2" t="s">
        <v>27</v>
      </c>
      <c r="K1582" s="2" t="s">
        <v>4209</v>
      </c>
      <c r="L1582" s="2" t="s">
        <v>4210</v>
      </c>
      <c r="M1582" s="2" t="s">
        <v>4211</v>
      </c>
      <c r="N1582" s="2" t="s">
        <v>41</v>
      </c>
      <c r="O1582" s="2" t="str">
        <f t="shared" si="24"/>
        <v>OK</v>
      </c>
      <c r="P1582" s="2" t="str">
        <f>VLOOKUP(B1582,ACROV!$A$2:$D$739,4,)</f>
        <v>YUDA SATRIA PERMANA</v>
      </c>
    </row>
    <row r="1583" spans="1:16" x14ac:dyDescent="0.25">
      <c r="A1583" s="2" t="s">
        <v>26</v>
      </c>
      <c r="B1583" s="2" t="s">
        <v>317</v>
      </c>
      <c r="C1583" s="2" t="s">
        <v>318</v>
      </c>
      <c r="D1583" s="2" t="s">
        <v>160</v>
      </c>
      <c r="E1583" s="2" t="s">
        <v>386</v>
      </c>
      <c r="F1583" s="2" t="s">
        <v>4205</v>
      </c>
      <c r="G1583" s="2" t="s">
        <v>4206</v>
      </c>
      <c r="H1583" s="2" t="s">
        <v>4207</v>
      </c>
      <c r="I1583" s="2" t="s">
        <v>4208</v>
      </c>
      <c r="J1583" s="2" t="s">
        <v>27</v>
      </c>
      <c r="K1583" s="2" t="s">
        <v>4209</v>
      </c>
      <c r="L1583" s="2" t="s">
        <v>4210</v>
      </c>
      <c r="M1583" s="2" t="s">
        <v>4211</v>
      </c>
      <c r="N1583" s="2" t="s">
        <v>41</v>
      </c>
      <c r="O1583" s="2" t="str">
        <f t="shared" si="24"/>
        <v>OK</v>
      </c>
      <c r="P1583" s="2" t="str">
        <f>VLOOKUP(B1583,ACROV!$A$2:$D$739,4,)</f>
        <v>YUDA SATRIA PERMANA</v>
      </c>
    </row>
    <row r="1584" spans="1:16" x14ac:dyDescent="0.25">
      <c r="A1584" s="2" t="s">
        <v>26</v>
      </c>
      <c r="B1584" s="2" t="s">
        <v>1879</v>
      </c>
      <c r="C1584" s="2" t="s">
        <v>1880</v>
      </c>
      <c r="D1584" s="2" t="s">
        <v>118</v>
      </c>
      <c r="E1584" s="2" t="s">
        <v>3424</v>
      </c>
      <c r="F1584" s="2" t="s">
        <v>4205</v>
      </c>
      <c r="G1584" s="2" t="s">
        <v>4206</v>
      </c>
      <c r="H1584" s="2" t="s">
        <v>4207</v>
      </c>
      <c r="I1584" s="2" t="s">
        <v>4208</v>
      </c>
      <c r="J1584" s="2" t="s">
        <v>27</v>
      </c>
      <c r="K1584" s="2" t="s">
        <v>4209</v>
      </c>
      <c r="L1584" s="2" t="s">
        <v>4210</v>
      </c>
      <c r="M1584" s="2" t="s">
        <v>4211</v>
      </c>
      <c r="N1584" s="2" t="s">
        <v>41</v>
      </c>
      <c r="O1584" s="2" t="str">
        <f t="shared" si="24"/>
        <v>OK</v>
      </c>
      <c r="P1584" s="2" t="str">
        <f>VLOOKUP(B1584,ACROV!$A$2:$D$739,4,)</f>
        <v>YUDA SATRIA PERMANA</v>
      </c>
    </row>
    <row r="1585" spans="1:16" x14ac:dyDescent="0.25">
      <c r="A1585" s="2" t="s">
        <v>26</v>
      </c>
      <c r="B1585" s="2" t="s">
        <v>444</v>
      </c>
      <c r="C1585" s="2" t="s">
        <v>445</v>
      </c>
      <c r="D1585" s="2" t="s">
        <v>118</v>
      </c>
      <c r="E1585" s="2" t="s">
        <v>446</v>
      </c>
      <c r="F1585" s="2" t="s">
        <v>4205</v>
      </c>
      <c r="G1585" s="2" t="s">
        <v>4206</v>
      </c>
      <c r="H1585" s="2" t="s">
        <v>4207</v>
      </c>
      <c r="I1585" s="2" t="s">
        <v>4208</v>
      </c>
      <c r="J1585" s="2" t="s">
        <v>27</v>
      </c>
      <c r="K1585" s="2" t="s">
        <v>4209</v>
      </c>
      <c r="L1585" s="2" t="s">
        <v>4210</v>
      </c>
      <c r="M1585" s="2" t="s">
        <v>4211</v>
      </c>
      <c r="N1585" s="2" t="s">
        <v>41</v>
      </c>
      <c r="O1585" s="2" t="str">
        <f t="shared" si="24"/>
        <v>OK</v>
      </c>
      <c r="P1585" s="2" t="str">
        <f>VLOOKUP(B1585,ACROV!$A$2:$D$739,4,)</f>
        <v>YUDA SATRIA PERMANA</v>
      </c>
    </row>
    <row r="1586" spans="1:16" x14ac:dyDescent="0.25">
      <c r="A1586" s="2" t="s">
        <v>26</v>
      </c>
      <c r="B1586" s="2" t="s">
        <v>682</v>
      </c>
      <c r="C1586" s="2" t="s">
        <v>683</v>
      </c>
      <c r="D1586" s="2" t="s">
        <v>30</v>
      </c>
      <c r="E1586" s="2" t="s">
        <v>684</v>
      </c>
      <c r="F1586" s="2" t="s">
        <v>4205</v>
      </c>
      <c r="G1586" s="2" t="s">
        <v>4206</v>
      </c>
      <c r="H1586" s="2" t="s">
        <v>4207</v>
      </c>
      <c r="I1586" s="2" t="s">
        <v>4208</v>
      </c>
      <c r="J1586" s="2" t="s">
        <v>27</v>
      </c>
      <c r="K1586" s="2" t="s">
        <v>4209</v>
      </c>
      <c r="L1586" s="2" t="s">
        <v>4210</v>
      </c>
      <c r="M1586" s="2" t="s">
        <v>4211</v>
      </c>
      <c r="N1586" s="2" t="s">
        <v>41</v>
      </c>
      <c r="O1586" s="2" t="str">
        <f t="shared" si="24"/>
        <v>OK</v>
      </c>
      <c r="P1586" s="2" t="str">
        <f>VLOOKUP(B1586,ACROV!$A$2:$D$739,4,)</f>
        <v>YUDA SATRIA PERMANA</v>
      </c>
    </row>
    <row r="1587" spans="1:16" x14ac:dyDescent="0.25">
      <c r="A1587" s="2" t="s">
        <v>26</v>
      </c>
      <c r="B1587" s="2" t="s">
        <v>1970</v>
      </c>
      <c r="C1587" s="2" t="s">
        <v>1971</v>
      </c>
      <c r="D1587" s="2" t="s">
        <v>30</v>
      </c>
      <c r="E1587" s="2" t="s">
        <v>1972</v>
      </c>
      <c r="F1587" s="2" t="s">
        <v>4205</v>
      </c>
      <c r="G1587" s="2" t="s">
        <v>4206</v>
      </c>
      <c r="H1587" s="2" t="s">
        <v>4207</v>
      </c>
      <c r="I1587" s="2" t="s">
        <v>4208</v>
      </c>
      <c r="J1587" s="2" t="s">
        <v>27</v>
      </c>
      <c r="K1587" s="2" t="s">
        <v>4209</v>
      </c>
      <c r="L1587" s="2" t="s">
        <v>4210</v>
      </c>
      <c r="M1587" s="2" t="s">
        <v>4211</v>
      </c>
      <c r="N1587" s="2" t="s">
        <v>41</v>
      </c>
      <c r="O1587" s="2" t="str">
        <f t="shared" si="24"/>
        <v>OK</v>
      </c>
      <c r="P1587" s="2" t="str">
        <f>VLOOKUP(B1587,ACROV!$A$2:$D$739,4,)</f>
        <v>YUDA SATRIA PERMANA</v>
      </c>
    </row>
    <row r="1588" spans="1:16" x14ac:dyDescent="0.25">
      <c r="A1588" s="2" t="s">
        <v>26</v>
      </c>
      <c r="B1588" s="2" t="s">
        <v>1879</v>
      </c>
      <c r="C1588" s="2" t="s">
        <v>1880</v>
      </c>
      <c r="D1588" s="2" t="s">
        <v>160</v>
      </c>
      <c r="E1588" s="2" t="s">
        <v>1881</v>
      </c>
      <c r="F1588" s="2" t="s">
        <v>4205</v>
      </c>
      <c r="G1588" s="2" t="s">
        <v>4206</v>
      </c>
      <c r="H1588" s="2" t="s">
        <v>4207</v>
      </c>
      <c r="I1588" s="2" t="s">
        <v>4208</v>
      </c>
      <c r="J1588" s="2" t="s">
        <v>27</v>
      </c>
      <c r="K1588" s="2" t="s">
        <v>4209</v>
      </c>
      <c r="L1588" s="2" t="s">
        <v>4210</v>
      </c>
      <c r="M1588" s="2" t="s">
        <v>4211</v>
      </c>
      <c r="N1588" s="2" t="s">
        <v>41</v>
      </c>
      <c r="O1588" s="2" t="str">
        <f t="shared" si="24"/>
        <v>OK</v>
      </c>
      <c r="P1588" s="2" t="str">
        <f>VLOOKUP(B1588,ACROV!$A$2:$D$739,4,)</f>
        <v>YUDA SATRIA PERMANA</v>
      </c>
    </row>
    <row r="1589" spans="1:16" x14ac:dyDescent="0.25">
      <c r="A1589" s="2" t="s">
        <v>26</v>
      </c>
      <c r="B1589" s="2" t="s">
        <v>308</v>
      </c>
      <c r="C1589" s="2" t="s">
        <v>309</v>
      </c>
      <c r="D1589" s="2" t="s">
        <v>118</v>
      </c>
      <c r="E1589" s="2" t="s">
        <v>344</v>
      </c>
      <c r="F1589" s="2" t="s">
        <v>4205</v>
      </c>
      <c r="G1589" s="2" t="s">
        <v>4206</v>
      </c>
      <c r="H1589" s="2" t="s">
        <v>4207</v>
      </c>
      <c r="I1589" s="2" t="s">
        <v>4208</v>
      </c>
      <c r="J1589" s="2" t="s">
        <v>27</v>
      </c>
      <c r="K1589" s="2" t="s">
        <v>4209</v>
      </c>
      <c r="L1589" s="2" t="s">
        <v>4210</v>
      </c>
      <c r="M1589" s="2" t="s">
        <v>4211</v>
      </c>
      <c r="N1589" s="2" t="s">
        <v>41</v>
      </c>
      <c r="O1589" s="2" t="str">
        <f t="shared" si="24"/>
        <v>OK</v>
      </c>
      <c r="P1589" s="2" t="str">
        <f>VLOOKUP(B1589,ACROV!$A$2:$D$739,4,)</f>
        <v>YUDA SATRIA PERMANA</v>
      </c>
    </row>
    <row r="1590" spans="1:16" x14ac:dyDescent="0.25">
      <c r="A1590" s="2" t="s">
        <v>26</v>
      </c>
      <c r="B1590" s="2" t="s">
        <v>1580</v>
      </c>
      <c r="C1590" s="2" t="s">
        <v>1581</v>
      </c>
      <c r="D1590" s="2" t="s">
        <v>118</v>
      </c>
      <c r="E1590" s="2" t="s">
        <v>1878</v>
      </c>
      <c r="F1590" s="2" t="s">
        <v>4205</v>
      </c>
      <c r="G1590" s="2" t="s">
        <v>4206</v>
      </c>
      <c r="H1590" s="2" t="s">
        <v>4207</v>
      </c>
      <c r="I1590" s="2" t="s">
        <v>4208</v>
      </c>
      <c r="J1590" s="2" t="s">
        <v>27</v>
      </c>
      <c r="K1590" s="2" t="s">
        <v>4209</v>
      </c>
      <c r="L1590" s="2" t="s">
        <v>4210</v>
      </c>
      <c r="M1590" s="2" t="s">
        <v>4211</v>
      </c>
      <c r="N1590" s="2" t="s">
        <v>41</v>
      </c>
      <c r="O1590" s="2" t="str">
        <f t="shared" si="24"/>
        <v>OK</v>
      </c>
      <c r="P1590" s="2" t="str">
        <f>VLOOKUP(B1590,ACROV!$A$2:$D$739,4,)</f>
        <v>YUDA SATRIA PERMANA</v>
      </c>
    </row>
    <row r="1591" spans="1:16" x14ac:dyDescent="0.25">
      <c r="A1591" s="2" t="s">
        <v>26</v>
      </c>
      <c r="B1591" s="2" t="s">
        <v>1346</v>
      </c>
      <c r="C1591" s="2" t="s">
        <v>1347</v>
      </c>
      <c r="D1591" s="2" t="s">
        <v>30</v>
      </c>
      <c r="E1591" s="2" t="s">
        <v>1504</v>
      </c>
      <c r="F1591" s="2" t="s">
        <v>4205</v>
      </c>
      <c r="G1591" s="2" t="s">
        <v>4206</v>
      </c>
      <c r="H1591" s="2" t="s">
        <v>4207</v>
      </c>
      <c r="I1591" s="2" t="s">
        <v>4208</v>
      </c>
      <c r="J1591" s="2" t="s">
        <v>27</v>
      </c>
      <c r="K1591" s="2" t="s">
        <v>4209</v>
      </c>
      <c r="L1591" s="2" t="s">
        <v>4210</v>
      </c>
      <c r="M1591" s="2" t="s">
        <v>4211</v>
      </c>
      <c r="N1591" s="2" t="s">
        <v>41</v>
      </c>
      <c r="O1591" s="2" t="str">
        <f t="shared" si="24"/>
        <v>OK</v>
      </c>
      <c r="P1591" s="2" t="str">
        <f>VLOOKUP(B1591,ACROV!$A$2:$D$739,4,)</f>
        <v>YUDA SATRIA PERMANA</v>
      </c>
    </row>
    <row r="1592" spans="1:16" x14ac:dyDescent="0.25">
      <c r="A1592" s="2" t="s">
        <v>26</v>
      </c>
      <c r="B1592" s="2" t="s">
        <v>3509</v>
      </c>
      <c r="C1592" s="2" t="s">
        <v>3510</v>
      </c>
      <c r="D1592" s="2" t="s">
        <v>118</v>
      </c>
      <c r="E1592" s="2" t="s">
        <v>3511</v>
      </c>
      <c r="F1592" s="2" t="s">
        <v>4205</v>
      </c>
      <c r="G1592" s="2" t="s">
        <v>4206</v>
      </c>
      <c r="H1592" s="2" t="s">
        <v>4207</v>
      </c>
      <c r="I1592" s="2" t="s">
        <v>4208</v>
      </c>
      <c r="J1592" s="2" t="s">
        <v>27</v>
      </c>
      <c r="K1592" s="2" t="s">
        <v>4209</v>
      </c>
      <c r="L1592" s="2" t="s">
        <v>4210</v>
      </c>
      <c r="M1592" s="2" t="s">
        <v>4211</v>
      </c>
      <c r="N1592" s="2" t="s">
        <v>41</v>
      </c>
      <c r="O1592" s="2" t="str">
        <f t="shared" si="24"/>
        <v>OK</v>
      </c>
      <c r="P1592" s="2" t="str">
        <f>VLOOKUP(B1592,ACROV!$A$2:$D$739,4,)</f>
        <v>YUDA SATRIA PERMANA</v>
      </c>
    </row>
    <row r="1593" spans="1:16" x14ac:dyDescent="0.25">
      <c r="A1593" s="2" t="s">
        <v>26</v>
      </c>
      <c r="B1593" s="2" t="s">
        <v>682</v>
      </c>
      <c r="C1593" s="2" t="s">
        <v>683</v>
      </c>
      <c r="D1593" s="2" t="s">
        <v>118</v>
      </c>
      <c r="E1593" s="2" t="s">
        <v>3181</v>
      </c>
      <c r="F1593" s="2" t="s">
        <v>4205</v>
      </c>
      <c r="G1593" s="2" t="s">
        <v>4206</v>
      </c>
      <c r="H1593" s="2" t="s">
        <v>4207</v>
      </c>
      <c r="I1593" s="2" t="s">
        <v>4208</v>
      </c>
      <c r="J1593" s="2" t="s">
        <v>27</v>
      </c>
      <c r="K1593" s="2" t="s">
        <v>4209</v>
      </c>
      <c r="L1593" s="2" t="s">
        <v>4210</v>
      </c>
      <c r="M1593" s="2" t="s">
        <v>4211</v>
      </c>
      <c r="N1593" s="2" t="s">
        <v>41</v>
      </c>
      <c r="O1593" s="2" t="str">
        <f t="shared" si="24"/>
        <v>OK</v>
      </c>
      <c r="P1593" s="2" t="str">
        <f>VLOOKUP(B1593,ACROV!$A$2:$D$739,4,)</f>
        <v>YUDA SATRIA PERMANA</v>
      </c>
    </row>
    <row r="1594" spans="1:16" x14ac:dyDescent="0.25">
      <c r="A1594" s="2" t="s">
        <v>26</v>
      </c>
      <c r="B1594" s="2" t="s">
        <v>3509</v>
      </c>
      <c r="C1594" s="2" t="s">
        <v>3510</v>
      </c>
      <c r="D1594" s="2" t="s">
        <v>30</v>
      </c>
      <c r="E1594" s="2" t="s">
        <v>3513</v>
      </c>
      <c r="F1594" s="2" t="s">
        <v>4205</v>
      </c>
      <c r="G1594" s="2" t="s">
        <v>4206</v>
      </c>
      <c r="H1594" s="2" t="s">
        <v>4207</v>
      </c>
      <c r="I1594" s="2" t="s">
        <v>4208</v>
      </c>
      <c r="J1594" s="2" t="s">
        <v>27</v>
      </c>
      <c r="K1594" s="2" t="s">
        <v>4209</v>
      </c>
      <c r="L1594" s="2" t="s">
        <v>4210</v>
      </c>
      <c r="M1594" s="2" t="s">
        <v>4211</v>
      </c>
      <c r="N1594" s="2" t="s">
        <v>41</v>
      </c>
      <c r="O1594" s="2" t="str">
        <f t="shared" si="24"/>
        <v>OK</v>
      </c>
      <c r="P1594" s="2" t="str">
        <f>VLOOKUP(B1594,ACROV!$A$2:$D$739,4,)</f>
        <v>YUDA SATRIA PERMANA</v>
      </c>
    </row>
    <row r="1595" spans="1:16" x14ac:dyDescent="0.25">
      <c r="A1595" s="2" t="s">
        <v>4220</v>
      </c>
      <c r="B1595" s="2" t="s">
        <v>28</v>
      </c>
      <c r="C1595" s="2" t="s">
        <v>29</v>
      </c>
      <c r="D1595" s="2" t="s">
        <v>30</v>
      </c>
      <c r="E1595" s="2" t="s">
        <v>31</v>
      </c>
      <c r="F1595" s="2" t="s">
        <v>32</v>
      </c>
      <c r="G1595" s="2" t="s">
        <v>32</v>
      </c>
      <c r="H1595" s="2" t="s">
        <v>32</v>
      </c>
      <c r="I1595" s="2" t="s">
        <v>32</v>
      </c>
      <c r="J1595" s="2" t="s">
        <v>32</v>
      </c>
      <c r="K1595" s="2" t="s">
        <v>32</v>
      </c>
      <c r="L1595" s="2" t="s">
        <v>32</v>
      </c>
      <c r="M1595" s="2" t="s">
        <v>32</v>
      </c>
      <c r="N1595" s="2" t="s">
        <v>4221</v>
      </c>
      <c r="O1595" s="2" t="str">
        <f t="shared" si="24"/>
        <v>NOK</v>
      </c>
      <c r="P1595" s="2" t="str">
        <f>VLOOKUP(B1595,ACROV!$A$2:$D$739,4,)</f>
        <v>YUDA SATRIA PERMANA</v>
      </c>
    </row>
    <row r="1596" spans="1:16" x14ac:dyDescent="0.25">
      <c r="A1596" s="2" t="s">
        <v>26</v>
      </c>
      <c r="B1596" s="2" t="s">
        <v>938</v>
      </c>
      <c r="C1596" s="2" t="s">
        <v>939</v>
      </c>
      <c r="D1596" s="2" t="s">
        <v>118</v>
      </c>
      <c r="E1596" s="2" t="s">
        <v>3348</v>
      </c>
      <c r="F1596" s="2" t="s">
        <v>4205</v>
      </c>
      <c r="G1596" s="2" t="s">
        <v>4206</v>
      </c>
      <c r="H1596" s="2" t="s">
        <v>4207</v>
      </c>
      <c r="I1596" s="2" t="s">
        <v>4208</v>
      </c>
      <c r="J1596" s="2" t="s">
        <v>27</v>
      </c>
      <c r="K1596" s="2" t="s">
        <v>4209</v>
      </c>
      <c r="L1596" s="2" t="s">
        <v>4210</v>
      </c>
      <c r="M1596" s="2" t="s">
        <v>4211</v>
      </c>
      <c r="N1596" s="2" t="s">
        <v>41</v>
      </c>
      <c r="O1596" s="2" t="str">
        <f t="shared" si="24"/>
        <v>OK</v>
      </c>
      <c r="P1596" s="2" t="str">
        <f>VLOOKUP(B1596,ACROV!$A$2:$D$739,4,)</f>
        <v>YUDA SATRIA PERMANA</v>
      </c>
    </row>
    <row r="1597" spans="1:16" x14ac:dyDescent="0.25">
      <c r="A1597" s="2" t="s">
        <v>26</v>
      </c>
      <c r="B1597" s="2" t="s">
        <v>2223</v>
      </c>
      <c r="C1597" s="2" t="s">
        <v>2224</v>
      </c>
      <c r="D1597" s="2" t="s">
        <v>30</v>
      </c>
      <c r="E1597" s="2" t="s">
        <v>2844</v>
      </c>
      <c r="F1597" s="2" t="s">
        <v>4205</v>
      </c>
      <c r="G1597" s="2" t="s">
        <v>4206</v>
      </c>
      <c r="H1597" s="2" t="s">
        <v>4207</v>
      </c>
      <c r="I1597" s="2" t="s">
        <v>4208</v>
      </c>
      <c r="J1597" s="2" t="s">
        <v>27</v>
      </c>
      <c r="K1597" s="2" t="s">
        <v>4209</v>
      </c>
      <c r="L1597" s="2" t="s">
        <v>4210</v>
      </c>
      <c r="M1597" s="2" t="s">
        <v>4211</v>
      </c>
      <c r="N1597" s="2" t="s">
        <v>41</v>
      </c>
      <c r="O1597" s="2" t="str">
        <f t="shared" si="24"/>
        <v>OK</v>
      </c>
      <c r="P1597" s="2" t="str">
        <f>VLOOKUP(B1597,ACROV!$A$2:$D$739,4,)</f>
        <v>YUDA SATRIA PERMANA</v>
      </c>
    </row>
    <row r="1598" spans="1:16" x14ac:dyDescent="0.25">
      <c r="A1598" s="2" t="s">
        <v>26</v>
      </c>
      <c r="B1598" s="2" t="s">
        <v>83</v>
      </c>
      <c r="C1598" s="2" t="s">
        <v>84</v>
      </c>
      <c r="D1598" s="2" t="s">
        <v>49</v>
      </c>
      <c r="E1598" s="2" t="s">
        <v>85</v>
      </c>
      <c r="F1598" s="2" t="s">
        <v>4205</v>
      </c>
      <c r="G1598" s="2" t="s">
        <v>4206</v>
      </c>
      <c r="H1598" s="2" t="s">
        <v>4207</v>
      </c>
      <c r="I1598" s="2" t="s">
        <v>4208</v>
      </c>
      <c r="J1598" s="2" t="s">
        <v>27</v>
      </c>
      <c r="K1598" s="2" t="s">
        <v>4209</v>
      </c>
      <c r="L1598" s="2" t="s">
        <v>4210</v>
      </c>
      <c r="M1598" s="2" t="s">
        <v>4211</v>
      </c>
      <c r="N1598" s="2" t="s">
        <v>41</v>
      </c>
      <c r="O1598" s="2" t="str">
        <f t="shared" si="24"/>
        <v>OK</v>
      </c>
      <c r="P1598" s="2" t="str">
        <f>VLOOKUP(B1598,ACROV!$A$2:$D$739,4,)</f>
        <v>YUDA SATRIA PERMANA</v>
      </c>
    </row>
    <row r="1599" spans="1:16" x14ac:dyDescent="0.25">
      <c r="A1599" s="2" t="s">
        <v>26</v>
      </c>
      <c r="B1599" s="2" t="s">
        <v>2754</v>
      </c>
      <c r="C1599" s="2" t="s">
        <v>2755</v>
      </c>
      <c r="D1599" s="2" t="s">
        <v>118</v>
      </c>
      <c r="E1599" s="2" t="s">
        <v>2756</v>
      </c>
      <c r="F1599" s="2" t="s">
        <v>4205</v>
      </c>
      <c r="G1599" s="2" t="s">
        <v>4206</v>
      </c>
      <c r="H1599" s="2" t="s">
        <v>4207</v>
      </c>
      <c r="I1599" s="2" t="s">
        <v>4208</v>
      </c>
      <c r="J1599" s="2" t="s">
        <v>27</v>
      </c>
      <c r="K1599" s="2" t="s">
        <v>4209</v>
      </c>
      <c r="L1599" s="2" t="s">
        <v>4210</v>
      </c>
      <c r="M1599" s="2" t="s">
        <v>4211</v>
      </c>
      <c r="N1599" s="2" t="s">
        <v>41</v>
      </c>
      <c r="O1599" s="2" t="str">
        <f t="shared" si="24"/>
        <v>OK</v>
      </c>
      <c r="P1599" s="2" t="str">
        <f>VLOOKUP(B1599,ACROV!$A$2:$D$739,4,)</f>
        <v>YUDA SATRIA PERMANA</v>
      </c>
    </row>
    <row r="1600" spans="1:16" x14ac:dyDescent="0.25">
      <c r="A1600" s="2" t="s">
        <v>26</v>
      </c>
      <c r="B1600" s="2" t="s">
        <v>3406</v>
      </c>
      <c r="C1600" s="2" t="s">
        <v>3535</v>
      </c>
      <c r="D1600" s="2" t="s">
        <v>30</v>
      </c>
      <c r="E1600" s="2" t="s">
        <v>3586</v>
      </c>
      <c r="F1600" s="2" t="s">
        <v>4205</v>
      </c>
      <c r="G1600" s="2" t="s">
        <v>4206</v>
      </c>
      <c r="H1600" s="2" t="s">
        <v>4207</v>
      </c>
      <c r="I1600" s="2" t="s">
        <v>4208</v>
      </c>
      <c r="J1600" s="2" t="s">
        <v>27</v>
      </c>
      <c r="K1600" s="2" t="s">
        <v>4209</v>
      </c>
      <c r="L1600" s="2" t="s">
        <v>4210</v>
      </c>
      <c r="M1600" s="2" t="s">
        <v>4211</v>
      </c>
      <c r="N1600" s="2" t="s">
        <v>41</v>
      </c>
      <c r="O1600" s="2" t="str">
        <f t="shared" si="24"/>
        <v>OK</v>
      </c>
      <c r="P1600" s="2" t="str">
        <f>VLOOKUP(B1600,ACROV!$A$2:$D$739,4,)</f>
        <v>YUDA SATRIA PERMANA</v>
      </c>
    </row>
    <row r="1601" spans="1:16" x14ac:dyDescent="0.25">
      <c r="A1601" s="2" t="s">
        <v>26</v>
      </c>
      <c r="B1601" s="2" t="s">
        <v>1736</v>
      </c>
      <c r="C1601" s="2" t="s">
        <v>1737</v>
      </c>
      <c r="D1601" s="2" t="s">
        <v>30</v>
      </c>
      <c r="E1601" s="2" t="s">
        <v>1738</v>
      </c>
      <c r="F1601" s="2" t="s">
        <v>4205</v>
      </c>
      <c r="G1601" s="2" t="s">
        <v>4206</v>
      </c>
      <c r="H1601" s="2" t="s">
        <v>4207</v>
      </c>
      <c r="I1601" s="2" t="s">
        <v>4208</v>
      </c>
      <c r="J1601" s="2" t="s">
        <v>27</v>
      </c>
      <c r="K1601" s="2" t="s">
        <v>4209</v>
      </c>
      <c r="L1601" s="2" t="s">
        <v>4210</v>
      </c>
      <c r="M1601" s="2" t="s">
        <v>4211</v>
      </c>
      <c r="N1601" s="2" t="s">
        <v>41</v>
      </c>
      <c r="O1601" s="2" t="str">
        <f t="shared" si="24"/>
        <v>OK</v>
      </c>
      <c r="P1601" s="2" t="str">
        <f>VLOOKUP(B1601,ACROV!$A$2:$D$739,4,)</f>
        <v>YUDA SATRIA PERMANA</v>
      </c>
    </row>
    <row r="1602" spans="1:16" x14ac:dyDescent="0.25">
      <c r="A1602" s="2" t="s">
        <v>26</v>
      </c>
      <c r="B1602" s="2" t="s">
        <v>989</v>
      </c>
      <c r="C1602" s="2" t="s">
        <v>990</v>
      </c>
      <c r="D1602" s="2" t="s">
        <v>118</v>
      </c>
      <c r="E1602" s="2" t="s">
        <v>991</v>
      </c>
      <c r="F1602" s="2" t="s">
        <v>4205</v>
      </c>
      <c r="G1602" s="2" t="s">
        <v>4206</v>
      </c>
      <c r="H1602" s="2" t="s">
        <v>4207</v>
      </c>
      <c r="I1602" s="2" t="s">
        <v>4208</v>
      </c>
      <c r="J1602" s="2" t="s">
        <v>27</v>
      </c>
      <c r="K1602" s="2" t="s">
        <v>4209</v>
      </c>
      <c r="L1602" s="2" t="s">
        <v>4210</v>
      </c>
      <c r="M1602" s="2" t="s">
        <v>4211</v>
      </c>
      <c r="N1602" s="2" t="s">
        <v>41</v>
      </c>
      <c r="O1602" s="2" t="str">
        <f t="shared" ref="O1602:O1638" si="25">IF(N1602="OK","OK","NOK")</f>
        <v>OK</v>
      </c>
      <c r="P1602" s="2" t="str">
        <f>VLOOKUP(B1602,ACROV!$A$2:$D$739,4,)</f>
        <v>YUDA SATRIA PERMANA</v>
      </c>
    </row>
    <row r="1603" spans="1:16" x14ac:dyDescent="0.25">
      <c r="A1603" s="2" t="s">
        <v>26</v>
      </c>
      <c r="B1603" s="2" t="s">
        <v>1803</v>
      </c>
      <c r="C1603" s="2" t="s">
        <v>1804</v>
      </c>
      <c r="D1603" s="2" t="s">
        <v>30</v>
      </c>
      <c r="E1603" s="2" t="s">
        <v>1805</v>
      </c>
      <c r="F1603" s="2" t="s">
        <v>4205</v>
      </c>
      <c r="G1603" s="2" t="s">
        <v>4206</v>
      </c>
      <c r="H1603" s="2" t="s">
        <v>4207</v>
      </c>
      <c r="I1603" s="2" t="s">
        <v>4208</v>
      </c>
      <c r="J1603" s="2" t="s">
        <v>27</v>
      </c>
      <c r="K1603" s="2" t="s">
        <v>4209</v>
      </c>
      <c r="L1603" s="2" t="s">
        <v>4210</v>
      </c>
      <c r="M1603" s="2" t="s">
        <v>4211</v>
      </c>
      <c r="N1603" s="2" t="s">
        <v>41</v>
      </c>
      <c r="O1603" s="2" t="str">
        <f t="shared" si="25"/>
        <v>OK</v>
      </c>
      <c r="P1603" s="2" t="str">
        <f>VLOOKUP(B1603,ACROV!$A$2:$D$739,4,)</f>
        <v>YUDA SATRIA PERMANA</v>
      </c>
    </row>
    <row r="1604" spans="1:16" x14ac:dyDescent="0.25">
      <c r="A1604" s="2" t="s">
        <v>26</v>
      </c>
      <c r="B1604" s="2" t="s">
        <v>2587</v>
      </c>
      <c r="C1604" s="2" t="s">
        <v>2588</v>
      </c>
      <c r="D1604" s="2" t="s">
        <v>30</v>
      </c>
      <c r="E1604" s="2" t="s">
        <v>2589</v>
      </c>
      <c r="F1604" s="2" t="s">
        <v>4205</v>
      </c>
      <c r="G1604" s="2" t="s">
        <v>4206</v>
      </c>
      <c r="H1604" s="2" t="s">
        <v>4207</v>
      </c>
      <c r="I1604" s="2" t="s">
        <v>4208</v>
      </c>
      <c r="J1604" s="2" t="s">
        <v>27</v>
      </c>
      <c r="K1604" s="2" t="s">
        <v>4209</v>
      </c>
      <c r="L1604" s="2" t="s">
        <v>4210</v>
      </c>
      <c r="M1604" s="2" t="s">
        <v>4211</v>
      </c>
      <c r="N1604" s="2" t="s">
        <v>41</v>
      </c>
      <c r="O1604" s="2" t="str">
        <f t="shared" si="25"/>
        <v>OK</v>
      </c>
      <c r="P1604" s="2" t="str">
        <f>VLOOKUP(B1604,ACROV!$A$2:$D$739,4,)</f>
        <v>YUDA SATRIA PERMANA</v>
      </c>
    </row>
    <row r="1605" spans="1:16" x14ac:dyDescent="0.25">
      <c r="A1605" s="2" t="s">
        <v>26</v>
      </c>
      <c r="B1605" s="2" t="s">
        <v>1424</v>
      </c>
      <c r="C1605" s="2" t="s">
        <v>1425</v>
      </c>
      <c r="D1605" s="2" t="s">
        <v>118</v>
      </c>
      <c r="E1605" s="2" t="s">
        <v>3898</v>
      </c>
      <c r="F1605" s="2" t="s">
        <v>4205</v>
      </c>
      <c r="G1605" s="2" t="s">
        <v>4206</v>
      </c>
      <c r="H1605" s="2" t="s">
        <v>4207</v>
      </c>
      <c r="I1605" s="2" t="s">
        <v>4208</v>
      </c>
      <c r="J1605" s="2" t="s">
        <v>27</v>
      </c>
      <c r="K1605" s="2" t="s">
        <v>4212</v>
      </c>
      <c r="L1605" s="2" t="s">
        <v>4210</v>
      </c>
      <c r="M1605" s="2" t="s">
        <v>4211</v>
      </c>
      <c r="N1605" s="2" t="s">
        <v>4213</v>
      </c>
      <c r="O1605" s="2" t="str">
        <f t="shared" si="25"/>
        <v>NOK</v>
      </c>
      <c r="P1605" s="2" t="str">
        <f>VLOOKUP(B1605,ACROV!$A$2:$D$739,4,)</f>
        <v>YUDA SATRIA PERMANA</v>
      </c>
    </row>
    <row r="1606" spans="1:16" x14ac:dyDescent="0.25">
      <c r="A1606" s="2" t="s">
        <v>26</v>
      </c>
      <c r="B1606" s="2" t="s">
        <v>1580</v>
      </c>
      <c r="C1606" s="2" t="s">
        <v>1581</v>
      </c>
      <c r="D1606" s="2" t="s">
        <v>30</v>
      </c>
      <c r="E1606" s="2" t="s">
        <v>1582</v>
      </c>
      <c r="F1606" s="2" t="s">
        <v>4205</v>
      </c>
      <c r="G1606" s="2" t="s">
        <v>4206</v>
      </c>
      <c r="H1606" s="2" t="s">
        <v>4207</v>
      </c>
      <c r="I1606" s="2" t="s">
        <v>4208</v>
      </c>
      <c r="J1606" s="2" t="s">
        <v>27</v>
      </c>
      <c r="K1606" s="2" t="s">
        <v>4209</v>
      </c>
      <c r="L1606" s="2" t="s">
        <v>4210</v>
      </c>
      <c r="M1606" s="2" t="s">
        <v>4211</v>
      </c>
      <c r="N1606" s="2" t="s">
        <v>41</v>
      </c>
      <c r="O1606" s="2" t="str">
        <f t="shared" si="25"/>
        <v>OK</v>
      </c>
      <c r="P1606" s="2" t="str">
        <f>VLOOKUP(B1606,ACROV!$A$2:$D$739,4,)</f>
        <v>YUDA SATRIA PERMANA</v>
      </c>
    </row>
    <row r="1607" spans="1:16" x14ac:dyDescent="0.25">
      <c r="A1607" s="2" t="s">
        <v>26</v>
      </c>
      <c r="B1607" s="2" t="s">
        <v>1927</v>
      </c>
      <c r="C1607" s="2" t="s">
        <v>1928</v>
      </c>
      <c r="D1607" s="2" t="s">
        <v>60</v>
      </c>
      <c r="E1607" s="2" t="s">
        <v>2283</v>
      </c>
      <c r="F1607" s="2" t="s">
        <v>4205</v>
      </c>
      <c r="G1607" s="2" t="s">
        <v>4206</v>
      </c>
      <c r="H1607" s="2" t="s">
        <v>4207</v>
      </c>
      <c r="I1607" s="2" t="s">
        <v>4208</v>
      </c>
      <c r="J1607" s="2" t="s">
        <v>27</v>
      </c>
      <c r="K1607" s="2" t="s">
        <v>4209</v>
      </c>
      <c r="L1607" s="2" t="s">
        <v>4210</v>
      </c>
      <c r="M1607" s="2" t="s">
        <v>4211</v>
      </c>
      <c r="N1607" s="2" t="s">
        <v>41</v>
      </c>
      <c r="O1607" s="2" t="str">
        <f t="shared" si="25"/>
        <v>OK</v>
      </c>
      <c r="P1607" s="2" t="str">
        <f>VLOOKUP(B1607,ACROV!$A$2:$D$739,4,)</f>
        <v>YUDA SATRIA PERMANA</v>
      </c>
    </row>
    <row r="1608" spans="1:16" x14ac:dyDescent="0.25">
      <c r="A1608" s="2" t="s">
        <v>26</v>
      </c>
      <c r="B1608" s="2" t="s">
        <v>1879</v>
      </c>
      <c r="C1608" s="2" t="s">
        <v>1880</v>
      </c>
      <c r="D1608" s="2" t="s">
        <v>30</v>
      </c>
      <c r="E1608" s="2" t="s">
        <v>3579</v>
      </c>
      <c r="F1608" s="2" t="s">
        <v>4205</v>
      </c>
      <c r="G1608" s="2" t="s">
        <v>4206</v>
      </c>
      <c r="H1608" s="2" t="s">
        <v>4207</v>
      </c>
      <c r="I1608" s="2" t="s">
        <v>4208</v>
      </c>
      <c r="J1608" s="2" t="s">
        <v>27</v>
      </c>
      <c r="K1608" s="2" t="s">
        <v>4209</v>
      </c>
      <c r="L1608" s="2" t="s">
        <v>4210</v>
      </c>
      <c r="M1608" s="2" t="s">
        <v>4211</v>
      </c>
      <c r="N1608" s="2" t="s">
        <v>41</v>
      </c>
      <c r="O1608" s="2" t="str">
        <f t="shared" si="25"/>
        <v>OK</v>
      </c>
      <c r="P1608" s="2" t="str">
        <f>VLOOKUP(B1608,ACROV!$A$2:$D$739,4,)</f>
        <v>YUDA SATRIA PERMANA</v>
      </c>
    </row>
    <row r="1609" spans="1:16" x14ac:dyDescent="0.25">
      <c r="A1609" s="2" t="s">
        <v>26</v>
      </c>
      <c r="B1609" s="2" t="s">
        <v>1346</v>
      </c>
      <c r="C1609" s="2" t="s">
        <v>1347</v>
      </c>
      <c r="D1609" s="2" t="s">
        <v>118</v>
      </c>
      <c r="E1609" s="2" t="s">
        <v>1348</v>
      </c>
      <c r="F1609" s="2" t="s">
        <v>4205</v>
      </c>
      <c r="G1609" s="2" t="s">
        <v>4206</v>
      </c>
      <c r="H1609" s="2" t="s">
        <v>4207</v>
      </c>
      <c r="I1609" s="2" t="s">
        <v>4208</v>
      </c>
      <c r="J1609" s="2" t="s">
        <v>27</v>
      </c>
      <c r="K1609" s="2" t="s">
        <v>4209</v>
      </c>
      <c r="L1609" s="2" t="s">
        <v>4210</v>
      </c>
      <c r="M1609" s="2" t="s">
        <v>4211</v>
      </c>
      <c r="N1609" s="2" t="s">
        <v>41</v>
      </c>
      <c r="O1609" s="2" t="str">
        <f t="shared" si="25"/>
        <v>OK</v>
      </c>
      <c r="P1609" s="2" t="str">
        <f>VLOOKUP(B1609,ACROV!$A$2:$D$739,4,)</f>
        <v>YUDA SATRIA PERMANA</v>
      </c>
    </row>
    <row r="1610" spans="1:16" x14ac:dyDescent="0.25">
      <c r="A1610" s="2" t="s">
        <v>26</v>
      </c>
      <c r="B1610" s="2" t="s">
        <v>1424</v>
      </c>
      <c r="C1610" s="2" t="s">
        <v>1425</v>
      </c>
      <c r="D1610" s="2" t="s">
        <v>30</v>
      </c>
      <c r="E1610" s="2" t="s">
        <v>1426</v>
      </c>
      <c r="F1610" s="2" t="s">
        <v>4205</v>
      </c>
      <c r="G1610" s="2" t="s">
        <v>4206</v>
      </c>
      <c r="H1610" s="2" t="s">
        <v>4207</v>
      </c>
      <c r="I1610" s="2" t="s">
        <v>4208</v>
      </c>
      <c r="J1610" s="2" t="s">
        <v>27</v>
      </c>
      <c r="K1610" s="2" t="s">
        <v>4209</v>
      </c>
      <c r="L1610" s="2" t="s">
        <v>4210</v>
      </c>
      <c r="M1610" s="2" t="s">
        <v>4211</v>
      </c>
      <c r="N1610" s="2" t="s">
        <v>41</v>
      </c>
      <c r="O1610" s="2" t="str">
        <f t="shared" si="25"/>
        <v>OK</v>
      </c>
      <c r="P1610" s="2" t="str">
        <f>VLOOKUP(B1610,ACROV!$A$2:$D$739,4,)</f>
        <v>YUDA SATRIA PERMANA</v>
      </c>
    </row>
    <row r="1611" spans="1:16" x14ac:dyDescent="0.25">
      <c r="A1611" s="2" t="s">
        <v>26</v>
      </c>
      <c r="B1611" s="2" t="s">
        <v>1736</v>
      </c>
      <c r="C1611" s="2" t="s">
        <v>1737</v>
      </c>
      <c r="D1611" s="2" t="s">
        <v>118</v>
      </c>
      <c r="E1611" s="2" t="s">
        <v>1765</v>
      </c>
      <c r="F1611" s="2" t="s">
        <v>4205</v>
      </c>
      <c r="G1611" s="2" t="s">
        <v>4206</v>
      </c>
      <c r="H1611" s="2" t="s">
        <v>4207</v>
      </c>
      <c r="I1611" s="2" t="s">
        <v>4208</v>
      </c>
      <c r="J1611" s="2" t="s">
        <v>27</v>
      </c>
      <c r="K1611" s="2" t="s">
        <v>4209</v>
      </c>
      <c r="L1611" s="2" t="s">
        <v>4210</v>
      </c>
      <c r="M1611" s="2" t="s">
        <v>4211</v>
      </c>
      <c r="N1611" s="2" t="s">
        <v>41</v>
      </c>
      <c r="O1611" s="2" t="str">
        <f t="shared" si="25"/>
        <v>OK</v>
      </c>
      <c r="P1611" s="2" t="str">
        <f>VLOOKUP(B1611,ACROV!$A$2:$D$739,4,)</f>
        <v>YUDA SATRIA PERMANA</v>
      </c>
    </row>
    <row r="1612" spans="1:16" x14ac:dyDescent="0.25">
      <c r="A1612" s="2" t="s">
        <v>26</v>
      </c>
      <c r="B1612" s="2" t="s">
        <v>1583</v>
      </c>
      <c r="C1612" s="2" t="s">
        <v>1584</v>
      </c>
      <c r="D1612" s="2" t="s">
        <v>30</v>
      </c>
      <c r="E1612" s="2" t="s">
        <v>2071</v>
      </c>
      <c r="F1612" s="2" t="s">
        <v>4205</v>
      </c>
      <c r="G1612" s="2" t="s">
        <v>4206</v>
      </c>
      <c r="H1612" s="2" t="s">
        <v>4207</v>
      </c>
      <c r="I1612" s="2" t="s">
        <v>4208</v>
      </c>
      <c r="J1612" s="2" t="s">
        <v>27</v>
      </c>
      <c r="K1612" s="2" t="s">
        <v>4209</v>
      </c>
      <c r="L1612" s="2" t="s">
        <v>4210</v>
      </c>
      <c r="M1612" s="2" t="s">
        <v>4211</v>
      </c>
      <c r="N1612" s="2" t="s">
        <v>41</v>
      </c>
      <c r="O1612" s="2" t="str">
        <f t="shared" si="25"/>
        <v>OK</v>
      </c>
      <c r="P1612" s="2" t="str">
        <f>VLOOKUP(B1612,ACROV!$A$2:$D$739,4,)</f>
        <v>YUDA SATRIA PERMANA</v>
      </c>
    </row>
    <row r="1613" spans="1:16" x14ac:dyDescent="0.25">
      <c r="A1613" s="2" t="s">
        <v>26</v>
      </c>
      <c r="B1613" s="2" t="s">
        <v>938</v>
      </c>
      <c r="C1613" s="2" t="s">
        <v>939</v>
      </c>
      <c r="D1613" s="2" t="s">
        <v>160</v>
      </c>
      <c r="E1613" s="2" t="s">
        <v>940</v>
      </c>
      <c r="F1613" s="2" t="s">
        <v>4205</v>
      </c>
      <c r="G1613" s="2" t="s">
        <v>4206</v>
      </c>
      <c r="H1613" s="2" t="s">
        <v>4207</v>
      </c>
      <c r="I1613" s="2" t="s">
        <v>4208</v>
      </c>
      <c r="J1613" s="2" t="s">
        <v>27</v>
      </c>
      <c r="K1613" s="2" t="s">
        <v>4209</v>
      </c>
      <c r="L1613" s="2" t="s">
        <v>4210</v>
      </c>
      <c r="M1613" s="2" t="s">
        <v>4211</v>
      </c>
      <c r="N1613" s="2" t="s">
        <v>41</v>
      </c>
      <c r="O1613" s="2" t="str">
        <f t="shared" si="25"/>
        <v>OK</v>
      </c>
      <c r="P1613" s="2" t="str">
        <f>VLOOKUP(B1613,ACROV!$A$2:$D$739,4,)</f>
        <v>YUDA SATRIA PERMANA</v>
      </c>
    </row>
    <row r="1614" spans="1:16" x14ac:dyDescent="0.25">
      <c r="A1614" s="2" t="s">
        <v>26</v>
      </c>
      <c r="B1614" s="2" t="s">
        <v>3476</v>
      </c>
      <c r="C1614" s="2" t="s">
        <v>3477</v>
      </c>
      <c r="D1614" s="2" t="s">
        <v>30</v>
      </c>
      <c r="E1614" s="2" t="s">
        <v>3478</v>
      </c>
      <c r="F1614" s="2" t="s">
        <v>4205</v>
      </c>
      <c r="G1614" s="2" t="s">
        <v>4206</v>
      </c>
      <c r="H1614" s="2" t="s">
        <v>4207</v>
      </c>
      <c r="I1614" s="2" t="s">
        <v>4208</v>
      </c>
      <c r="J1614" s="2" t="s">
        <v>27</v>
      </c>
      <c r="K1614" s="2" t="s">
        <v>4209</v>
      </c>
      <c r="L1614" s="2" t="s">
        <v>4210</v>
      </c>
      <c r="M1614" s="2" t="s">
        <v>4211</v>
      </c>
      <c r="N1614" s="2" t="s">
        <v>41</v>
      </c>
      <c r="O1614" s="2" t="str">
        <f t="shared" si="25"/>
        <v>OK</v>
      </c>
      <c r="P1614" s="2" t="str">
        <f>VLOOKUP(B1614,ACROV!$A$2:$D$739,4,)</f>
        <v>YUDA SATRIA PERMANA</v>
      </c>
    </row>
    <row r="1615" spans="1:16" x14ac:dyDescent="0.25">
      <c r="A1615" s="2" t="s">
        <v>26</v>
      </c>
      <c r="B1615" s="2" t="s">
        <v>1719</v>
      </c>
      <c r="C1615" s="2" t="s">
        <v>1720</v>
      </c>
      <c r="D1615" s="2" t="s">
        <v>118</v>
      </c>
      <c r="E1615" s="2" t="s">
        <v>1868</v>
      </c>
      <c r="F1615" s="2" t="s">
        <v>4205</v>
      </c>
      <c r="G1615" s="2" t="s">
        <v>4206</v>
      </c>
      <c r="H1615" s="2" t="s">
        <v>4207</v>
      </c>
      <c r="I1615" s="2" t="s">
        <v>4208</v>
      </c>
      <c r="J1615" s="2" t="s">
        <v>27</v>
      </c>
      <c r="K1615" s="2" t="s">
        <v>4209</v>
      </c>
      <c r="L1615" s="2" t="s">
        <v>4210</v>
      </c>
      <c r="M1615" s="2" t="s">
        <v>4211</v>
      </c>
      <c r="N1615" s="2" t="s">
        <v>41</v>
      </c>
      <c r="O1615" s="2" t="str">
        <f t="shared" si="25"/>
        <v>OK</v>
      </c>
      <c r="P1615" s="2" t="str">
        <f>VLOOKUP(B1615,ACROV!$A$2:$D$739,4,)</f>
        <v>YUDA SATRIA PERMANA</v>
      </c>
    </row>
    <row r="1616" spans="1:16" x14ac:dyDescent="0.25">
      <c r="A1616" s="2" t="s">
        <v>26</v>
      </c>
      <c r="B1616" s="2" t="s">
        <v>532</v>
      </c>
      <c r="C1616" s="2" t="s">
        <v>533</v>
      </c>
      <c r="D1616" s="2" t="s">
        <v>118</v>
      </c>
      <c r="E1616" s="2" t="s">
        <v>1776</v>
      </c>
      <c r="F1616" s="2" t="s">
        <v>4205</v>
      </c>
      <c r="G1616" s="2" t="s">
        <v>4206</v>
      </c>
      <c r="H1616" s="2" t="s">
        <v>4207</v>
      </c>
      <c r="I1616" s="2" t="s">
        <v>4208</v>
      </c>
      <c r="J1616" s="2" t="s">
        <v>27</v>
      </c>
      <c r="K1616" s="2" t="s">
        <v>4209</v>
      </c>
      <c r="L1616" s="2" t="s">
        <v>4210</v>
      </c>
      <c r="M1616" s="2" t="s">
        <v>4211</v>
      </c>
      <c r="N1616" s="2" t="s">
        <v>41</v>
      </c>
      <c r="O1616" s="2" t="str">
        <f t="shared" si="25"/>
        <v>OK</v>
      </c>
      <c r="P1616" s="2" t="str">
        <f>VLOOKUP(B1616,ACROV!$A$2:$D$739,4,)</f>
        <v>YUDA SATRIA PERMANA</v>
      </c>
    </row>
    <row r="1617" spans="1:16" x14ac:dyDescent="0.25">
      <c r="A1617" s="2" t="s">
        <v>26</v>
      </c>
      <c r="B1617" s="2" t="s">
        <v>2854</v>
      </c>
      <c r="C1617" s="2" t="s">
        <v>2855</v>
      </c>
      <c r="D1617" s="2" t="s">
        <v>118</v>
      </c>
      <c r="E1617" s="2" t="s">
        <v>2958</v>
      </c>
      <c r="F1617" s="2" t="s">
        <v>4205</v>
      </c>
      <c r="G1617" s="2" t="s">
        <v>4206</v>
      </c>
      <c r="H1617" s="2" t="s">
        <v>4207</v>
      </c>
      <c r="I1617" s="2" t="s">
        <v>4208</v>
      </c>
      <c r="J1617" s="2" t="s">
        <v>27</v>
      </c>
      <c r="K1617" s="2" t="s">
        <v>4209</v>
      </c>
      <c r="L1617" s="2" t="s">
        <v>4210</v>
      </c>
      <c r="M1617" s="2" t="s">
        <v>4211</v>
      </c>
      <c r="N1617" s="2" t="s">
        <v>41</v>
      </c>
      <c r="O1617" s="2" t="str">
        <f t="shared" si="25"/>
        <v>OK</v>
      </c>
      <c r="P1617" s="2" t="str">
        <f>VLOOKUP(B1617,ACROV!$A$2:$D$739,4,)</f>
        <v>YUDA SATRIA PERMANA</v>
      </c>
    </row>
    <row r="1618" spans="1:16" x14ac:dyDescent="0.25">
      <c r="A1618" s="2" t="s">
        <v>26</v>
      </c>
      <c r="B1618" s="2" t="s">
        <v>1246</v>
      </c>
      <c r="C1618" s="2" t="s">
        <v>1247</v>
      </c>
      <c r="D1618" s="2" t="s">
        <v>118</v>
      </c>
      <c r="E1618" s="2" t="s">
        <v>1248</v>
      </c>
      <c r="F1618" s="2" t="s">
        <v>4205</v>
      </c>
      <c r="G1618" s="2" t="s">
        <v>4206</v>
      </c>
      <c r="H1618" s="2" t="s">
        <v>4207</v>
      </c>
      <c r="I1618" s="2" t="s">
        <v>4208</v>
      </c>
      <c r="J1618" s="2" t="s">
        <v>27</v>
      </c>
      <c r="K1618" s="2" t="s">
        <v>4209</v>
      </c>
      <c r="L1618" s="2" t="s">
        <v>4210</v>
      </c>
      <c r="M1618" s="2" t="s">
        <v>4211</v>
      </c>
      <c r="N1618" s="2" t="s">
        <v>41</v>
      </c>
      <c r="O1618" s="2" t="str">
        <f t="shared" si="25"/>
        <v>OK</v>
      </c>
      <c r="P1618" s="2" t="str">
        <f>VLOOKUP(B1618,ACROV!$A$2:$D$739,4,)</f>
        <v>YUDA SATRIA PERMANA</v>
      </c>
    </row>
    <row r="1619" spans="1:16" x14ac:dyDescent="0.25">
      <c r="A1619" s="2" t="s">
        <v>26</v>
      </c>
      <c r="B1619" s="2" t="s">
        <v>3072</v>
      </c>
      <c r="C1619" s="2" t="s">
        <v>3073</v>
      </c>
      <c r="D1619" s="2" t="s">
        <v>30</v>
      </c>
      <c r="E1619" s="2" t="s">
        <v>3074</v>
      </c>
      <c r="F1619" s="2" t="s">
        <v>4205</v>
      </c>
      <c r="G1619" s="2" t="s">
        <v>4206</v>
      </c>
      <c r="H1619" s="2" t="s">
        <v>4207</v>
      </c>
      <c r="I1619" s="2" t="s">
        <v>4208</v>
      </c>
      <c r="J1619" s="2" t="s">
        <v>27</v>
      </c>
      <c r="K1619" s="2" t="s">
        <v>4209</v>
      </c>
      <c r="L1619" s="2" t="s">
        <v>4210</v>
      </c>
      <c r="M1619" s="2" t="s">
        <v>4211</v>
      </c>
      <c r="N1619" s="2" t="s">
        <v>41</v>
      </c>
      <c r="O1619" s="2" t="str">
        <f t="shared" si="25"/>
        <v>OK</v>
      </c>
      <c r="P1619" s="2" t="str">
        <f>VLOOKUP(B1619,ACROV!$A$2:$D$739,4,)</f>
        <v>YUDA SATRIA PERMANA</v>
      </c>
    </row>
    <row r="1620" spans="1:16" x14ac:dyDescent="0.25">
      <c r="A1620" s="2" t="s">
        <v>26</v>
      </c>
      <c r="B1620" s="2" t="s">
        <v>2638</v>
      </c>
      <c r="C1620" s="2" t="s">
        <v>2639</v>
      </c>
      <c r="D1620" s="2" t="s">
        <v>118</v>
      </c>
      <c r="E1620" s="2" t="s">
        <v>2640</v>
      </c>
      <c r="F1620" s="2" t="s">
        <v>4205</v>
      </c>
      <c r="G1620" s="2" t="s">
        <v>4206</v>
      </c>
      <c r="H1620" s="2" t="s">
        <v>4207</v>
      </c>
      <c r="I1620" s="2" t="s">
        <v>4208</v>
      </c>
      <c r="J1620" s="2" t="s">
        <v>27</v>
      </c>
      <c r="K1620" s="2" t="s">
        <v>4209</v>
      </c>
      <c r="L1620" s="2" t="s">
        <v>4210</v>
      </c>
      <c r="M1620" s="2" t="s">
        <v>4211</v>
      </c>
      <c r="N1620" s="2" t="s">
        <v>41</v>
      </c>
      <c r="O1620" s="2" t="str">
        <f t="shared" si="25"/>
        <v>OK</v>
      </c>
      <c r="P1620" s="2" t="str">
        <f>VLOOKUP(B1620,ACROV!$A$2:$D$739,4,)</f>
        <v>YUDA SATRIA PERMANA</v>
      </c>
    </row>
    <row r="1621" spans="1:16" x14ac:dyDescent="0.25">
      <c r="A1621" s="2" t="s">
        <v>26</v>
      </c>
      <c r="B1621" s="2" t="s">
        <v>1112</v>
      </c>
      <c r="C1621" s="2" t="s">
        <v>1113</v>
      </c>
      <c r="D1621" s="2" t="s">
        <v>30</v>
      </c>
      <c r="E1621" s="2" t="s">
        <v>1114</v>
      </c>
      <c r="F1621" s="2" t="s">
        <v>4205</v>
      </c>
      <c r="G1621" s="2" t="s">
        <v>4206</v>
      </c>
      <c r="H1621" s="2" t="s">
        <v>4207</v>
      </c>
      <c r="I1621" s="2" t="s">
        <v>4208</v>
      </c>
      <c r="J1621" s="2" t="s">
        <v>27</v>
      </c>
      <c r="K1621" s="2" t="s">
        <v>4209</v>
      </c>
      <c r="L1621" s="2" t="s">
        <v>4210</v>
      </c>
      <c r="M1621" s="2" t="s">
        <v>4211</v>
      </c>
      <c r="N1621" s="2" t="s">
        <v>41</v>
      </c>
      <c r="O1621" s="2" t="str">
        <f t="shared" si="25"/>
        <v>OK</v>
      </c>
      <c r="P1621" s="2" t="str">
        <f>VLOOKUP(B1621,ACROV!$A$2:$D$739,4,)</f>
        <v>YUDA SATRIA PERMANA</v>
      </c>
    </row>
    <row r="1622" spans="1:16" x14ac:dyDescent="0.25">
      <c r="A1622" s="2" t="s">
        <v>26</v>
      </c>
      <c r="B1622" s="2" t="s">
        <v>2504</v>
      </c>
      <c r="C1622" s="2" t="s">
        <v>2505</v>
      </c>
      <c r="D1622" s="2" t="s">
        <v>30</v>
      </c>
      <c r="E1622" s="2" t="s">
        <v>3799</v>
      </c>
      <c r="F1622" s="2" t="s">
        <v>4205</v>
      </c>
      <c r="G1622" s="2" t="s">
        <v>4206</v>
      </c>
      <c r="H1622" s="2" t="s">
        <v>4207</v>
      </c>
      <c r="I1622" s="2" t="s">
        <v>4208</v>
      </c>
      <c r="J1622" s="2" t="s">
        <v>27</v>
      </c>
      <c r="K1622" s="2" t="s">
        <v>4209</v>
      </c>
      <c r="L1622" s="2" t="s">
        <v>4210</v>
      </c>
      <c r="M1622" s="2" t="s">
        <v>4211</v>
      </c>
      <c r="N1622" s="2" t="s">
        <v>41</v>
      </c>
      <c r="O1622" s="2" t="str">
        <f t="shared" si="25"/>
        <v>OK</v>
      </c>
      <c r="P1622" s="2" t="str">
        <f>VLOOKUP(B1622,ACROV!$A$2:$D$739,4,)</f>
        <v>YUDA SATRIA PERMANA</v>
      </c>
    </row>
    <row r="1623" spans="1:16" x14ac:dyDescent="0.25">
      <c r="A1623" s="2" t="s">
        <v>26</v>
      </c>
      <c r="B1623" s="2" t="s">
        <v>1644</v>
      </c>
      <c r="C1623" s="2" t="s">
        <v>1645</v>
      </c>
      <c r="D1623" s="2" t="s">
        <v>30</v>
      </c>
      <c r="E1623" s="2" t="s">
        <v>1646</v>
      </c>
      <c r="F1623" s="2" t="s">
        <v>4205</v>
      </c>
      <c r="G1623" s="2" t="s">
        <v>4206</v>
      </c>
      <c r="H1623" s="2" t="s">
        <v>4207</v>
      </c>
      <c r="I1623" s="2" t="s">
        <v>4208</v>
      </c>
      <c r="J1623" s="2" t="s">
        <v>27</v>
      </c>
      <c r="K1623" s="2" t="s">
        <v>4209</v>
      </c>
      <c r="L1623" s="2" t="s">
        <v>4210</v>
      </c>
      <c r="M1623" s="2" t="s">
        <v>4211</v>
      </c>
      <c r="N1623" s="2" t="s">
        <v>41</v>
      </c>
      <c r="O1623" s="2" t="str">
        <f t="shared" si="25"/>
        <v>OK</v>
      </c>
      <c r="P1623" s="2" t="str">
        <f>VLOOKUP(B1623,ACROV!$A$2:$D$739,4,)</f>
        <v>YUDA SATRIA PERMANA</v>
      </c>
    </row>
    <row r="1624" spans="1:16" x14ac:dyDescent="0.25">
      <c r="A1624" s="2" t="s">
        <v>26</v>
      </c>
      <c r="B1624" s="2" t="s">
        <v>3072</v>
      </c>
      <c r="C1624" s="2" t="s">
        <v>3073</v>
      </c>
      <c r="D1624" s="2" t="s">
        <v>118</v>
      </c>
      <c r="E1624" s="2" t="s">
        <v>3127</v>
      </c>
      <c r="F1624" s="2" t="s">
        <v>4205</v>
      </c>
      <c r="G1624" s="2" t="s">
        <v>4206</v>
      </c>
      <c r="H1624" s="2" t="s">
        <v>4207</v>
      </c>
      <c r="I1624" s="2" t="s">
        <v>4208</v>
      </c>
      <c r="J1624" s="2" t="s">
        <v>27</v>
      </c>
      <c r="K1624" s="2" t="s">
        <v>4209</v>
      </c>
      <c r="L1624" s="2" t="s">
        <v>4210</v>
      </c>
      <c r="M1624" s="2" t="s">
        <v>4211</v>
      </c>
      <c r="N1624" s="2" t="s">
        <v>41</v>
      </c>
      <c r="O1624" s="2" t="str">
        <f t="shared" si="25"/>
        <v>OK</v>
      </c>
      <c r="P1624" s="2" t="str">
        <f>VLOOKUP(B1624,ACROV!$A$2:$D$739,4,)</f>
        <v>YUDA SATRIA PERMANA</v>
      </c>
    </row>
    <row r="1625" spans="1:16" x14ac:dyDescent="0.25">
      <c r="A1625" s="2" t="s">
        <v>26</v>
      </c>
      <c r="B1625" s="2" t="s">
        <v>2143</v>
      </c>
      <c r="C1625" s="2" t="s">
        <v>2144</v>
      </c>
      <c r="D1625" s="2" t="s">
        <v>118</v>
      </c>
      <c r="E1625" s="2" t="s">
        <v>2145</v>
      </c>
      <c r="F1625" s="2" t="s">
        <v>4205</v>
      </c>
      <c r="G1625" s="2" t="s">
        <v>4206</v>
      </c>
      <c r="H1625" s="2" t="s">
        <v>4207</v>
      </c>
      <c r="I1625" s="2" t="s">
        <v>4208</v>
      </c>
      <c r="J1625" s="2" t="s">
        <v>27</v>
      </c>
      <c r="K1625" s="2" t="s">
        <v>4209</v>
      </c>
      <c r="L1625" s="2" t="s">
        <v>4210</v>
      </c>
      <c r="M1625" s="2" t="s">
        <v>4211</v>
      </c>
      <c r="N1625" s="2" t="s">
        <v>41</v>
      </c>
      <c r="O1625" s="2" t="str">
        <f t="shared" si="25"/>
        <v>OK</v>
      </c>
      <c r="P1625" s="2" t="str">
        <f>VLOOKUP(B1625,ACROV!$A$2:$D$739,4,)</f>
        <v>YUDA SATRIA PERMANA</v>
      </c>
    </row>
    <row r="1626" spans="1:16" x14ac:dyDescent="0.25">
      <c r="A1626" s="2" t="s">
        <v>26</v>
      </c>
      <c r="B1626" s="2" t="s">
        <v>2638</v>
      </c>
      <c r="C1626" s="2" t="s">
        <v>2639</v>
      </c>
      <c r="D1626" s="2" t="s">
        <v>30</v>
      </c>
      <c r="E1626" s="2" t="s">
        <v>3966</v>
      </c>
      <c r="F1626" s="2" t="s">
        <v>4205</v>
      </c>
      <c r="G1626" s="2" t="s">
        <v>4206</v>
      </c>
      <c r="H1626" s="2" t="s">
        <v>4207</v>
      </c>
      <c r="I1626" s="2" t="s">
        <v>4208</v>
      </c>
      <c r="J1626" s="2" t="s">
        <v>27</v>
      </c>
      <c r="K1626" s="2" t="s">
        <v>4209</v>
      </c>
      <c r="L1626" s="2" t="s">
        <v>4210</v>
      </c>
      <c r="M1626" s="2" t="s">
        <v>4211</v>
      </c>
      <c r="N1626" s="2" t="s">
        <v>41</v>
      </c>
      <c r="O1626" s="2" t="str">
        <f t="shared" si="25"/>
        <v>OK</v>
      </c>
      <c r="P1626" s="2" t="str">
        <f>VLOOKUP(B1626,ACROV!$A$2:$D$739,4,)</f>
        <v>YUDA SATRIA PERMANA</v>
      </c>
    </row>
    <row r="1627" spans="1:16" x14ac:dyDescent="0.25">
      <c r="A1627" s="2" t="s">
        <v>26</v>
      </c>
      <c r="B1627" s="2" t="s">
        <v>2143</v>
      </c>
      <c r="C1627" s="2" t="s">
        <v>2144</v>
      </c>
      <c r="D1627" s="2" t="s">
        <v>30</v>
      </c>
      <c r="E1627" s="2" t="s">
        <v>2777</v>
      </c>
      <c r="F1627" s="2" t="s">
        <v>4205</v>
      </c>
      <c r="G1627" s="2" t="s">
        <v>4206</v>
      </c>
      <c r="H1627" s="2" t="s">
        <v>4207</v>
      </c>
      <c r="I1627" s="2" t="s">
        <v>4208</v>
      </c>
      <c r="J1627" s="2" t="s">
        <v>27</v>
      </c>
      <c r="K1627" s="2" t="s">
        <v>4209</v>
      </c>
      <c r="L1627" s="2" t="s">
        <v>4210</v>
      </c>
      <c r="M1627" s="2" t="s">
        <v>4211</v>
      </c>
      <c r="N1627" s="2" t="s">
        <v>41</v>
      </c>
      <c r="O1627" s="2" t="str">
        <f t="shared" si="25"/>
        <v>OK</v>
      </c>
      <c r="P1627" s="2" t="str">
        <f>VLOOKUP(B1627,ACROV!$A$2:$D$739,4,)</f>
        <v>YUDA SATRIA PERMANA</v>
      </c>
    </row>
    <row r="1628" spans="1:16" x14ac:dyDescent="0.25">
      <c r="A1628" s="2" t="s">
        <v>26</v>
      </c>
      <c r="B1628" s="2" t="s">
        <v>1112</v>
      </c>
      <c r="C1628" s="2" t="s">
        <v>1113</v>
      </c>
      <c r="D1628" s="2" t="s">
        <v>118</v>
      </c>
      <c r="E1628" s="2" t="s">
        <v>3788</v>
      </c>
      <c r="F1628" s="2" t="s">
        <v>4205</v>
      </c>
      <c r="G1628" s="2" t="s">
        <v>4206</v>
      </c>
      <c r="H1628" s="2" t="s">
        <v>4207</v>
      </c>
      <c r="I1628" s="2" t="s">
        <v>4208</v>
      </c>
      <c r="J1628" s="2" t="s">
        <v>27</v>
      </c>
      <c r="K1628" s="2" t="s">
        <v>4209</v>
      </c>
      <c r="L1628" s="2" t="s">
        <v>4210</v>
      </c>
      <c r="M1628" s="2" t="s">
        <v>4211</v>
      </c>
      <c r="N1628" s="2" t="s">
        <v>41</v>
      </c>
      <c r="O1628" s="2" t="str">
        <f t="shared" si="25"/>
        <v>OK</v>
      </c>
      <c r="P1628" s="2" t="str">
        <f>VLOOKUP(B1628,ACROV!$A$2:$D$739,4,)</f>
        <v>YUDA SATRIA PERMANA</v>
      </c>
    </row>
    <row r="1629" spans="1:16" x14ac:dyDescent="0.25">
      <c r="A1629" s="2" t="s">
        <v>26</v>
      </c>
      <c r="B1629" s="2" t="s">
        <v>2697</v>
      </c>
      <c r="C1629" s="2" t="s">
        <v>2698</v>
      </c>
      <c r="D1629" s="2" t="s">
        <v>30</v>
      </c>
      <c r="E1629" s="2" t="s">
        <v>3026</v>
      </c>
      <c r="F1629" s="2" t="s">
        <v>4205</v>
      </c>
      <c r="G1629" s="2" t="s">
        <v>4206</v>
      </c>
      <c r="H1629" s="2" t="s">
        <v>4207</v>
      </c>
      <c r="I1629" s="2" t="s">
        <v>4208</v>
      </c>
      <c r="J1629" s="2" t="s">
        <v>27</v>
      </c>
      <c r="K1629" s="2" t="s">
        <v>4209</v>
      </c>
      <c r="L1629" s="2" t="s">
        <v>4210</v>
      </c>
      <c r="M1629" s="2" t="s">
        <v>4211</v>
      </c>
      <c r="N1629" s="2" t="s">
        <v>41</v>
      </c>
      <c r="O1629" s="2" t="str">
        <f t="shared" si="25"/>
        <v>OK</v>
      </c>
      <c r="P1629" s="2" t="str">
        <f>VLOOKUP(B1629,ACROV!$A$2:$D$739,4,)</f>
        <v>YUDA SATRIA PERMANA</v>
      </c>
    </row>
    <row r="1630" spans="1:16" x14ac:dyDescent="0.25">
      <c r="A1630" s="2" t="s">
        <v>26</v>
      </c>
      <c r="B1630" s="2" t="s">
        <v>2504</v>
      </c>
      <c r="C1630" s="2" t="s">
        <v>2505</v>
      </c>
      <c r="D1630" s="2" t="s">
        <v>118</v>
      </c>
      <c r="E1630" s="2" t="s">
        <v>2506</v>
      </c>
      <c r="F1630" s="2" t="s">
        <v>4205</v>
      </c>
      <c r="G1630" s="2" t="s">
        <v>4206</v>
      </c>
      <c r="H1630" s="2" t="s">
        <v>4207</v>
      </c>
      <c r="I1630" s="2" t="s">
        <v>4208</v>
      </c>
      <c r="J1630" s="2" t="s">
        <v>27</v>
      </c>
      <c r="K1630" s="2" t="s">
        <v>4209</v>
      </c>
      <c r="L1630" s="2" t="s">
        <v>4210</v>
      </c>
      <c r="M1630" s="2" t="s">
        <v>4211</v>
      </c>
      <c r="N1630" s="2" t="s">
        <v>41</v>
      </c>
      <c r="O1630" s="2" t="str">
        <f t="shared" si="25"/>
        <v>OK</v>
      </c>
      <c r="P1630" s="2" t="str">
        <f>VLOOKUP(B1630,ACROV!$A$2:$D$739,4,)</f>
        <v>YUDA SATRIA PERMANA</v>
      </c>
    </row>
    <row r="1631" spans="1:16" x14ac:dyDescent="0.25">
      <c r="A1631" s="2" t="s">
        <v>26</v>
      </c>
      <c r="B1631" s="2" t="s">
        <v>2697</v>
      </c>
      <c r="C1631" s="2" t="s">
        <v>2698</v>
      </c>
      <c r="D1631" s="2" t="s">
        <v>118</v>
      </c>
      <c r="E1631" s="2" t="s">
        <v>2699</v>
      </c>
      <c r="F1631" s="2" t="s">
        <v>4205</v>
      </c>
      <c r="G1631" s="2" t="s">
        <v>4206</v>
      </c>
      <c r="H1631" s="2" t="s">
        <v>4207</v>
      </c>
      <c r="I1631" s="2" t="s">
        <v>4208</v>
      </c>
      <c r="J1631" s="2" t="s">
        <v>27</v>
      </c>
      <c r="K1631" s="2" t="s">
        <v>4209</v>
      </c>
      <c r="L1631" s="2" t="s">
        <v>4210</v>
      </c>
      <c r="M1631" s="2" t="s">
        <v>4211</v>
      </c>
      <c r="N1631" s="2" t="s">
        <v>41</v>
      </c>
      <c r="O1631" s="2" t="str">
        <f t="shared" si="25"/>
        <v>OK</v>
      </c>
      <c r="P1631" s="2" t="str">
        <f>VLOOKUP(B1631,ACROV!$A$2:$D$739,4,)</f>
        <v>YUDA SATRIA PERMANA</v>
      </c>
    </row>
    <row r="1632" spans="1:16" x14ac:dyDescent="0.25">
      <c r="A1632" s="2" t="s">
        <v>26</v>
      </c>
      <c r="B1632" s="2" t="s">
        <v>2364</v>
      </c>
      <c r="C1632" s="2" t="s">
        <v>2365</v>
      </c>
      <c r="D1632" s="2" t="s">
        <v>30</v>
      </c>
      <c r="E1632" s="2" t="s">
        <v>2366</v>
      </c>
      <c r="F1632" s="2" t="s">
        <v>4205</v>
      </c>
      <c r="G1632" s="2" t="s">
        <v>4206</v>
      </c>
      <c r="H1632" s="2" t="s">
        <v>4207</v>
      </c>
      <c r="I1632" s="2" t="s">
        <v>4208</v>
      </c>
      <c r="J1632" s="2" t="s">
        <v>27</v>
      </c>
      <c r="K1632" s="2" t="s">
        <v>4209</v>
      </c>
      <c r="L1632" s="2" t="s">
        <v>4210</v>
      </c>
      <c r="M1632" s="2" t="s">
        <v>4211</v>
      </c>
      <c r="N1632" s="2" t="s">
        <v>41</v>
      </c>
      <c r="O1632" s="2" t="str">
        <f t="shared" si="25"/>
        <v>OK</v>
      </c>
      <c r="P1632" s="2" t="str">
        <f>VLOOKUP(B1632,ACROV!$A$2:$D$739,4,)</f>
        <v>YUDA SATRIA PERMANA</v>
      </c>
    </row>
    <row r="1633" spans="1:16" x14ac:dyDescent="0.25">
      <c r="A1633" s="2" t="s">
        <v>26</v>
      </c>
      <c r="B1633" s="2" t="s">
        <v>2364</v>
      </c>
      <c r="C1633" s="2" t="s">
        <v>2365</v>
      </c>
      <c r="D1633" s="2" t="s">
        <v>118</v>
      </c>
      <c r="E1633" s="2" t="s">
        <v>2553</v>
      </c>
      <c r="F1633" s="2" t="s">
        <v>4205</v>
      </c>
      <c r="G1633" s="2" t="s">
        <v>4206</v>
      </c>
      <c r="H1633" s="2" t="s">
        <v>4207</v>
      </c>
      <c r="I1633" s="2" t="s">
        <v>4208</v>
      </c>
      <c r="J1633" s="2" t="s">
        <v>27</v>
      </c>
      <c r="K1633" s="2" t="s">
        <v>4209</v>
      </c>
      <c r="L1633" s="2" t="s">
        <v>4210</v>
      </c>
      <c r="M1633" s="2" t="s">
        <v>4211</v>
      </c>
      <c r="N1633" s="2" t="s">
        <v>41</v>
      </c>
      <c r="O1633" s="2" t="str">
        <f t="shared" si="25"/>
        <v>OK</v>
      </c>
      <c r="P1633" s="2" t="str">
        <f>VLOOKUP(B1633,ACROV!$A$2:$D$739,4,)</f>
        <v>YUDA SATRIA PERMANA</v>
      </c>
    </row>
    <row r="1634" spans="1:16" x14ac:dyDescent="0.25">
      <c r="A1634" s="2" t="s">
        <v>26</v>
      </c>
      <c r="B1634" s="2" t="s">
        <v>1644</v>
      </c>
      <c r="C1634" s="2" t="s">
        <v>1645</v>
      </c>
      <c r="D1634" s="2" t="s">
        <v>118</v>
      </c>
      <c r="E1634" s="2" t="s">
        <v>3039</v>
      </c>
      <c r="F1634" s="2" t="s">
        <v>4205</v>
      </c>
      <c r="G1634" s="2" t="s">
        <v>4206</v>
      </c>
      <c r="H1634" s="2" t="s">
        <v>4207</v>
      </c>
      <c r="I1634" s="2" t="s">
        <v>4208</v>
      </c>
      <c r="J1634" s="2" t="s">
        <v>27</v>
      </c>
      <c r="K1634" s="2" t="s">
        <v>4209</v>
      </c>
      <c r="L1634" s="2" t="s">
        <v>4210</v>
      </c>
      <c r="M1634" s="2" t="s">
        <v>4211</v>
      </c>
      <c r="N1634" s="2" t="s">
        <v>41</v>
      </c>
      <c r="O1634" s="2" t="str">
        <f t="shared" si="25"/>
        <v>OK</v>
      </c>
      <c r="P1634" s="2" t="str">
        <f>VLOOKUP(B1634,ACROV!$A$2:$D$739,4,)</f>
        <v>YUDA SATRIA PERMANA</v>
      </c>
    </row>
    <row r="1635" spans="1:16" x14ac:dyDescent="0.25">
      <c r="A1635" s="2" t="s">
        <v>26</v>
      </c>
      <c r="B1635" s="2" t="s">
        <v>104</v>
      </c>
      <c r="C1635" s="2" t="s">
        <v>105</v>
      </c>
      <c r="D1635" s="2" t="s">
        <v>30</v>
      </c>
      <c r="E1635" s="2" t="s">
        <v>1305</v>
      </c>
      <c r="F1635" s="2" t="s">
        <v>4205</v>
      </c>
      <c r="G1635" s="2" t="s">
        <v>4206</v>
      </c>
      <c r="H1635" s="2" t="s">
        <v>4207</v>
      </c>
      <c r="I1635" s="2" t="s">
        <v>4208</v>
      </c>
      <c r="J1635" s="2" t="s">
        <v>27</v>
      </c>
      <c r="K1635" s="2" t="s">
        <v>4209</v>
      </c>
      <c r="L1635" s="2" t="s">
        <v>4210</v>
      </c>
      <c r="M1635" s="2" t="s">
        <v>4211</v>
      </c>
      <c r="N1635" s="2" t="s">
        <v>41</v>
      </c>
      <c r="O1635" s="2" t="str">
        <f t="shared" si="25"/>
        <v>OK</v>
      </c>
      <c r="P1635" s="2" t="str">
        <f>VLOOKUP(B1635,ACROV!$A$2:$D$739,4,)</f>
        <v>YUDA SATRIA PERMANA</v>
      </c>
    </row>
    <row r="1636" spans="1:16" x14ac:dyDescent="0.25">
      <c r="A1636" s="2" t="s">
        <v>26</v>
      </c>
      <c r="B1636" s="2" t="s">
        <v>938</v>
      </c>
      <c r="C1636" s="2" t="s">
        <v>939</v>
      </c>
      <c r="D1636" s="2" t="s">
        <v>30</v>
      </c>
      <c r="E1636" s="2" t="s">
        <v>3533</v>
      </c>
      <c r="F1636" s="2" t="s">
        <v>4205</v>
      </c>
      <c r="G1636" s="2" t="s">
        <v>4206</v>
      </c>
      <c r="H1636" s="2" t="s">
        <v>4207</v>
      </c>
      <c r="I1636" s="2" t="s">
        <v>4208</v>
      </c>
      <c r="J1636" s="2" t="s">
        <v>27</v>
      </c>
      <c r="K1636" s="2" t="s">
        <v>4209</v>
      </c>
      <c r="L1636" s="2" t="s">
        <v>4210</v>
      </c>
      <c r="M1636" s="2" t="s">
        <v>4211</v>
      </c>
      <c r="N1636" s="2" t="s">
        <v>41</v>
      </c>
      <c r="O1636" s="2" t="str">
        <f t="shared" si="25"/>
        <v>OK</v>
      </c>
      <c r="P1636" s="2" t="str">
        <f>VLOOKUP(B1636,ACROV!$A$2:$D$739,4,)</f>
        <v>YUDA SATRIA PERMANA</v>
      </c>
    </row>
    <row r="1637" spans="1:16" x14ac:dyDescent="0.25">
      <c r="A1637" s="2" t="s">
        <v>3954</v>
      </c>
      <c r="B1637" s="2" t="s">
        <v>444</v>
      </c>
      <c r="C1637" s="2" t="s">
        <v>445</v>
      </c>
      <c r="D1637" s="2" t="s">
        <v>30</v>
      </c>
      <c r="E1637" s="2" t="s">
        <v>3955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32</v>
      </c>
      <c r="L1637" s="2" t="s">
        <v>32</v>
      </c>
      <c r="M1637" s="2" t="s">
        <v>32</v>
      </c>
      <c r="N1637" s="2" t="s">
        <v>4225</v>
      </c>
      <c r="O1637" s="2" t="str">
        <f t="shared" si="25"/>
        <v>NOK</v>
      </c>
      <c r="P1637" s="2" t="str">
        <f>VLOOKUP(B1637,ACROV!$A$2:$D$739,4,)</f>
        <v>YUDA SATRIA PERMANA</v>
      </c>
    </row>
    <row r="1638" spans="1:16" x14ac:dyDescent="0.25">
      <c r="A1638" s="2" t="s">
        <v>3954</v>
      </c>
      <c r="B1638" s="2" t="s">
        <v>3191</v>
      </c>
      <c r="C1638" s="2" t="s">
        <v>3192</v>
      </c>
      <c r="D1638" s="2" t="s">
        <v>30</v>
      </c>
      <c r="E1638" s="2" t="s">
        <v>3958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32</v>
      </c>
      <c r="L1638" s="2" t="s">
        <v>32</v>
      </c>
      <c r="M1638" s="2" t="s">
        <v>32</v>
      </c>
      <c r="N1638" s="2" t="s">
        <v>4225</v>
      </c>
      <c r="O1638" s="2" t="str">
        <f t="shared" si="25"/>
        <v>NOK</v>
      </c>
      <c r="P1638" s="2" t="str">
        <f>VLOOKUP(B1638,ACROV!$A$2:$D$739,4,)</f>
        <v>YUDA SATRIA PERMANA</v>
      </c>
    </row>
  </sheetData>
  <autoFilter ref="A1:P1638" xr:uid="{00000000-0009-0000-0000-000006000000}">
    <sortState xmlns:xlrd2="http://schemas.microsoft.com/office/spreadsheetml/2017/richdata2" ref="A2:P1642">
      <sortCondition ref="P1:P16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TREND</vt:lpstr>
      <vt:lpstr>WEEK 1-2</vt:lpstr>
      <vt:lpstr>ACROV</vt:lpstr>
      <vt:lpstr>Dispen</vt:lpstr>
      <vt:lpstr>PIVOT</vt:lpstr>
      <vt:lpstr>Laporan</vt:lpstr>
      <vt:lpstr>Listener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MARDIAN</dc:creator>
  <cp:lastModifiedBy>Rafi Mauludi</cp:lastModifiedBy>
  <dcterms:created xsi:type="dcterms:W3CDTF">2024-12-23T08:04:48Z</dcterms:created>
  <dcterms:modified xsi:type="dcterms:W3CDTF">2025-04-04T17:14:24Z</dcterms:modified>
</cp:coreProperties>
</file>