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45" yWindow="0" windowWidth="9675" windowHeight="3900" tabRatio="528" firstSheet="1" activeTab="1"/>
  </bookViews>
  <sheets>
    <sheet name="Input" sheetId="66" state="hidden" r:id="rId1"/>
    <sheet name="Summary" sheetId="79" r:id="rId2"/>
    <sheet name="D1" sheetId="67" r:id="rId3"/>
    <sheet name="D2" sheetId="72" r:id="rId4"/>
    <sheet name="D3" sheetId="73" r:id="rId5"/>
    <sheet name="D4" sheetId="74" state="hidden" r:id="rId6"/>
    <sheet name="D5" sheetId="75" state="hidden" r:id="rId7"/>
    <sheet name="D6" sheetId="76" state="hidden" r:id="rId8"/>
    <sheet name="D7" sheetId="77" state="hidden" r:id="rId9"/>
    <sheet name="Summary B&amp;W" sheetId="80" state="hidden" r:id="rId10"/>
    <sheet name="D1 (B&amp;W)" sheetId="81" state="hidden" r:id="rId11"/>
    <sheet name="D2 (B&amp;W)" sheetId="82" state="hidden" r:id="rId12"/>
    <sheet name="D3 (B&amp;W)" sheetId="83" state="hidden" r:id="rId13"/>
    <sheet name="D4 (B&amp;W)" sheetId="84" state="hidden" r:id="rId14"/>
    <sheet name="D5 (B&amp;W)" sheetId="85" state="hidden" r:id="rId15"/>
    <sheet name="D6 (B&amp;W)" sheetId="86" state="hidden" r:id="rId16"/>
    <sheet name="D7 (B&amp;W)" sheetId="87" state="hidden" r:id="rId17"/>
    <sheet name="FOR CHART 2" sheetId="78" state="hidden" r:id="rId18"/>
  </sheets>
  <definedNames>
    <definedName name="_xlnm.Print_Area" localSheetId="2">'D1'!$A$1:$U$81</definedName>
    <definedName name="_xlnm.Print_Area" localSheetId="10">'D1 (B&amp;W)'!$A$1:$U$81</definedName>
    <definedName name="_xlnm.Print_Area" localSheetId="3">'D2'!$A$1:$U$81</definedName>
    <definedName name="_xlnm.Print_Area" localSheetId="11">'D2 (B&amp;W)'!$A$1:$U$81</definedName>
    <definedName name="_xlnm.Print_Area" localSheetId="4">'D3'!$A$1:$U$81</definedName>
    <definedName name="_xlnm.Print_Area" localSheetId="12">'D3 (B&amp;W)'!$A$1:$U$81</definedName>
    <definedName name="_xlnm.Print_Area" localSheetId="5">'D4'!$A$1:$U$81</definedName>
    <definedName name="_xlnm.Print_Area" localSheetId="13">'D4 (B&amp;W)'!$A$1:$U$81</definedName>
    <definedName name="_xlnm.Print_Area" localSheetId="6">'D5'!$A$1:$U$81</definedName>
    <definedName name="_xlnm.Print_Area" localSheetId="14">'D5 (B&amp;W)'!$A$1:$U$81</definedName>
    <definedName name="_xlnm.Print_Area" localSheetId="7">'D6'!$A$1:$U$81</definedName>
    <definedName name="_xlnm.Print_Area" localSheetId="15">'D6 (B&amp;W)'!$A$1:$U$81</definedName>
    <definedName name="_xlnm.Print_Area" localSheetId="8">'D7'!$A$1:$U$81</definedName>
    <definedName name="_xlnm.Print_Area" localSheetId="16">'D7 (B&amp;W)'!$A$1:$U$81</definedName>
    <definedName name="_xlnm.Print_Area" localSheetId="0">Input!$B$1:$J$101</definedName>
    <definedName name="_xlnm.Print_Area" localSheetId="1">Summary!$A$1:$AI$104</definedName>
    <definedName name="_xlnm.Print_Area" localSheetId="9">'Summary B&amp;W'!$A$1:$AG$104</definedName>
  </definedNames>
  <calcPr calcId="125725"/>
</workbook>
</file>

<file path=xl/calcChain.xml><?xml version="1.0" encoding="utf-8"?>
<calcChain xmlns="http://schemas.openxmlformats.org/spreadsheetml/2006/main">
  <c r="W3" i="80"/>
  <c r="W2"/>
  <c r="W1"/>
  <c r="G3"/>
  <c r="G2"/>
  <c r="G1"/>
  <c r="W3" i="79"/>
  <c r="W2"/>
  <c r="W1"/>
  <c r="G3"/>
  <c r="G2"/>
  <c r="G1"/>
  <c r="X103" i="8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AB36" s="1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/>
  <c r="O30"/>
  <c r="Z78"/>
  <c r="M30"/>
  <c r="Y78"/>
  <c r="H30"/>
  <c r="AB30"/>
  <c r="F30"/>
  <c r="AA30"/>
  <c r="D30"/>
  <c r="Z30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O28"/>
  <c r="Z76" s="1"/>
  <c r="M28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AB24" s="1"/>
  <c r="F24"/>
  <c r="AA24" s="1"/>
  <c r="D24"/>
  <c r="Z24" s="1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D17"/>
  <c r="Z17"/>
  <c r="B17"/>
  <c r="Y17"/>
  <c r="X16"/>
  <c r="S16"/>
  <c r="AB64" s="1"/>
  <c r="Q16"/>
  <c r="AA64" s="1"/>
  <c r="O16"/>
  <c r="Z64" s="1"/>
  <c r="M16"/>
  <c r="Y64" s="1"/>
  <c r="H16"/>
  <c r="AB16" s="1"/>
  <c r="F16"/>
  <c r="AA16" s="1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AA12" s="1"/>
  <c r="D12"/>
  <c r="Z12" s="1"/>
  <c r="B12"/>
  <c r="Y12" s="1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AA8" s="1"/>
  <c r="D8"/>
  <c r="Z8" s="1"/>
  <c r="B8"/>
  <c r="Y8" s="1"/>
  <c r="O4"/>
  <c r="D4"/>
  <c r="O3"/>
  <c r="D3"/>
  <c r="O2"/>
  <c r="D2"/>
  <c r="X103" i="8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/>
  <c r="H55"/>
  <c r="AB55"/>
  <c r="F55"/>
  <c r="AA55"/>
  <c r="D55"/>
  <c r="Z55"/>
  <c r="B55"/>
  <c r="Y55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/>
  <c r="Q53"/>
  <c r="AA101"/>
  <c r="O53"/>
  <c r="Z101"/>
  <c r="M53"/>
  <c r="Y101"/>
  <c r="H53"/>
  <c r="AB53"/>
  <c r="F53"/>
  <c r="AA53"/>
  <c r="D53"/>
  <c r="Z53"/>
  <c r="B53"/>
  <c r="Y53"/>
  <c r="X52"/>
  <c r="S52"/>
  <c r="AB100" s="1"/>
  <c r="Q52"/>
  <c r="AA100" s="1"/>
  <c r="O52"/>
  <c r="Z100" s="1"/>
  <c r="M52"/>
  <c r="Y100" s="1"/>
  <c r="H52"/>
  <c r="F52"/>
  <c r="D52"/>
  <c r="B52"/>
  <c r="X51"/>
  <c r="S51"/>
  <c r="AB99"/>
  <c r="Q51"/>
  <c r="AA99"/>
  <c r="O51"/>
  <c r="Z99"/>
  <c r="M51"/>
  <c r="Y99"/>
  <c r="H51"/>
  <c r="AB51"/>
  <c r="F51"/>
  <c r="AA51"/>
  <c r="D51"/>
  <c r="Z51"/>
  <c r="B51"/>
  <c r="Y5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/>
  <c r="Q49"/>
  <c r="AA97"/>
  <c r="O49"/>
  <c r="Z97"/>
  <c r="M49"/>
  <c r="Y97"/>
  <c r="H49"/>
  <c r="AB49"/>
  <c r="F49"/>
  <c r="AA49"/>
  <c r="D49"/>
  <c r="Z49"/>
  <c r="B49"/>
  <c r="Y49"/>
  <c r="X48"/>
  <c r="S48"/>
  <c r="AB96" s="1"/>
  <c r="Q48"/>
  <c r="AA96" s="1"/>
  <c r="O48"/>
  <c r="Z96" s="1"/>
  <c r="M48"/>
  <c r="Y96" s="1"/>
  <c r="H48"/>
  <c r="F48"/>
  <c r="D48"/>
  <c r="B48"/>
  <c r="X47"/>
  <c r="S47"/>
  <c r="AB95"/>
  <c r="Q47"/>
  <c r="AA95"/>
  <c r="O47"/>
  <c r="Z95"/>
  <c r="M47"/>
  <c r="Y95"/>
  <c r="H47"/>
  <c r="AB47"/>
  <c r="F47"/>
  <c r="AA47"/>
  <c r="D47"/>
  <c r="Z47"/>
  <c r="B47"/>
  <c r="Y47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/>
  <c r="Q45"/>
  <c r="AA93"/>
  <c r="O45"/>
  <c r="Z93"/>
  <c r="M45"/>
  <c r="Y93"/>
  <c r="H45"/>
  <c r="AB45"/>
  <c r="F45"/>
  <c r="AA45"/>
  <c r="D45"/>
  <c r="Z45"/>
  <c r="B45"/>
  <c r="Y45"/>
  <c r="X44"/>
  <c r="S44"/>
  <c r="AB92" s="1"/>
  <c r="Q44"/>
  <c r="AA92" s="1"/>
  <c r="O44"/>
  <c r="Z92" s="1"/>
  <c r="M44"/>
  <c r="Y92" s="1"/>
  <c r="H44"/>
  <c r="F44"/>
  <c r="D44"/>
  <c r="B44"/>
  <c r="X43"/>
  <c r="S43"/>
  <c r="AB91"/>
  <c r="Q43"/>
  <c r="AA91"/>
  <c r="O43"/>
  <c r="Z91"/>
  <c r="M43"/>
  <c r="Y91"/>
  <c r="H43"/>
  <c r="AB43"/>
  <c r="F43"/>
  <c r="AA43"/>
  <c r="D43"/>
  <c r="Z43"/>
  <c r="B43"/>
  <c r="Y43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/>
  <c r="Q41"/>
  <c r="AA89"/>
  <c r="O41"/>
  <c r="Z89"/>
  <c r="M41"/>
  <c r="Y89"/>
  <c r="H41"/>
  <c r="AB41"/>
  <c r="F41"/>
  <c r="AA41"/>
  <c r="D41"/>
  <c r="Z41"/>
  <c r="B41"/>
  <c r="Y41"/>
  <c r="X40"/>
  <c r="S40"/>
  <c r="AB88" s="1"/>
  <c r="Q40"/>
  <c r="AA88" s="1"/>
  <c r="O40"/>
  <c r="Z88" s="1"/>
  <c r="M40"/>
  <c r="Y88" s="1"/>
  <c r="H40"/>
  <c r="F40"/>
  <c r="D40"/>
  <c r="B40"/>
  <c r="X39"/>
  <c r="S39"/>
  <c r="AB87"/>
  <c r="Q39"/>
  <c r="AA87"/>
  <c r="O39"/>
  <c r="Z87"/>
  <c r="M39"/>
  <c r="Y87"/>
  <c r="H39"/>
  <c r="AB39"/>
  <c r="F39"/>
  <c r="AA39"/>
  <c r="D39"/>
  <c r="Z39"/>
  <c r="B39"/>
  <c r="Y39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/>
  <c r="Q37"/>
  <c r="AA85"/>
  <c r="O37"/>
  <c r="Z85"/>
  <c r="M37"/>
  <c r="Y85"/>
  <c r="H37"/>
  <c r="AB37"/>
  <c r="F37"/>
  <c r="AA37"/>
  <c r="D37"/>
  <c r="Z37"/>
  <c r="B37"/>
  <c r="Y37"/>
  <c r="X36"/>
  <c r="S36"/>
  <c r="AB84" s="1"/>
  <c r="Q36"/>
  <c r="AA84" s="1"/>
  <c r="O36"/>
  <c r="Z84" s="1"/>
  <c r="M36"/>
  <c r="Y84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/>
  <c r="O34"/>
  <c r="Z82"/>
  <c r="M34"/>
  <c r="Y82"/>
  <c r="H34"/>
  <c r="AB34"/>
  <c r="F34"/>
  <c r="AA34"/>
  <c r="D34"/>
  <c r="Z34"/>
  <c r="B34"/>
  <c r="Y34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/>
  <c r="O32"/>
  <c r="Z80"/>
  <c r="M32"/>
  <c r="Y80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/>
  <c r="O30"/>
  <c r="Z78"/>
  <c r="M30"/>
  <c r="Y78"/>
  <c r="H30"/>
  <c r="AB30"/>
  <c r="F30"/>
  <c r="AA30"/>
  <c r="D30"/>
  <c r="Z30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AA76"/>
  <c r="O28"/>
  <c r="Z76"/>
  <c r="M28"/>
  <c r="Y76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/>
  <c r="O26"/>
  <c r="Z74"/>
  <c r="M26"/>
  <c r="Y74"/>
  <c r="H26"/>
  <c r="AB26"/>
  <c r="F26"/>
  <c r="AA26"/>
  <c r="D26"/>
  <c r="Z26"/>
  <c r="B26"/>
  <c r="Y26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/>
  <c r="Q24"/>
  <c r="AA72"/>
  <c r="O24"/>
  <c r="Z72"/>
  <c r="M24"/>
  <c r="Y72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/>
  <c r="Q22"/>
  <c r="AA70"/>
  <c r="O22"/>
  <c r="Z70"/>
  <c r="M22"/>
  <c r="Y70"/>
  <c r="H22"/>
  <c r="AB22"/>
  <c r="F22"/>
  <c r="AA22"/>
  <c r="D22"/>
  <c r="Z22"/>
  <c r="B22"/>
  <c r="Y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/>
  <c r="Q20"/>
  <c r="AA68"/>
  <c r="O20"/>
  <c r="Z68"/>
  <c r="M20"/>
  <c r="Y68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/>
  <c r="Q18"/>
  <c r="AA66"/>
  <c r="O18"/>
  <c r="Z66"/>
  <c r="M18"/>
  <c r="Y66"/>
  <c r="H18"/>
  <c r="AB18"/>
  <c r="F18"/>
  <c r="AA18"/>
  <c r="D18"/>
  <c r="Z18"/>
  <c r="B18"/>
  <c r="Y18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/>
  <c r="Q16"/>
  <c r="AA64"/>
  <c r="O16"/>
  <c r="Z64"/>
  <c r="M16"/>
  <c r="Y64"/>
  <c r="H16"/>
  <c r="F16"/>
  <c r="D16"/>
  <c r="B16"/>
  <c r="Y16" s="1"/>
  <c r="X15"/>
  <c r="S15"/>
  <c r="AB63"/>
  <c r="Q15"/>
  <c r="AA63" s="1"/>
  <c r="O15"/>
  <c r="Z63"/>
  <c r="M15"/>
  <c r="Y63"/>
  <c r="H15"/>
  <c r="AB15" s="1"/>
  <c r="F15"/>
  <c r="AA15"/>
  <c r="D15"/>
  <c r="Z15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/>
  <c r="O13"/>
  <c r="Z61" s="1"/>
  <c r="M13"/>
  <c r="Y61" s="1"/>
  <c r="H13"/>
  <c r="AB13"/>
  <c r="F13"/>
  <c r="AA13" s="1"/>
  <c r="D13"/>
  <c r="Z13" s="1"/>
  <c r="B13"/>
  <c r="Y13"/>
  <c r="X12"/>
  <c r="S12"/>
  <c r="Q12"/>
  <c r="O12"/>
  <c r="M12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/>
  <c r="Q10"/>
  <c r="AA58"/>
  <c r="O10"/>
  <c r="Z58"/>
  <c r="M10"/>
  <c r="Y58"/>
  <c r="H10"/>
  <c r="AB10"/>
  <c r="F10"/>
  <c r="AA10"/>
  <c r="D10"/>
  <c r="Z10"/>
  <c r="B10"/>
  <c r="Y10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/>
  <c r="Q8"/>
  <c r="AA56"/>
  <c r="O8"/>
  <c r="Z56"/>
  <c r="M8"/>
  <c r="Y56"/>
  <c r="H8"/>
  <c r="F8"/>
  <c r="D8"/>
  <c r="B8"/>
  <c r="O4"/>
  <c r="D4"/>
  <c r="O3"/>
  <c r="D3"/>
  <c r="O2"/>
  <c r="D2"/>
  <c r="X103" i="8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/>
  <c r="AH103" s="1"/>
  <c r="O55"/>
  <c r="Z103" s="1"/>
  <c r="AF103" s="1"/>
  <c r="M55"/>
  <c r="Y103" s="1"/>
  <c r="H55"/>
  <c r="AB55"/>
  <c r="F55"/>
  <c r="AA55"/>
  <c r="D55"/>
  <c r="Z55" s="1"/>
  <c r="B55"/>
  <c r="Y55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/>
  <c r="Q53"/>
  <c r="AA101"/>
  <c r="O53"/>
  <c r="Z101" s="1"/>
  <c r="M53"/>
  <c r="Y101"/>
  <c r="H53"/>
  <c r="AB53"/>
  <c r="F53"/>
  <c r="AA53" s="1"/>
  <c r="D53"/>
  <c r="Z53"/>
  <c r="B53"/>
  <c r="Y53"/>
  <c r="X52"/>
  <c r="S52"/>
  <c r="AB100" s="1"/>
  <c r="Q52"/>
  <c r="AA100" s="1"/>
  <c r="O52"/>
  <c r="Z100" s="1"/>
  <c r="M52"/>
  <c r="Y100" s="1"/>
  <c r="H52"/>
  <c r="F52"/>
  <c r="D52"/>
  <c r="B52"/>
  <c r="X51"/>
  <c r="S51"/>
  <c r="AB99"/>
  <c r="Q51"/>
  <c r="AA99" s="1"/>
  <c r="O51"/>
  <c r="Z99"/>
  <c r="M51"/>
  <c r="Y99"/>
  <c r="H51"/>
  <c r="AB51" s="1"/>
  <c r="F51"/>
  <c r="AA5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/>
  <c r="O49"/>
  <c r="Z97" s="1"/>
  <c r="M49"/>
  <c r="Y97" s="1"/>
  <c r="H49"/>
  <c r="AB49"/>
  <c r="F49"/>
  <c r="AA49" s="1"/>
  <c r="D49"/>
  <c r="Z49" s="1"/>
  <c r="B49"/>
  <c r="Y49"/>
  <c r="X48"/>
  <c r="S48"/>
  <c r="AB96" s="1"/>
  <c r="Q48"/>
  <c r="AA96" s="1"/>
  <c r="O48"/>
  <c r="Z96" s="1"/>
  <c r="M48"/>
  <c r="Y96" s="1"/>
  <c r="H48"/>
  <c r="AB48" s="1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/>
  <c r="Q46"/>
  <c r="AA94"/>
  <c r="O46"/>
  <c r="Z94"/>
  <c r="M46"/>
  <c r="Y94"/>
  <c r="H46"/>
  <c r="AB46"/>
  <c r="F46"/>
  <c r="AA46"/>
  <c r="D46"/>
  <c r="Z46"/>
  <c r="B46"/>
  <c r="Y46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/>
  <c r="Q44"/>
  <c r="AA92"/>
  <c r="O44"/>
  <c r="Z92"/>
  <c r="M44"/>
  <c r="Y92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/>
  <c r="Q42"/>
  <c r="AA90"/>
  <c r="O42"/>
  <c r="Z90"/>
  <c r="M42"/>
  <c r="Y90"/>
  <c r="H42"/>
  <c r="AB42"/>
  <c r="F42"/>
  <c r="AA42"/>
  <c r="D42"/>
  <c r="Z42"/>
  <c r="B42"/>
  <c r="Y42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/>
  <c r="Q40"/>
  <c r="AA88"/>
  <c r="O40"/>
  <c r="Z88"/>
  <c r="M40"/>
  <c r="Y88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/>
  <c r="Q38"/>
  <c r="AA86"/>
  <c r="O38"/>
  <c r="Z86" s="1"/>
  <c r="M38"/>
  <c r="Y86"/>
  <c r="H38"/>
  <c r="AB38"/>
  <c r="F38"/>
  <c r="AA38" s="1"/>
  <c r="D38"/>
  <c r="Z38"/>
  <c r="B38"/>
  <c r="Y38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/>
  <c r="Q36"/>
  <c r="AA84" s="1"/>
  <c r="O36"/>
  <c r="Z84"/>
  <c r="M36"/>
  <c r="Y84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/>
  <c r="O34"/>
  <c r="Z82" s="1"/>
  <c r="M34"/>
  <c r="Y82"/>
  <c r="H34"/>
  <c r="AB34" s="1"/>
  <c r="F34"/>
  <c r="AA34" s="1"/>
  <c r="D34"/>
  <c r="Z34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/>
  <c r="M32"/>
  <c r="Y80" s="1"/>
  <c r="H32"/>
  <c r="AB32" s="1"/>
  <c r="F32"/>
  <c r="D32"/>
  <c r="B32"/>
  <c r="X31"/>
  <c r="S31"/>
  <c r="AB79" s="1"/>
  <c r="Q31"/>
  <c r="AA79"/>
  <c r="O31"/>
  <c r="Z79" s="1"/>
  <c r="M31"/>
  <c r="Y79" s="1"/>
  <c r="H31"/>
  <c r="AB31"/>
  <c r="F31"/>
  <c r="AA31" s="1"/>
  <c r="D31"/>
  <c r="Z31" s="1"/>
  <c r="B31"/>
  <c r="Y3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/>
  <c r="Q29"/>
  <c r="AA77" s="1"/>
  <c r="O29"/>
  <c r="Z77" s="1"/>
  <c r="M29"/>
  <c r="Y77"/>
  <c r="H29"/>
  <c r="AB29" s="1"/>
  <c r="F29"/>
  <c r="AA29" s="1"/>
  <c r="D29"/>
  <c r="Z29"/>
  <c r="B29"/>
  <c r="Y29" s="1"/>
  <c r="X28"/>
  <c r="S28"/>
  <c r="AB76" s="1"/>
  <c r="Q28"/>
  <c r="AA76" s="1"/>
  <c r="O28"/>
  <c r="Z76" s="1"/>
  <c r="M28"/>
  <c r="Y76" s="1"/>
  <c r="H28"/>
  <c r="AB28" s="1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 s="1"/>
  <c r="O26"/>
  <c r="Z74"/>
  <c r="M26"/>
  <c r="Y74"/>
  <c r="H26"/>
  <c r="AB26" s="1"/>
  <c r="F26"/>
  <c r="AA26"/>
  <c r="D26"/>
  <c r="Z26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/>
  <c r="O22"/>
  <c r="Z70"/>
  <c r="M22"/>
  <c r="Y70" s="1"/>
  <c r="H22"/>
  <c r="AB22"/>
  <c r="F22"/>
  <c r="D22"/>
  <c r="Z22" s="1"/>
  <c r="B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AA20" s="1"/>
  <c r="D20"/>
  <c r="B20"/>
  <c r="Y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/>
  <c r="Q18"/>
  <c r="AA66" s="1"/>
  <c r="O18"/>
  <c r="Z66"/>
  <c r="M18"/>
  <c r="Y66"/>
  <c r="H18"/>
  <c r="AB18" s="1"/>
  <c r="F18"/>
  <c r="AA18"/>
  <c r="D18"/>
  <c r="Z18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/>
  <c r="O16"/>
  <c r="Z64"/>
  <c r="M16"/>
  <c r="Y64" s="1"/>
  <c r="H16"/>
  <c r="AB16"/>
  <c r="F16"/>
  <c r="D16"/>
  <c r="B16"/>
  <c r="X15"/>
  <c r="S15"/>
  <c r="AB63"/>
  <c r="Q15"/>
  <c r="AA63"/>
  <c r="O15"/>
  <c r="Z63" s="1"/>
  <c r="M15"/>
  <c r="Y63"/>
  <c r="H15"/>
  <c r="AB15"/>
  <c r="F15"/>
  <c r="AA15" s="1"/>
  <c r="D15"/>
  <c r="Z15"/>
  <c r="B15"/>
  <c r="Y15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/>
  <c r="Q13"/>
  <c r="AA61" s="1"/>
  <c r="O13"/>
  <c r="Z61"/>
  <c r="M13"/>
  <c r="Y61"/>
  <c r="H13"/>
  <c r="AB13" s="1"/>
  <c r="F13"/>
  <c r="AA13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/>
  <c r="M10"/>
  <c r="Y58" s="1"/>
  <c r="H10"/>
  <c r="AB10" s="1"/>
  <c r="F10"/>
  <c r="AA10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/>
  <c r="O8"/>
  <c r="Z56" s="1"/>
  <c r="M8"/>
  <c r="Y56" s="1"/>
  <c r="H8"/>
  <c r="AB8"/>
  <c r="F8"/>
  <c r="D8"/>
  <c r="B8"/>
  <c r="O4"/>
  <c r="D4"/>
  <c r="O3"/>
  <c r="D3"/>
  <c r="O2"/>
  <c r="D2"/>
  <c r="X103" i="8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/>
  <c r="O54"/>
  <c r="Z102"/>
  <c r="M54"/>
  <c r="Y102" s="1"/>
  <c r="H54"/>
  <c r="AB54"/>
  <c r="F54"/>
  <c r="AA54" s="1"/>
  <c r="D54"/>
  <c r="Z54" s="1"/>
  <c r="B54"/>
  <c r="Y54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/>
  <c r="Q52"/>
  <c r="AA100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/>
  <c r="O50"/>
  <c r="Z98"/>
  <c r="M50"/>
  <c r="Y98"/>
  <c r="H50"/>
  <c r="AB50"/>
  <c r="F50"/>
  <c r="AA50"/>
  <c r="D50"/>
  <c r="Z50"/>
  <c r="B50"/>
  <c r="Y50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/>
  <c r="Q48"/>
  <c r="AA96"/>
  <c r="O48"/>
  <c r="Z96"/>
  <c r="M48"/>
  <c r="Y96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/>
  <c r="Q46"/>
  <c r="AA94"/>
  <c r="O46"/>
  <c r="Z94"/>
  <c r="M46"/>
  <c r="Y94"/>
  <c r="H46"/>
  <c r="AB46" s="1"/>
  <c r="F46"/>
  <c r="AA46"/>
  <c r="D46"/>
  <c r="Z46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/>
  <c r="O44"/>
  <c r="Z92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/>
  <c r="Q42"/>
  <c r="AA90" s="1"/>
  <c r="O42"/>
  <c r="Z90"/>
  <c r="M42"/>
  <c r="Y90"/>
  <c r="H42"/>
  <c r="AB42" s="1"/>
  <c r="F42"/>
  <c r="AA42"/>
  <c r="D42"/>
  <c r="Z42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/>
  <c r="O40"/>
  <c r="Z88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/>
  <c r="Q38"/>
  <c r="AA86" s="1"/>
  <c r="O38"/>
  <c r="Z86"/>
  <c r="M38"/>
  <c r="Y86"/>
  <c r="H38"/>
  <c r="AB38" s="1"/>
  <c r="F38"/>
  <c r="AA38"/>
  <c r="D38"/>
  <c r="Z38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/>
  <c r="O36"/>
  <c r="Z84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 s="1"/>
  <c r="O34"/>
  <c r="Z82"/>
  <c r="M34"/>
  <c r="Y82"/>
  <c r="H34"/>
  <c r="AB34" s="1"/>
  <c r="F34"/>
  <c r="AA34"/>
  <c r="D34"/>
  <c r="Z34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/>
  <c r="O32"/>
  <c r="Z80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 s="1"/>
  <c r="O30"/>
  <c r="Z78"/>
  <c r="M30"/>
  <c r="Y78"/>
  <c r="H30"/>
  <c r="AB30" s="1"/>
  <c r="F30"/>
  <c r="AA30"/>
  <c r="D30"/>
  <c r="Z30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/>
  <c r="O28"/>
  <c r="Z76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 s="1"/>
  <c r="O26"/>
  <c r="Z74"/>
  <c r="M26"/>
  <c r="Y74"/>
  <c r="H26"/>
  <c r="AB26" s="1"/>
  <c r="F26"/>
  <c r="AA26"/>
  <c r="D26"/>
  <c r="Z26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/>
  <c r="O24"/>
  <c r="Z72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/>
  <c r="Q22"/>
  <c r="AA70" s="1"/>
  <c r="O22"/>
  <c r="Z70"/>
  <c r="M22"/>
  <c r="Y70"/>
  <c r="H22"/>
  <c r="AB22" s="1"/>
  <c r="F22"/>
  <c r="AA22"/>
  <c r="D22"/>
  <c r="Z22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Q20"/>
  <c r="O20"/>
  <c r="M20"/>
  <c r="Y68" s="1"/>
  <c r="H20"/>
  <c r="F20"/>
  <c r="D20"/>
  <c r="B20"/>
  <c r="X19"/>
  <c r="S19"/>
  <c r="AB67" s="1"/>
  <c r="Q19"/>
  <c r="AA67" s="1"/>
  <c r="O19"/>
  <c r="Z67"/>
  <c r="M19"/>
  <c r="Y67" s="1"/>
  <c r="H19"/>
  <c r="AB19" s="1"/>
  <c r="F19"/>
  <c r="AA19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/>
  <c r="O17"/>
  <c r="Z65" s="1"/>
  <c r="M17"/>
  <c r="Y65" s="1"/>
  <c r="H17"/>
  <c r="AB17"/>
  <c r="F17"/>
  <c r="AA17" s="1"/>
  <c r="D17"/>
  <c r="Z17" s="1"/>
  <c r="B17"/>
  <c r="Y17"/>
  <c r="X16"/>
  <c r="S16"/>
  <c r="AB64" s="1"/>
  <c r="Q16"/>
  <c r="AA64" s="1"/>
  <c r="O16"/>
  <c r="Z64" s="1"/>
  <c r="M16"/>
  <c r="Y64" s="1"/>
  <c r="H16"/>
  <c r="AB16" s="1"/>
  <c r="F16"/>
  <c r="D16"/>
  <c r="Z16"/>
  <c r="B16"/>
  <c r="X15"/>
  <c r="S15"/>
  <c r="AB63"/>
  <c r="Q15"/>
  <c r="AA63"/>
  <c r="O15"/>
  <c r="Z63" s="1"/>
  <c r="M15"/>
  <c r="Y63"/>
  <c r="H15"/>
  <c r="AB15"/>
  <c r="F15"/>
  <c r="AA15" s="1"/>
  <c r="D15"/>
  <c r="Z15"/>
  <c r="B15"/>
  <c r="Y15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/>
  <c r="Q13"/>
  <c r="AA61" s="1"/>
  <c r="O13"/>
  <c r="Z61"/>
  <c r="M13"/>
  <c r="Y61"/>
  <c r="H13"/>
  <c r="AB13" s="1"/>
  <c r="F13"/>
  <c r="AA13"/>
  <c r="D13"/>
  <c r="Z13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/>
  <c r="Q11"/>
  <c r="AA59" s="1"/>
  <c r="O11"/>
  <c r="Z59" s="1"/>
  <c r="M11"/>
  <c r="Y59"/>
  <c r="H11"/>
  <c r="AB11" s="1"/>
  <c r="F11"/>
  <c r="AA11" s="1"/>
  <c r="D11"/>
  <c r="Z1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/>
  <c r="M9"/>
  <c r="Y57" s="1"/>
  <c r="H9"/>
  <c r="AB9" s="1"/>
  <c r="F9"/>
  <c r="AA9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/>
  <c r="B8"/>
  <c r="O4"/>
  <c r="D4"/>
  <c r="O3"/>
  <c r="D3"/>
  <c r="O2"/>
  <c r="D2"/>
  <c r="X103" i="8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/>
  <c r="O54"/>
  <c r="Z102" s="1"/>
  <c r="M54"/>
  <c r="Y102" s="1"/>
  <c r="H54"/>
  <c r="AB54"/>
  <c r="F54"/>
  <c r="AA54" s="1"/>
  <c r="D54"/>
  <c r="Z54" s="1"/>
  <c r="B54"/>
  <c r="Y54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/>
  <c r="H52"/>
  <c r="F52"/>
  <c r="AA52" s="1"/>
  <c r="D52"/>
  <c r="B52"/>
  <c r="Y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/>
  <c r="O50"/>
  <c r="Z98"/>
  <c r="M50"/>
  <c r="Y98" s="1"/>
  <c r="H50"/>
  <c r="AB50" s="1"/>
  <c r="F50"/>
  <c r="AA50"/>
  <c r="D50"/>
  <c r="Z50" s="1"/>
  <c r="B50"/>
  <c r="Y50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/>
  <c r="O48"/>
  <c r="Z96" s="1"/>
  <c r="M48"/>
  <c r="Y96"/>
  <c r="H48"/>
  <c r="F48"/>
  <c r="AA48" s="1"/>
  <c r="D48"/>
  <c r="B48"/>
  <c r="Y48"/>
  <c r="X47"/>
  <c r="S47"/>
  <c r="AB95" s="1"/>
  <c r="Q47"/>
  <c r="AA95" s="1"/>
  <c r="O47"/>
  <c r="Z95" s="1"/>
  <c r="M47"/>
  <c r="Y95" s="1"/>
  <c r="H47"/>
  <c r="AB47" s="1"/>
  <c r="F47"/>
  <c r="AA47"/>
  <c r="D47"/>
  <c r="Z47" s="1"/>
  <c r="B47"/>
  <c r="Y47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/>
  <c r="O45"/>
  <c r="Z93" s="1"/>
  <c r="M45"/>
  <c r="Y93"/>
  <c r="H45"/>
  <c r="AB45" s="1"/>
  <c r="F45"/>
  <c r="AA45" s="1"/>
  <c r="D45"/>
  <c r="Z45"/>
  <c r="B45"/>
  <c r="Y45"/>
  <c r="X44"/>
  <c r="S44"/>
  <c r="AB92" s="1"/>
  <c r="Q44"/>
  <c r="AA92" s="1"/>
  <c r="O44"/>
  <c r="Z92" s="1"/>
  <c r="M44"/>
  <c r="Y92" s="1"/>
  <c r="H44"/>
  <c r="F44"/>
  <c r="AA44" s="1"/>
  <c r="D44"/>
  <c r="B44"/>
  <c r="Y44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/>
  <c r="H41"/>
  <c r="AB41" s="1"/>
  <c r="F41"/>
  <c r="AA41" s="1"/>
  <c r="D41"/>
  <c r="Z41"/>
  <c r="B41"/>
  <c r="Y41" s="1"/>
  <c r="X40"/>
  <c r="S40"/>
  <c r="AB88" s="1"/>
  <c r="Q40"/>
  <c r="AA88" s="1"/>
  <c r="O40"/>
  <c r="Z88" s="1"/>
  <c r="M40"/>
  <c r="Y88" s="1"/>
  <c r="H40"/>
  <c r="F40"/>
  <c r="AA40" s="1"/>
  <c r="D40"/>
  <c r="B40"/>
  <c r="Y40" s="1"/>
  <c r="X39"/>
  <c r="S39"/>
  <c r="AB87" s="1"/>
  <c r="Q39"/>
  <c r="AA87" s="1"/>
  <c r="O39"/>
  <c r="Z87"/>
  <c r="M39"/>
  <c r="Y87"/>
  <c r="H39"/>
  <c r="AB39" s="1"/>
  <c r="F39"/>
  <c r="AA39"/>
  <c r="D39"/>
  <c r="Z39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/>
  <c r="M37"/>
  <c r="Y85" s="1"/>
  <c r="H37"/>
  <c r="AB37" s="1"/>
  <c r="F37"/>
  <c r="AA37" s="1"/>
  <c r="D37"/>
  <c r="Z37" s="1"/>
  <c r="B37"/>
  <c r="Y37"/>
  <c r="X36"/>
  <c r="S36"/>
  <c r="AB84" s="1"/>
  <c r="Q36"/>
  <c r="AA84" s="1"/>
  <c r="O36"/>
  <c r="Z84" s="1"/>
  <c r="M36"/>
  <c r="Y84" s="1"/>
  <c r="H36"/>
  <c r="F36"/>
  <c r="AA36" s="1"/>
  <c r="D36"/>
  <c r="B36"/>
  <c r="Y36" s="1"/>
  <c r="X35"/>
  <c r="S35"/>
  <c r="AB83" s="1"/>
  <c r="Q35"/>
  <c r="AA83" s="1"/>
  <c r="O35"/>
  <c r="Z83"/>
  <c r="M35"/>
  <c r="Y83" s="1"/>
  <c r="H35"/>
  <c r="AB35" s="1"/>
  <c r="F35"/>
  <c r="AA35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/>
  <c r="O33"/>
  <c r="Z81" s="1"/>
  <c r="M33"/>
  <c r="Y81" s="1"/>
  <c r="H33"/>
  <c r="AB33" s="1"/>
  <c r="F33"/>
  <c r="AA33" s="1"/>
  <c r="D33"/>
  <c r="Z33" s="1"/>
  <c r="B33"/>
  <c r="Y33"/>
  <c r="X32"/>
  <c r="S32"/>
  <c r="AB80" s="1"/>
  <c r="Q32"/>
  <c r="AA80" s="1"/>
  <c r="O32"/>
  <c r="Z80" s="1"/>
  <c r="M32"/>
  <c r="Y80" s="1"/>
  <c r="H32"/>
  <c r="AB32" s="1"/>
  <c r="F32"/>
  <c r="AA32" s="1"/>
  <c r="D32"/>
  <c r="B32"/>
  <c r="Y32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AA76" s="1"/>
  <c r="O28"/>
  <c r="Z76" s="1"/>
  <c r="M28"/>
  <c r="Y76"/>
  <c r="H28"/>
  <c r="AB28" s="1"/>
  <c r="F28"/>
  <c r="AA28" s="1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/>
  <c r="H26"/>
  <c r="AB26" s="1"/>
  <c r="F26"/>
  <c r="AA26" s="1"/>
  <c r="D26"/>
  <c r="Z26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AA24" s="1"/>
  <c r="D24"/>
  <c r="B24"/>
  <c r="Y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/>
  <c r="M22"/>
  <c r="Y70"/>
  <c r="H22"/>
  <c r="AB22" s="1"/>
  <c r="F22"/>
  <c r="AA22" s="1"/>
  <c r="D22"/>
  <c r="Z22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/>
  <c r="M18"/>
  <c r="Y66"/>
  <c r="H18"/>
  <c r="AB18" s="1"/>
  <c r="F18"/>
  <c r="AA18" s="1"/>
  <c r="AC18" s="1"/>
  <c r="D18"/>
  <c r="Z18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/>
  <c r="M16"/>
  <c r="Y64" s="1"/>
  <c r="H16"/>
  <c r="AB16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/>
  <c r="H12"/>
  <c r="AB12" s="1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/>
  <c r="M10"/>
  <c r="Y58" s="1"/>
  <c r="H10"/>
  <c r="AB10" s="1"/>
  <c r="F10"/>
  <c r="AA10" s="1"/>
  <c r="AC10" s="1"/>
  <c r="D10"/>
  <c r="Z10" s="1"/>
  <c r="B10"/>
  <c r="Y10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/>
  <c r="H8"/>
  <c r="AB8" s="1"/>
  <c r="AJ8" s="1"/>
  <c r="F8"/>
  <c r="D8"/>
  <c r="Z8" s="1"/>
  <c r="B8"/>
  <c r="O4"/>
  <c r="D4"/>
  <c r="O3"/>
  <c r="D3"/>
  <c r="O2"/>
  <c r="D2"/>
  <c r="X103" i="8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/>
  <c r="H55"/>
  <c r="AB55"/>
  <c r="F55"/>
  <c r="AA55" s="1"/>
  <c r="D55"/>
  <c r="Z55"/>
  <c r="B55"/>
  <c r="Y55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/>
  <c r="Q53"/>
  <c r="AA101" s="1"/>
  <c r="O53"/>
  <c r="Z101"/>
  <c r="M53"/>
  <c r="Y101"/>
  <c r="H53"/>
  <c r="AB53" s="1"/>
  <c r="F53"/>
  <c r="AA53" s="1"/>
  <c r="D53"/>
  <c r="Z53"/>
  <c r="B53"/>
  <c r="Y53" s="1"/>
  <c r="X52"/>
  <c r="S52"/>
  <c r="AB100" s="1"/>
  <c r="Q52"/>
  <c r="AA100" s="1"/>
  <c r="O52"/>
  <c r="Z100" s="1"/>
  <c r="M52"/>
  <c r="Y100" s="1"/>
  <c r="H52"/>
  <c r="F52"/>
  <c r="AA52"/>
  <c r="D52"/>
  <c r="B52"/>
  <c r="Y52" s="1"/>
  <c r="X51"/>
  <c r="S51"/>
  <c r="AB99"/>
  <c r="Q51"/>
  <c r="AA99" s="1"/>
  <c r="O51"/>
  <c r="Z99" s="1"/>
  <c r="M51"/>
  <c r="Y99"/>
  <c r="H51"/>
  <c r="AB51" s="1"/>
  <c r="F51"/>
  <c r="AA51" s="1"/>
  <c r="D51"/>
  <c r="Z5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AA48"/>
  <c r="D48"/>
  <c r="B48"/>
  <c r="Y48" s="1"/>
  <c r="X47"/>
  <c r="S47"/>
  <c r="AB95" s="1"/>
  <c r="Q47"/>
  <c r="AA95"/>
  <c r="O47"/>
  <c r="Z95"/>
  <c r="M47"/>
  <c r="Y95" s="1"/>
  <c r="H47"/>
  <c r="AB47"/>
  <c r="F47"/>
  <c r="AA47" s="1"/>
  <c r="D47"/>
  <c r="Z47" s="1"/>
  <c r="B47"/>
  <c r="Y47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/>
  <c r="O45"/>
  <c r="Z93" s="1"/>
  <c r="M45"/>
  <c r="Y93"/>
  <c r="H45"/>
  <c r="AB45" s="1"/>
  <c r="F45"/>
  <c r="AA45" s="1"/>
  <c r="D45"/>
  <c r="Z45"/>
  <c r="B45"/>
  <c r="Y45"/>
  <c r="X44"/>
  <c r="S44"/>
  <c r="AB92" s="1"/>
  <c r="Q44"/>
  <c r="AA92" s="1"/>
  <c r="O44"/>
  <c r="Z92" s="1"/>
  <c r="M44"/>
  <c r="Y92" s="1"/>
  <c r="H44"/>
  <c r="F44"/>
  <c r="AA44" s="1"/>
  <c r="D44"/>
  <c r="B44"/>
  <c r="Y44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/>
  <c r="H41"/>
  <c r="AB41" s="1"/>
  <c r="F41"/>
  <c r="AA41" s="1"/>
  <c r="D41"/>
  <c r="Z41"/>
  <c r="B41"/>
  <c r="Y41" s="1"/>
  <c r="X40"/>
  <c r="S40"/>
  <c r="AB88" s="1"/>
  <c r="Q40"/>
  <c r="AA88" s="1"/>
  <c r="O40"/>
  <c r="Z88" s="1"/>
  <c r="M40"/>
  <c r="Y88" s="1"/>
  <c r="H40"/>
  <c r="F40"/>
  <c r="AA40" s="1"/>
  <c r="D40"/>
  <c r="B40"/>
  <c r="Y40" s="1"/>
  <c r="X39"/>
  <c r="S39"/>
  <c r="AB87"/>
  <c r="Q39"/>
  <c r="AA87" s="1"/>
  <c r="O39"/>
  <c r="Z87"/>
  <c r="M39"/>
  <c r="Y87"/>
  <c r="H39"/>
  <c r="AB39" s="1"/>
  <c r="F39"/>
  <c r="AA39" s="1"/>
  <c r="D39"/>
  <c r="Z39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/>
  <c r="M37"/>
  <c r="Y85" s="1"/>
  <c r="H37"/>
  <c r="AB37" s="1"/>
  <c r="F37"/>
  <c r="AA37"/>
  <c r="D37"/>
  <c r="Z37" s="1"/>
  <c r="B37"/>
  <c r="Y37" s="1"/>
  <c r="X36"/>
  <c r="S36"/>
  <c r="AB84" s="1"/>
  <c r="Q36"/>
  <c r="AA84" s="1"/>
  <c r="O36"/>
  <c r="Z84" s="1"/>
  <c r="M36"/>
  <c r="Y84" s="1"/>
  <c r="H36"/>
  <c r="F36"/>
  <c r="AA36" s="1"/>
  <c r="AH36" s="1"/>
  <c r="D36"/>
  <c r="B36"/>
  <c r="Y36" s="1"/>
  <c r="X35"/>
  <c r="S35"/>
  <c r="AB83" s="1"/>
  <c r="Q35"/>
  <c r="AA83" s="1"/>
  <c r="O35"/>
  <c r="Z83"/>
  <c r="M35"/>
  <c r="Y83" s="1"/>
  <c r="H35"/>
  <c r="AB35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/>
  <c r="O33"/>
  <c r="Z81" s="1"/>
  <c r="M33"/>
  <c r="Y81"/>
  <c r="H33"/>
  <c r="AB33" s="1"/>
  <c r="F33"/>
  <c r="AA33" s="1"/>
  <c r="D33"/>
  <c r="Z33" s="1"/>
  <c r="B33"/>
  <c r="Y33"/>
  <c r="X32"/>
  <c r="S32"/>
  <c r="AB80" s="1"/>
  <c r="Q32"/>
  <c r="AA80" s="1"/>
  <c r="O32"/>
  <c r="Z80" s="1"/>
  <c r="M32"/>
  <c r="Y80" s="1"/>
  <c r="H32"/>
  <c r="AB32" s="1"/>
  <c r="F32"/>
  <c r="D32"/>
  <c r="Z32"/>
  <c r="B32"/>
  <c r="X31"/>
  <c r="S31"/>
  <c r="AB79"/>
  <c r="Q31"/>
  <c r="AA79" s="1"/>
  <c r="O31"/>
  <c r="Z79" s="1"/>
  <c r="M31"/>
  <c r="Y79" s="1"/>
  <c r="H31"/>
  <c r="AB31"/>
  <c r="F31"/>
  <c r="AA31" s="1"/>
  <c r="D31"/>
  <c r="Z31"/>
  <c r="B31"/>
  <c r="Y3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/>
  <c r="M29"/>
  <c r="Y77"/>
  <c r="H29"/>
  <c r="AB29" s="1"/>
  <c r="F29"/>
  <c r="AA29"/>
  <c r="D29"/>
  <c r="Z29"/>
  <c r="B29"/>
  <c r="Y29"/>
  <c r="X28"/>
  <c r="S28"/>
  <c r="AB76" s="1"/>
  <c r="Q28"/>
  <c r="O28"/>
  <c r="Z76" s="1"/>
  <c r="M28"/>
  <c r="H28"/>
  <c r="AB28" s="1"/>
  <c r="F28"/>
  <c r="AA28" s="1"/>
  <c r="D28"/>
  <c r="Z28" s="1"/>
  <c r="B28"/>
  <c r="Y28" s="1"/>
  <c r="X27"/>
  <c r="S27"/>
  <c r="AB75" s="1"/>
  <c r="Q27"/>
  <c r="AA75" s="1"/>
  <c r="O27"/>
  <c r="Z75"/>
  <c r="M27"/>
  <c r="Y75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/>
  <c r="D25"/>
  <c r="Z25" s="1"/>
  <c r="B25"/>
  <c r="Y25" s="1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/>
  <c r="M21"/>
  <c r="Y69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AC19" s="1"/>
  <c r="F19"/>
  <c r="AA19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/>
  <c r="B16"/>
  <c r="X15"/>
  <c r="S15"/>
  <c r="AB63"/>
  <c r="Q15"/>
  <c r="AA63" s="1"/>
  <c r="O15"/>
  <c r="Z63"/>
  <c r="M15"/>
  <c r="Y63"/>
  <c r="H15"/>
  <c r="AB15" s="1"/>
  <c r="F15"/>
  <c r="AA15"/>
  <c r="D15"/>
  <c r="Z15"/>
  <c r="B15"/>
  <c r="Y15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/>
  <c r="M13"/>
  <c r="Y61"/>
  <c r="H13"/>
  <c r="AB13" s="1"/>
  <c r="F13"/>
  <c r="AA13"/>
  <c r="D13"/>
  <c r="Z13"/>
  <c r="B13"/>
  <c r="Y13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/>
  <c r="B8"/>
  <c r="O4"/>
  <c r="D4"/>
  <c r="O3"/>
  <c r="D3"/>
  <c r="O2"/>
  <c r="D2"/>
  <c r="X103" i="81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C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O36"/>
  <c r="Z84" s="1"/>
  <c r="M36"/>
  <c r="H36"/>
  <c r="F36"/>
  <c r="D36"/>
  <c r="B36"/>
  <c r="X35"/>
  <c r="S35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/>
  <c r="M34"/>
  <c r="Y82"/>
  <c r="H34"/>
  <c r="AB34" s="1"/>
  <c r="F34"/>
  <c r="AA34" s="1"/>
  <c r="D34"/>
  <c r="Z34"/>
  <c r="B34"/>
  <c r="Y34"/>
  <c r="X33"/>
  <c r="S33"/>
  <c r="AB81" s="1"/>
  <c r="Q33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/>
  <c r="O32"/>
  <c r="Z80"/>
  <c r="M32"/>
  <c r="Y80"/>
  <c r="H32"/>
  <c r="F32"/>
  <c r="AA32" s="1"/>
  <c r="D32"/>
  <c r="B32"/>
  <c r="Y32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O28"/>
  <c r="Z76" s="1"/>
  <c r="M28"/>
  <c r="Y76" s="1"/>
  <c r="H28"/>
  <c r="F28"/>
  <c r="AA28" s="1"/>
  <c r="D28"/>
  <c r="B28"/>
  <c r="Y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Q26"/>
  <c r="AA74"/>
  <c r="O26"/>
  <c r="Z74"/>
  <c r="M26"/>
  <c r="Y74"/>
  <c r="H26"/>
  <c r="AB26"/>
  <c r="F26"/>
  <c r="AA26" s="1"/>
  <c r="D26"/>
  <c r="Z26"/>
  <c r="B26"/>
  <c r="Y26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/>
  <c r="M24"/>
  <c r="Y72"/>
  <c r="H24"/>
  <c r="F24"/>
  <c r="AA24" s="1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D15"/>
  <c r="Z15" s="1"/>
  <c r="B15"/>
  <c r="Y15" s="1"/>
  <c r="X14"/>
  <c r="S14"/>
  <c r="AB62" s="1"/>
  <c r="Q14"/>
  <c r="O14"/>
  <c r="Z62"/>
  <c r="M14"/>
  <c r="Y62"/>
  <c r="H14"/>
  <c r="AB14" s="1"/>
  <c r="F14"/>
  <c r="AA14" s="1"/>
  <c r="D14"/>
  <c r="Z14"/>
  <c r="B14"/>
  <c r="Y14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/>
  <c r="Q12"/>
  <c r="AA60" s="1"/>
  <c r="O12"/>
  <c r="Z60"/>
  <c r="M12"/>
  <c r="Y60"/>
  <c r="H12"/>
  <c r="AB12" s="1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AC10" s="1"/>
  <c r="F10"/>
  <c r="AA10" s="1"/>
  <c r="D10"/>
  <c r="Z10" s="1"/>
  <c r="B10"/>
  <c r="Y10" s="1"/>
  <c r="X9"/>
  <c r="S9"/>
  <c r="AB57" s="1"/>
  <c r="Q9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F8"/>
  <c r="D8"/>
  <c r="Z8" s="1"/>
  <c r="B8"/>
  <c r="O4"/>
  <c r="D4"/>
  <c r="O3"/>
  <c r="D3"/>
  <c r="O2"/>
  <c r="D2"/>
  <c r="H98" i="78"/>
  <c r="G98"/>
  <c r="F98"/>
  <c r="E98"/>
  <c r="D98"/>
  <c r="C98"/>
  <c r="B98"/>
  <c r="H97"/>
  <c r="G97"/>
  <c r="F97"/>
  <c r="E97"/>
  <c r="D97"/>
  <c r="C97"/>
  <c r="B97"/>
  <c r="H96"/>
  <c r="G96"/>
  <c r="F96"/>
  <c r="E96"/>
  <c r="D96"/>
  <c r="C96"/>
  <c r="B96"/>
  <c r="H95"/>
  <c r="G95"/>
  <c r="F95"/>
  <c r="E95"/>
  <c r="D95"/>
  <c r="C95"/>
  <c r="B95"/>
  <c r="H94"/>
  <c r="G94"/>
  <c r="F94"/>
  <c r="E94"/>
  <c r="D94"/>
  <c r="C94"/>
  <c r="B94"/>
  <c r="H93"/>
  <c r="G93"/>
  <c r="F93"/>
  <c r="E93"/>
  <c r="D93"/>
  <c r="C93"/>
  <c r="B93"/>
  <c r="H92"/>
  <c r="G92"/>
  <c r="F92"/>
  <c r="E92"/>
  <c r="D92"/>
  <c r="C92"/>
  <c r="B92"/>
  <c r="H91"/>
  <c r="G91"/>
  <c r="F91"/>
  <c r="E91"/>
  <c r="D91"/>
  <c r="C91"/>
  <c r="B91"/>
  <c r="H90"/>
  <c r="G90"/>
  <c r="F90"/>
  <c r="E90"/>
  <c r="D90"/>
  <c r="C90"/>
  <c r="B90"/>
  <c r="H89"/>
  <c r="G89"/>
  <c r="F89"/>
  <c r="E89"/>
  <c r="D89"/>
  <c r="C89"/>
  <c r="B89"/>
  <c r="H88"/>
  <c r="G88"/>
  <c r="F88"/>
  <c r="E88"/>
  <c r="D88"/>
  <c r="C88"/>
  <c r="B88"/>
  <c r="H87"/>
  <c r="G87"/>
  <c r="F87"/>
  <c r="E87"/>
  <c r="D87"/>
  <c r="C87"/>
  <c r="B87"/>
  <c r="H86"/>
  <c r="G86"/>
  <c r="F86"/>
  <c r="E86"/>
  <c r="D86"/>
  <c r="C86"/>
  <c r="B86"/>
  <c r="H85"/>
  <c r="G85"/>
  <c r="F85"/>
  <c r="E85"/>
  <c r="D85"/>
  <c r="C85"/>
  <c r="B85"/>
  <c r="H84"/>
  <c r="G84"/>
  <c r="F84"/>
  <c r="E84"/>
  <c r="D84"/>
  <c r="C84"/>
  <c r="B84"/>
  <c r="H83"/>
  <c r="G83"/>
  <c r="F83"/>
  <c r="E83"/>
  <c r="D83"/>
  <c r="C83"/>
  <c r="B83"/>
  <c r="H82"/>
  <c r="G82"/>
  <c r="F82"/>
  <c r="E82"/>
  <c r="D82"/>
  <c r="C82"/>
  <c r="B82"/>
  <c r="H81"/>
  <c r="G81"/>
  <c r="F81"/>
  <c r="E81"/>
  <c r="D81"/>
  <c r="C81"/>
  <c r="B81"/>
  <c r="H80"/>
  <c r="G80"/>
  <c r="F80"/>
  <c r="E80"/>
  <c r="D80"/>
  <c r="C80"/>
  <c r="B80"/>
  <c r="H79"/>
  <c r="G79"/>
  <c r="F79"/>
  <c r="E79"/>
  <c r="D79"/>
  <c r="C79"/>
  <c r="B79"/>
  <c r="H78"/>
  <c r="G78"/>
  <c r="F78"/>
  <c r="E78"/>
  <c r="D78"/>
  <c r="C78"/>
  <c r="B78"/>
  <c r="H77"/>
  <c r="G77"/>
  <c r="F77"/>
  <c r="E77"/>
  <c r="D77"/>
  <c r="C77"/>
  <c r="B77"/>
  <c r="H76"/>
  <c r="G76"/>
  <c r="F76"/>
  <c r="E76"/>
  <c r="D76"/>
  <c r="C76"/>
  <c r="B76"/>
  <c r="H75"/>
  <c r="G75"/>
  <c r="F75"/>
  <c r="E75"/>
  <c r="D75"/>
  <c r="C75"/>
  <c r="B75"/>
  <c r="H74"/>
  <c r="G74"/>
  <c r="F74"/>
  <c r="E74"/>
  <c r="D74"/>
  <c r="C74"/>
  <c r="B74"/>
  <c r="H73"/>
  <c r="G73"/>
  <c r="F73"/>
  <c r="E73"/>
  <c r="D73"/>
  <c r="C73"/>
  <c r="B73"/>
  <c r="H72"/>
  <c r="G72"/>
  <c r="F72"/>
  <c r="E72"/>
  <c r="D72"/>
  <c r="C72"/>
  <c r="B72"/>
  <c r="H71"/>
  <c r="G71"/>
  <c r="F71"/>
  <c r="E71"/>
  <c r="D71"/>
  <c r="C71"/>
  <c r="B71"/>
  <c r="H70"/>
  <c r="G70"/>
  <c r="F70"/>
  <c r="E70"/>
  <c r="D70"/>
  <c r="C70"/>
  <c r="B70"/>
  <c r="H69"/>
  <c r="G69"/>
  <c r="F69"/>
  <c r="E69"/>
  <c r="D69"/>
  <c r="C69"/>
  <c r="B69"/>
  <c r="H68"/>
  <c r="G68"/>
  <c r="F68"/>
  <c r="E68"/>
  <c r="D68"/>
  <c r="C68"/>
  <c r="B68"/>
  <c r="H67"/>
  <c r="G67"/>
  <c r="F67"/>
  <c r="E67"/>
  <c r="D67"/>
  <c r="C67"/>
  <c r="B67"/>
  <c r="H66"/>
  <c r="G66"/>
  <c r="F66"/>
  <c r="E66"/>
  <c r="D66"/>
  <c r="C66"/>
  <c r="B66"/>
  <c r="H65"/>
  <c r="G65"/>
  <c r="F65"/>
  <c r="E65"/>
  <c r="D65"/>
  <c r="C65"/>
  <c r="B65"/>
  <c r="H64"/>
  <c r="G64"/>
  <c r="F64"/>
  <c r="E64"/>
  <c r="D64"/>
  <c r="C64"/>
  <c r="B64"/>
  <c r="H63"/>
  <c r="G63"/>
  <c r="F63"/>
  <c r="E63"/>
  <c r="D63"/>
  <c r="C63"/>
  <c r="B63"/>
  <c r="H62"/>
  <c r="G62"/>
  <c r="F62"/>
  <c r="E62"/>
  <c r="D62"/>
  <c r="C62"/>
  <c r="B62"/>
  <c r="H61"/>
  <c r="G61"/>
  <c r="F61"/>
  <c r="E61"/>
  <c r="D61"/>
  <c r="C61"/>
  <c r="B61"/>
  <c r="H60"/>
  <c r="G60"/>
  <c r="F60"/>
  <c r="E60"/>
  <c r="D60"/>
  <c r="C60"/>
  <c r="B60"/>
  <c r="H59"/>
  <c r="G59"/>
  <c r="F59"/>
  <c r="E59"/>
  <c r="D59"/>
  <c r="C59"/>
  <c r="B59"/>
  <c r="H58"/>
  <c r="G58"/>
  <c r="F58"/>
  <c r="E58"/>
  <c r="D58"/>
  <c r="C58"/>
  <c r="B58"/>
  <c r="H57"/>
  <c r="G57"/>
  <c r="F57"/>
  <c r="E57"/>
  <c r="D57"/>
  <c r="C57"/>
  <c r="B57"/>
  <c r="H56"/>
  <c r="G56"/>
  <c r="F56"/>
  <c r="E56"/>
  <c r="D56"/>
  <c r="C56"/>
  <c r="B56"/>
  <c r="H55"/>
  <c r="G55"/>
  <c r="F55"/>
  <c r="E55"/>
  <c r="D55"/>
  <c r="C55"/>
  <c r="B55"/>
  <c r="H54"/>
  <c r="G54"/>
  <c r="F54"/>
  <c r="E54"/>
  <c r="D54"/>
  <c r="C54"/>
  <c r="B54"/>
  <c r="H53"/>
  <c r="G53"/>
  <c r="F53"/>
  <c r="E53"/>
  <c r="D53"/>
  <c r="C53"/>
  <c r="B53"/>
  <c r="H52"/>
  <c r="G52"/>
  <c r="F52"/>
  <c r="E52"/>
  <c r="D52"/>
  <c r="C52"/>
  <c r="B52"/>
  <c r="H51"/>
  <c r="G51"/>
  <c r="F51"/>
  <c r="E51"/>
  <c r="D51"/>
  <c r="C51"/>
  <c r="B51"/>
  <c r="H50"/>
  <c r="G50"/>
  <c r="F50"/>
  <c r="E50"/>
  <c r="D50"/>
  <c r="C50"/>
  <c r="B50"/>
  <c r="H49"/>
  <c r="G49"/>
  <c r="F49"/>
  <c r="E49"/>
  <c r="D49"/>
  <c r="C49"/>
  <c r="B49"/>
  <c r="H48"/>
  <c r="G48"/>
  <c r="F48"/>
  <c r="E48"/>
  <c r="D48"/>
  <c r="C48"/>
  <c r="B48"/>
  <c r="H47"/>
  <c r="G47"/>
  <c r="F47"/>
  <c r="E47"/>
  <c r="D47"/>
  <c r="C47"/>
  <c r="B47"/>
  <c r="H46"/>
  <c r="G46"/>
  <c r="F46"/>
  <c r="E46"/>
  <c r="D46"/>
  <c r="C46"/>
  <c r="B46"/>
  <c r="H45"/>
  <c r="G45"/>
  <c r="F45"/>
  <c r="E45"/>
  <c r="D45"/>
  <c r="C45"/>
  <c r="B45"/>
  <c r="H44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H3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H11"/>
  <c r="G11"/>
  <c r="F11"/>
  <c r="E11"/>
  <c r="D11"/>
  <c r="C11"/>
  <c r="B11"/>
  <c r="H10"/>
  <c r="G10"/>
  <c r="F10"/>
  <c r="E10"/>
  <c r="D10"/>
  <c r="C10"/>
  <c r="B10"/>
  <c r="H9"/>
  <c r="G9"/>
  <c r="F9"/>
  <c r="E9"/>
  <c r="D9"/>
  <c r="C9"/>
  <c r="B9"/>
  <c r="H8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H9" i="77"/>
  <c r="AB9"/>
  <c r="H10"/>
  <c r="AB10"/>
  <c r="H11"/>
  <c r="AB11"/>
  <c r="H12"/>
  <c r="AB12"/>
  <c r="H13"/>
  <c r="AB13"/>
  <c r="H14"/>
  <c r="AB14"/>
  <c r="H15"/>
  <c r="AB15" s="1"/>
  <c r="H16"/>
  <c r="AB16" s="1"/>
  <c r="H17"/>
  <c r="AB17" s="1"/>
  <c r="H18"/>
  <c r="AB18" s="1"/>
  <c r="H19"/>
  <c r="AB19" s="1"/>
  <c r="H20"/>
  <c r="H21"/>
  <c r="AB21"/>
  <c r="H22"/>
  <c r="AB22" s="1"/>
  <c r="H23"/>
  <c r="AB23" s="1"/>
  <c r="H24"/>
  <c r="H25"/>
  <c r="AB25"/>
  <c r="H26"/>
  <c r="AB26"/>
  <c r="H27"/>
  <c r="AB27"/>
  <c r="H28"/>
  <c r="H29"/>
  <c r="AB29" s="1"/>
  <c r="H30"/>
  <c r="AB30" s="1"/>
  <c r="H31"/>
  <c r="AB31" s="1"/>
  <c r="H32"/>
  <c r="H33"/>
  <c r="AB33" s="1"/>
  <c r="H34"/>
  <c r="AB34" s="1"/>
  <c r="H35"/>
  <c r="AB35" s="1"/>
  <c r="H36"/>
  <c r="H37"/>
  <c r="AB37" s="1"/>
  <c r="H38"/>
  <c r="AB38" s="1"/>
  <c r="H39"/>
  <c r="AB39" s="1"/>
  <c r="H40"/>
  <c r="H41"/>
  <c r="AB41" s="1"/>
  <c r="H42"/>
  <c r="H43"/>
  <c r="AB43"/>
  <c r="H44"/>
  <c r="H45"/>
  <c r="AB45" s="1"/>
  <c r="H46"/>
  <c r="AB46"/>
  <c r="H47"/>
  <c r="AB47"/>
  <c r="H48"/>
  <c r="H49"/>
  <c r="AB49" s="1"/>
  <c r="H50"/>
  <c r="AB50" s="1"/>
  <c r="H51"/>
  <c r="AB51" s="1"/>
  <c r="H52"/>
  <c r="H53"/>
  <c r="AB53" s="1"/>
  <c r="H54"/>
  <c r="AB54" s="1"/>
  <c r="H55"/>
  <c r="AB55" s="1"/>
  <c r="F9"/>
  <c r="F10"/>
  <c r="AA10"/>
  <c r="F11"/>
  <c r="F12"/>
  <c r="F13"/>
  <c r="F14"/>
  <c r="AA14" s="1"/>
  <c r="F15"/>
  <c r="F16"/>
  <c r="F17"/>
  <c r="F18"/>
  <c r="AA18" s="1"/>
  <c r="F19"/>
  <c r="F20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AA32" s="1"/>
  <c r="F33"/>
  <c r="AA33" s="1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F46"/>
  <c r="AA46" s="1"/>
  <c r="F47"/>
  <c r="F48"/>
  <c r="AA48"/>
  <c r="F49"/>
  <c r="AA49"/>
  <c r="F50"/>
  <c r="AA50"/>
  <c r="F51"/>
  <c r="AA51"/>
  <c r="F52"/>
  <c r="AA52"/>
  <c r="F53"/>
  <c r="AA53"/>
  <c r="F54"/>
  <c r="AA54"/>
  <c r="F55"/>
  <c r="AA55"/>
  <c r="D9"/>
  <c r="Z9"/>
  <c r="D10"/>
  <c r="Z10"/>
  <c r="D11"/>
  <c r="Z11"/>
  <c r="D12"/>
  <c r="Z12"/>
  <c r="D13"/>
  <c r="Z13"/>
  <c r="D14"/>
  <c r="Z14"/>
  <c r="D15"/>
  <c r="Z15"/>
  <c r="D16"/>
  <c r="Z16"/>
  <c r="D17"/>
  <c r="Z17"/>
  <c r="D18"/>
  <c r="Z18"/>
  <c r="D19"/>
  <c r="Z19"/>
  <c r="D20"/>
  <c r="D21"/>
  <c r="D22"/>
  <c r="Z22"/>
  <c r="D23"/>
  <c r="Z23"/>
  <c r="D24"/>
  <c r="D25"/>
  <c r="Z25" s="1"/>
  <c r="D26"/>
  <c r="Z26" s="1"/>
  <c r="D27"/>
  <c r="Z27" s="1"/>
  <c r="D28"/>
  <c r="D29"/>
  <c r="Z29" s="1"/>
  <c r="D30"/>
  <c r="Z30" s="1"/>
  <c r="D31"/>
  <c r="Z31" s="1"/>
  <c r="D32"/>
  <c r="D33"/>
  <c r="Z33" s="1"/>
  <c r="D34"/>
  <c r="Z34" s="1"/>
  <c r="D35"/>
  <c r="Z35" s="1"/>
  <c r="D36"/>
  <c r="D37"/>
  <c r="Z37"/>
  <c r="D38"/>
  <c r="D39"/>
  <c r="Z39" s="1"/>
  <c r="D40"/>
  <c r="D41"/>
  <c r="Z41" s="1"/>
  <c r="D42"/>
  <c r="Z42" s="1"/>
  <c r="D43"/>
  <c r="Z43" s="1"/>
  <c r="D44"/>
  <c r="D45"/>
  <c r="Z45" s="1"/>
  <c r="D46"/>
  <c r="Z46" s="1"/>
  <c r="D47"/>
  <c r="Z47" s="1"/>
  <c r="D48"/>
  <c r="D49"/>
  <c r="Z49"/>
  <c r="D50"/>
  <c r="Z50"/>
  <c r="D51"/>
  <c r="Z51"/>
  <c r="D52"/>
  <c r="D53"/>
  <c r="Z53" s="1"/>
  <c r="D54"/>
  <c r="D55"/>
  <c r="Z55" s="1"/>
  <c r="B9"/>
  <c r="Y9" s="1"/>
  <c r="B10"/>
  <c r="Y10" s="1"/>
  <c r="B11"/>
  <c r="Y11" s="1"/>
  <c r="B12"/>
  <c r="B13"/>
  <c r="Y13" s="1"/>
  <c r="B14"/>
  <c r="Y14" s="1"/>
  <c r="B15"/>
  <c r="Y15"/>
  <c r="B16"/>
  <c r="B17"/>
  <c r="Y17" s="1"/>
  <c r="B18"/>
  <c r="Y18" s="1"/>
  <c r="B19"/>
  <c r="Y19" s="1"/>
  <c r="B20"/>
  <c r="B21"/>
  <c r="B22"/>
  <c r="Y22" s="1"/>
  <c r="AC22" s="1"/>
  <c r="B23"/>
  <c r="B24"/>
  <c r="Y24" s="1"/>
  <c r="B25"/>
  <c r="B26"/>
  <c r="Y26"/>
  <c r="B27"/>
  <c r="B28"/>
  <c r="Y28" s="1"/>
  <c r="B29"/>
  <c r="B30"/>
  <c r="Y30" s="1"/>
  <c r="B31"/>
  <c r="B32"/>
  <c r="Y32" s="1"/>
  <c r="B33"/>
  <c r="B34"/>
  <c r="Y34"/>
  <c r="B35"/>
  <c r="B36"/>
  <c r="Y36" s="1"/>
  <c r="B37"/>
  <c r="Y37" s="1"/>
  <c r="B38"/>
  <c r="Y38" s="1"/>
  <c r="B39"/>
  <c r="Y39" s="1"/>
  <c r="B40"/>
  <c r="Y40" s="1"/>
  <c r="B41"/>
  <c r="Y41" s="1"/>
  <c r="B42"/>
  <c r="Y42" s="1"/>
  <c r="B43"/>
  <c r="Y43" s="1"/>
  <c r="B44"/>
  <c r="Y44" s="1"/>
  <c r="B45"/>
  <c r="Y45" s="1"/>
  <c r="B46"/>
  <c r="Y46" s="1"/>
  <c r="B47"/>
  <c r="Y47" s="1"/>
  <c r="B48"/>
  <c r="Y48" s="1"/>
  <c r="B49"/>
  <c r="B50"/>
  <c r="Y50" s="1"/>
  <c r="B51"/>
  <c r="B52"/>
  <c r="Y52" s="1"/>
  <c r="B53"/>
  <c r="Y53" s="1"/>
  <c r="B54"/>
  <c r="Y54" s="1"/>
  <c r="B55"/>
  <c r="Y55" s="1"/>
  <c r="H8"/>
  <c r="AB8" s="1"/>
  <c r="F8"/>
  <c r="D8"/>
  <c r="Z8" s="1"/>
  <c r="B8"/>
  <c r="S9"/>
  <c r="AB57"/>
  <c r="S10"/>
  <c r="AB58"/>
  <c r="S11"/>
  <c r="AB59"/>
  <c r="S12"/>
  <c r="AB60"/>
  <c r="S13"/>
  <c r="AB61"/>
  <c r="S14"/>
  <c r="AB62"/>
  <c r="S15"/>
  <c r="AB63"/>
  <c r="S16"/>
  <c r="AB64"/>
  <c r="S17"/>
  <c r="AB65"/>
  <c r="S18"/>
  <c r="AB66"/>
  <c r="S19"/>
  <c r="AB67"/>
  <c r="S20"/>
  <c r="S21"/>
  <c r="AB69" s="1"/>
  <c r="S22"/>
  <c r="S23"/>
  <c r="AB71" s="1"/>
  <c r="S24"/>
  <c r="S25"/>
  <c r="AB73" s="1"/>
  <c r="S26"/>
  <c r="S27"/>
  <c r="AB75"/>
  <c r="S28"/>
  <c r="S29"/>
  <c r="AB77" s="1"/>
  <c r="S30"/>
  <c r="S31"/>
  <c r="AB79" s="1"/>
  <c r="S32"/>
  <c r="S33"/>
  <c r="AB81" s="1"/>
  <c r="S34"/>
  <c r="S35"/>
  <c r="AB83"/>
  <c r="S36"/>
  <c r="AB84"/>
  <c r="S37"/>
  <c r="AB85"/>
  <c r="S38"/>
  <c r="AB86"/>
  <c r="S39"/>
  <c r="AB87"/>
  <c r="S40"/>
  <c r="AB88"/>
  <c r="S41"/>
  <c r="AB89"/>
  <c r="S42"/>
  <c r="AB90" s="1"/>
  <c r="S43"/>
  <c r="AB91" s="1"/>
  <c r="S44"/>
  <c r="AB92" s="1"/>
  <c r="S45"/>
  <c r="AB93" s="1"/>
  <c r="S46"/>
  <c r="AB94" s="1"/>
  <c r="S47"/>
  <c r="AB95" s="1"/>
  <c r="S48"/>
  <c r="S49"/>
  <c r="AB97" s="1"/>
  <c r="S50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AA84" s="1"/>
  <c r="Q37"/>
  <c r="Q38"/>
  <c r="AA86" s="1"/>
  <c r="Q39"/>
  <c r="Q40"/>
  <c r="AA88"/>
  <c r="Q41"/>
  <c r="AA89"/>
  <c r="Q42"/>
  <c r="AA90"/>
  <c r="Q43"/>
  <c r="AA91"/>
  <c r="Q44"/>
  <c r="AA92"/>
  <c r="Q45"/>
  <c r="AA93"/>
  <c r="Q46"/>
  <c r="AA94"/>
  <c r="Q47"/>
  <c r="AA95"/>
  <c r="Q48"/>
  <c r="AA96"/>
  <c r="Q49"/>
  <c r="AA97"/>
  <c r="Q50"/>
  <c r="AA98"/>
  <c r="Q51"/>
  <c r="AA99"/>
  <c r="Q52"/>
  <c r="AA100"/>
  <c r="Q53"/>
  <c r="Q54"/>
  <c r="AA102" s="1"/>
  <c r="Q55"/>
  <c r="O9"/>
  <c r="Z57" s="1"/>
  <c r="O10"/>
  <c r="O11"/>
  <c r="Z59" s="1"/>
  <c r="O12"/>
  <c r="O13"/>
  <c r="Z61"/>
  <c r="O14"/>
  <c r="O15"/>
  <c r="Z63" s="1"/>
  <c r="O16"/>
  <c r="O17"/>
  <c r="Z65" s="1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/>
  <c r="O44"/>
  <c r="O45"/>
  <c r="Z93" s="1"/>
  <c r="O46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/>
  <c r="M25"/>
  <c r="Y73"/>
  <c r="M26"/>
  <c r="Y74" s="1"/>
  <c r="M27"/>
  <c r="Y75" s="1"/>
  <c r="M28"/>
  <c r="Y76" s="1"/>
  <c r="M29"/>
  <c r="Y77" s="1"/>
  <c r="M30"/>
  <c r="Y78"/>
  <c r="M31"/>
  <c r="Y79"/>
  <c r="M32"/>
  <c r="Y80" s="1"/>
  <c r="M33"/>
  <c r="Y81" s="1"/>
  <c r="M34"/>
  <c r="Y82" s="1"/>
  <c r="M35"/>
  <c r="Y83" s="1"/>
  <c r="M36"/>
  <c r="Y84"/>
  <c r="M37"/>
  <c r="Y85"/>
  <c r="M38"/>
  <c r="Y86" s="1"/>
  <c r="M39"/>
  <c r="Y87" s="1"/>
  <c r="M40"/>
  <c r="Y88" s="1"/>
  <c r="M41"/>
  <c r="M42"/>
  <c r="Y90"/>
  <c r="M43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 s="1"/>
  <c r="Q8"/>
  <c r="AA56" s="1"/>
  <c r="O8"/>
  <c r="Z56" s="1"/>
  <c r="M8"/>
  <c r="S9" i="76"/>
  <c r="S10"/>
  <c r="AB58" s="1"/>
  <c r="S11"/>
  <c r="S12"/>
  <c r="AB60"/>
  <c r="S13"/>
  <c r="S14"/>
  <c r="S15"/>
  <c r="S16"/>
  <c r="AB64" s="1"/>
  <c r="S17"/>
  <c r="S18"/>
  <c r="AB66" s="1"/>
  <c r="S19"/>
  <c r="S20"/>
  <c r="S21"/>
  <c r="S22"/>
  <c r="AB70" s="1"/>
  <c r="S23"/>
  <c r="S24"/>
  <c r="AB72"/>
  <c r="S25"/>
  <c r="S26"/>
  <c r="AB74" s="1"/>
  <c r="S27"/>
  <c r="S28"/>
  <c r="AB76" s="1"/>
  <c r="S29"/>
  <c r="S30"/>
  <c r="S31"/>
  <c r="S32"/>
  <c r="AB80" s="1"/>
  <c r="S33"/>
  <c r="S34"/>
  <c r="AB82"/>
  <c r="S35"/>
  <c r="S36"/>
  <c r="S37"/>
  <c r="S38"/>
  <c r="AB86" s="1"/>
  <c r="S39"/>
  <c r="S40"/>
  <c r="AB88" s="1"/>
  <c r="S41"/>
  <c r="S42"/>
  <c r="AB90" s="1"/>
  <c r="S43"/>
  <c r="AB91" s="1"/>
  <c r="S44"/>
  <c r="AB92" s="1"/>
  <c r="S45"/>
  <c r="S46"/>
  <c r="S47"/>
  <c r="S48"/>
  <c r="AB96"/>
  <c r="S49"/>
  <c r="AB97"/>
  <c r="S50"/>
  <c r="AB98"/>
  <c r="S51"/>
  <c r="AB99"/>
  <c r="S52"/>
  <c r="AB100"/>
  <c r="S53"/>
  <c r="AB101"/>
  <c r="S54"/>
  <c r="AB102"/>
  <c r="S55"/>
  <c r="Q9"/>
  <c r="AA57" s="1"/>
  <c r="Q10"/>
  <c r="Q11"/>
  <c r="Q12"/>
  <c r="Q13"/>
  <c r="AA61" s="1"/>
  <c r="Q14"/>
  <c r="Q15"/>
  <c r="AA63"/>
  <c r="Q16"/>
  <c r="Q17"/>
  <c r="Q18"/>
  <c r="Q19"/>
  <c r="AA67" s="1"/>
  <c r="Q20"/>
  <c r="Q21"/>
  <c r="AA69" s="1"/>
  <c r="Q22"/>
  <c r="Q23"/>
  <c r="AA71" s="1"/>
  <c r="Q24"/>
  <c r="Q25"/>
  <c r="AA73"/>
  <c r="Q26"/>
  <c r="Q27"/>
  <c r="Q28"/>
  <c r="Q29"/>
  <c r="AA77" s="1"/>
  <c r="Q30"/>
  <c r="Q31"/>
  <c r="AA79" s="1"/>
  <c r="Q32"/>
  <c r="Q33"/>
  <c r="Q34"/>
  <c r="Q35"/>
  <c r="AA83" s="1"/>
  <c r="Q36"/>
  <c r="Q37"/>
  <c r="AA85"/>
  <c r="Q38"/>
  <c r="Q39"/>
  <c r="AA87" s="1"/>
  <c r="Q40"/>
  <c r="Q41"/>
  <c r="AA89" s="1"/>
  <c r="Q42"/>
  <c r="Q43"/>
  <c r="Q44"/>
  <c r="AA92" s="1"/>
  <c r="Q45"/>
  <c r="AA93" s="1"/>
  <c r="Q46"/>
  <c r="AA94" s="1"/>
  <c r="Q47"/>
  <c r="AA95" s="1"/>
  <c r="Q48"/>
  <c r="AA96" s="1"/>
  <c r="Q49"/>
  <c r="Q50"/>
  <c r="AA98" s="1"/>
  <c r="Q51"/>
  <c r="AA99" s="1"/>
  <c r="Q52"/>
  <c r="Q53"/>
  <c r="Q54"/>
  <c r="AA102" s="1"/>
  <c r="Q55"/>
  <c r="O9"/>
  <c r="Z57" s="1"/>
  <c r="O10"/>
  <c r="Z58" s="1"/>
  <c r="O11"/>
  <c r="Z59" s="1"/>
  <c r="O12"/>
  <c r="Z60" s="1"/>
  <c r="O13"/>
  <c r="Z61" s="1"/>
  <c r="O14"/>
  <c r="Z62" s="1"/>
  <c r="O15"/>
  <c r="O16"/>
  <c r="Z64"/>
  <c r="O17"/>
  <c r="Z65"/>
  <c r="O18"/>
  <c r="Z66"/>
  <c r="O19"/>
  <c r="Z67"/>
  <c r="O20"/>
  <c r="Z68"/>
  <c r="O2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O32"/>
  <c r="Z80" s="1"/>
  <c r="O33"/>
  <c r="Z81" s="1"/>
  <c r="O34"/>
  <c r="Z82" s="1"/>
  <c r="O35"/>
  <c r="Z83" s="1"/>
  <c r="O36"/>
  <c r="Z84" s="1"/>
  <c r="O37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O49"/>
  <c r="Z97" s="1"/>
  <c r="O50"/>
  <c r="O51"/>
  <c r="O52"/>
  <c r="Z100" s="1"/>
  <c r="O53"/>
  <c r="Z101" s="1"/>
  <c r="O54"/>
  <c r="Z102" s="1"/>
  <c r="O55"/>
  <c r="Z103" s="1"/>
  <c r="AF103" s="1"/>
  <c r="M9"/>
  <c r="Y57" s="1"/>
  <c r="M10"/>
  <c r="Y58" s="1"/>
  <c r="M11"/>
  <c r="Y59" s="1"/>
  <c r="M12"/>
  <c r="Y60" s="1"/>
  <c r="M13"/>
  <c r="Y61" s="1"/>
  <c r="M14"/>
  <c r="M15"/>
  <c r="Y63" s="1"/>
  <c r="M16"/>
  <c r="Y64" s="1"/>
  <c r="M17"/>
  <c r="Y65" s="1"/>
  <c r="M18"/>
  <c r="Y66" s="1"/>
  <c r="M19"/>
  <c r="Y67" s="1"/>
  <c r="M20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M31"/>
  <c r="Y79"/>
  <c r="M32"/>
  <c r="Y80"/>
  <c r="M33"/>
  <c r="Y81"/>
  <c r="M34"/>
  <c r="Y82"/>
  <c r="M35"/>
  <c r="Y83"/>
  <c r="M36"/>
  <c r="M37"/>
  <c r="Y85" s="1"/>
  <c r="M38"/>
  <c r="Y86" s="1"/>
  <c r="M39"/>
  <c r="Y87" s="1"/>
  <c r="M40"/>
  <c r="Y88" s="1"/>
  <c r="M41"/>
  <c r="Y89" s="1"/>
  <c r="M42"/>
  <c r="Y90" s="1"/>
  <c r="M43"/>
  <c r="M44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 s="1"/>
  <c r="Q8"/>
  <c r="O8"/>
  <c r="Z56"/>
  <c r="M8"/>
  <c r="H9"/>
  <c r="H10"/>
  <c r="AB10"/>
  <c r="H11"/>
  <c r="H12"/>
  <c r="H13"/>
  <c r="H14"/>
  <c r="AB14" s="1"/>
  <c r="H15"/>
  <c r="H16"/>
  <c r="H17"/>
  <c r="H18"/>
  <c r="H19"/>
  <c r="H20"/>
  <c r="H21"/>
  <c r="H22"/>
  <c r="AB22" s="1"/>
  <c r="H23"/>
  <c r="H24"/>
  <c r="H25"/>
  <c r="H26"/>
  <c r="AB26"/>
  <c r="H27"/>
  <c r="H28"/>
  <c r="H29"/>
  <c r="H30"/>
  <c r="AB30" s="1"/>
  <c r="H31"/>
  <c r="H32"/>
  <c r="H33"/>
  <c r="H34"/>
  <c r="H35"/>
  <c r="H36"/>
  <c r="H37"/>
  <c r="H38"/>
  <c r="AB38" s="1"/>
  <c r="H39"/>
  <c r="H40"/>
  <c r="H41"/>
  <c r="H42"/>
  <c r="AB42" s="1"/>
  <c r="H43"/>
  <c r="AB43" s="1"/>
  <c r="H44"/>
  <c r="H45"/>
  <c r="AB45" s="1"/>
  <c r="H46"/>
  <c r="AB46" s="1"/>
  <c r="H47"/>
  <c r="AB47" s="1"/>
  <c r="H48"/>
  <c r="H49"/>
  <c r="AB49" s="1"/>
  <c r="H50"/>
  <c r="AB50" s="1"/>
  <c r="H51"/>
  <c r="AB51" s="1"/>
  <c r="H52"/>
  <c r="H53"/>
  <c r="H54"/>
  <c r="AB54" s="1"/>
  <c r="H55"/>
  <c r="AB55" s="1"/>
  <c r="F9"/>
  <c r="AA9" s="1"/>
  <c r="F10"/>
  <c r="F11"/>
  <c r="AA11" s="1"/>
  <c r="F12"/>
  <c r="F13"/>
  <c r="AA13" s="1"/>
  <c r="F14"/>
  <c r="F15"/>
  <c r="F16"/>
  <c r="F17"/>
  <c r="AA17"/>
  <c r="F18"/>
  <c r="F19"/>
  <c r="AA19" s="1"/>
  <c r="F20"/>
  <c r="F21"/>
  <c r="F22"/>
  <c r="F23"/>
  <c r="AA23" s="1"/>
  <c r="F24"/>
  <c r="F25"/>
  <c r="AA25" s="1"/>
  <c r="F26"/>
  <c r="F27"/>
  <c r="AA27"/>
  <c r="F28"/>
  <c r="F29"/>
  <c r="AA29" s="1"/>
  <c r="F30"/>
  <c r="F31"/>
  <c r="F32"/>
  <c r="F33"/>
  <c r="AA33" s="1"/>
  <c r="F34"/>
  <c r="F35"/>
  <c r="AA35" s="1"/>
  <c r="F36"/>
  <c r="F37"/>
  <c r="F38"/>
  <c r="F39"/>
  <c r="AA39"/>
  <c r="F40"/>
  <c r="F41"/>
  <c r="AA41" s="1"/>
  <c r="F42"/>
  <c r="F43"/>
  <c r="AA43" s="1"/>
  <c r="F44"/>
  <c r="F45"/>
  <c r="F46"/>
  <c r="F47"/>
  <c r="AA47" s="1"/>
  <c r="F48"/>
  <c r="F49"/>
  <c r="AA49"/>
  <c r="F50"/>
  <c r="AA50"/>
  <c r="F51"/>
  <c r="AA51"/>
  <c r="F52"/>
  <c r="F53"/>
  <c r="AA53" s="1"/>
  <c r="F54"/>
  <c r="AA54" s="1"/>
  <c r="F55"/>
  <c r="AA55" s="1"/>
  <c r="D9"/>
  <c r="D10"/>
  <c r="Z10" s="1"/>
  <c r="D11"/>
  <c r="D12"/>
  <c r="D13"/>
  <c r="D14"/>
  <c r="Z14"/>
  <c r="D15"/>
  <c r="D16"/>
  <c r="D17"/>
  <c r="D18"/>
  <c r="D19"/>
  <c r="D20"/>
  <c r="D21"/>
  <c r="D22"/>
  <c r="Z22" s="1"/>
  <c r="D23"/>
  <c r="D24"/>
  <c r="D25"/>
  <c r="D26"/>
  <c r="Z26" s="1"/>
  <c r="D27"/>
  <c r="D28"/>
  <c r="D29"/>
  <c r="D30"/>
  <c r="Z30" s="1"/>
  <c r="D31"/>
  <c r="D32"/>
  <c r="D33"/>
  <c r="D34"/>
  <c r="D35"/>
  <c r="D36"/>
  <c r="D37"/>
  <c r="D38"/>
  <c r="Z38"/>
  <c r="D39"/>
  <c r="D40"/>
  <c r="D41"/>
  <c r="D42"/>
  <c r="Z42" s="1"/>
  <c r="D43"/>
  <c r="D44"/>
  <c r="D45"/>
  <c r="Z45" s="1"/>
  <c r="D46"/>
  <c r="Z46" s="1"/>
  <c r="D47"/>
  <c r="Z47" s="1"/>
  <c r="D48"/>
  <c r="D49"/>
  <c r="Z49"/>
  <c r="D50"/>
  <c r="D51"/>
  <c r="Z51" s="1"/>
  <c r="D52"/>
  <c r="D53"/>
  <c r="D54"/>
  <c r="Z54" s="1"/>
  <c r="D55"/>
  <c r="Z55" s="1"/>
  <c r="B9"/>
  <c r="Y9" s="1"/>
  <c r="B10"/>
  <c r="B11"/>
  <c r="Y11"/>
  <c r="B12"/>
  <c r="B13"/>
  <c r="B14"/>
  <c r="B15"/>
  <c r="B16"/>
  <c r="B17"/>
  <c r="Y17" s="1"/>
  <c r="B18"/>
  <c r="B19"/>
  <c r="Y19" s="1"/>
  <c r="B20"/>
  <c r="B21"/>
  <c r="B22"/>
  <c r="B23"/>
  <c r="Y23"/>
  <c r="B24"/>
  <c r="B25"/>
  <c r="Y25" s="1"/>
  <c r="B26"/>
  <c r="B27"/>
  <c r="Y27" s="1"/>
  <c r="B28"/>
  <c r="B29"/>
  <c r="B30"/>
  <c r="B31"/>
  <c r="B32"/>
  <c r="B33"/>
  <c r="Y33" s="1"/>
  <c r="B34"/>
  <c r="B35"/>
  <c r="Y35"/>
  <c r="B36"/>
  <c r="B37"/>
  <c r="B38"/>
  <c r="B39"/>
  <c r="Y39" s="1"/>
  <c r="B40"/>
  <c r="B41"/>
  <c r="Y41" s="1"/>
  <c r="B42"/>
  <c r="B43"/>
  <c r="Y43" s="1"/>
  <c r="B44"/>
  <c r="B45"/>
  <c r="Y45"/>
  <c r="B46"/>
  <c r="B47"/>
  <c r="B48"/>
  <c r="B49"/>
  <c r="Y49" s="1"/>
  <c r="B50"/>
  <c r="Y50" s="1"/>
  <c r="B51"/>
  <c r="Y51" s="1"/>
  <c r="B52"/>
  <c r="B53"/>
  <c r="Y53" s="1"/>
  <c r="B54"/>
  <c r="Y54" s="1"/>
  <c r="AC54" s="1"/>
  <c r="B55"/>
  <c r="Y55" s="1"/>
  <c r="H8"/>
  <c r="F8"/>
  <c r="D8"/>
  <c r="B8"/>
  <c r="H9" i="75"/>
  <c r="AB9" s="1"/>
  <c r="H10"/>
  <c r="AB10" s="1"/>
  <c r="H11"/>
  <c r="H12"/>
  <c r="AB12" s="1"/>
  <c r="H13"/>
  <c r="AB13" s="1"/>
  <c r="H14"/>
  <c r="H15"/>
  <c r="H16"/>
  <c r="H17"/>
  <c r="AB17" s="1"/>
  <c r="H18"/>
  <c r="AB18" s="1"/>
  <c r="H19"/>
  <c r="H20"/>
  <c r="H21"/>
  <c r="AB21" s="1"/>
  <c r="H22"/>
  <c r="H23"/>
  <c r="AB23" s="1"/>
  <c r="H24"/>
  <c r="H25"/>
  <c r="AB25"/>
  <c r="H26"/>
  <c r="H27"/>
  <c r="AB27" s="1"/>
  <c r="H28"/>
  <c r="H29"/>
  <c r="AB29" s="1"/>
  <c r="H30"/>
  <c r="H31"/>
  <c r="AB31" s="1"/>
  <c r="H32"/>
  <c r="H33"/>
  <c r="AB33" s="1"/>
  <c r="H34"/>
  <c r="AB34" s="1"/>
  <c r="H35"/>
  <c r="H36"/>
  <c r="H37"/>
  <c r="AB37" s="1"/>
  <c r="H38"/>
  <c r="AB38" s="1"/>
  <c r="H39"/>
  <c r="H40"/>
  <c r="H41"/>
  <c r="H42"/>
  <c r="H43"/>
  <c r="H44"/>
  <c r="H45"/>
  <c r="H46"/>
  <c r="AB46" s="1"/>
  <c r="H47"/>
  <c r="H48"/>
  <c r="H49"/>
  <c r="H50"/>
  <c r="AB50" s="1"/>
  <c r="H51"/>
  <c r="H52"/>
  <c r="H53"/>
  <c r="H54"/>
  <c r="AB54"/>
  <c r="H55"/>
  <c r="AB55"/>
  <c r="F9"/>
  <c r="AA9"/>
  <c r="F10"/>
  <c r="F11"/>
  <c r="AA11" s="1"/>
  <c r="F12"/>
  <c r="F13"/>
  <c r="F14"/>
  <c r="F15"/>
  <c r="F16"/>
  <c r="F17"/>
  <c r="AA17" s="1"/>
  <c r="F18"/>
  <c r="F19"/>
  <c r="AA19" s="1"/>
  <c r="F20"/>
  <c r="F21"/>
  <c r="AA21"/>
  <c r="F22"/>
  <c r="AA22"/>
  <c r="F23"/>
  <c r="AA23"/>
  <c r="F24"/>
  <c r="AA24"/>
  <c r="F25"/>
  <c r="AA25"/>
  <c r="F26"/>
  <c r="AA26"/>
  <c r="F27"/>
  <c r="AA27"/>
  <c r="F28"/>
  <c r="AA28"/>
  <c r="F29"/>
  <c r="AA29"/>
  <c r="F30"/>
  <c r="AA30"/>
  <c r="F31"/>
  <c r="AA31"/>
  <c r="F32"/>
  <c r="F33"/>
  <c r="AA33" s="1"/>
  <c r="F34"/>
  <c r="F35"/>
  <c r="AA35" s="1"/>
  <c r="F36"/>
  <c r="F37"/>
  <c r="AA37" s="1"/>
  <c r="F38"/>
  <c r="F39"/>
  <c r="AA39"/>
  <c r="F40"/>
  <c r="F41"/>
  <c r="F42"/>
  <c r="AA42" s="1"/>
  <c r="F43"/>
  <c r="AA43" s="1"/>
  <c r="F44"/>
  <c r="F45"/>
  <c r="AA45" s="1"/>
  <c r="F46"/>
  <c r="AA46" s="1"/>
  <c r="F47"/>
  <c r="AA47" s="1"/>
  <c r="F48"/>
  <c r="F49"/>
  <c r="AA49" s="1"/>
  <c r="F50"/>
  <c r="AA50" s="1"/>
  <c r="F51"/>
  <c r="AA51" s="1"/>
  <c r="F52"/>
  <c r="F53"/>
  <c r="AA53" s="1"/>
  <c r="F54"/>
  <c r="AA54" s="1"/>
  <c r="F55"/>
  <c r="D9"/>
  <c r="Z9" s="1"/>
  <c r="D10"/>
  <c r="Z10" s="1"/>
  <c r="D11"/>
  <c r="D12"/>
  <c r="D13"/>
  <c r="Z13" s="1"/>
  <c r="D14"/>
  <c r="D15"/>
  <c r="D16"/>
  <c r="Z16" s="1"/>
  <c r="D17"/>
  <c r="Z17" s="1"/>
  <c r="D18"/>
  <c r="Z18" s="1"/>
  <c r="D19"/>
  <c r="D20"/>
  <c r="D21"/>
  <c r="Z21" s="1"/>
  <c r="D22"/>
  <c r="Z22" s="1"/>
  <c r="D23"/>
  <c r="Z23" s="1"/>
  <c r="D24"/>
  <c r="D25"/>
  <c r="Z25" s="1"/>
  <c r="D26"/>
  <c r="Z26" s="1"/>
  <c r="D27"/>
  <c r="Z27" s="1"/>
  <c r="D28"/>
  <c r="D29"/>
  <c r="Z29" s="1"/>
  <c r="D30"/>
  <c r="Z30" s="1"/>
  <c r="D31"/>
  <c r="Z31" s="1"/>
  <c r="D32"/>
  <c r="D33"/>
  <c r="Z33"/>
  <c r="D34"/>
  <c r="Z34"/>
  <c r="D35"/>
  <c r="D36"/>
  <c r="D37"/>
  <c r="Z37"/>
  <c r="D38"/>
  <c r="Z38"/>
  <c r="D39"/>
  <c r="D40"/>
  <c r="D41"/>
  <c r="D42"/>
  <c r="Z42" s="1"/>
  <c r="D43"/>
  <c r="Z43" s="1"/>
  <c r="D44"/>
  <c r="D45"/>
  <c r="Z45"/>
  <c r="D46"/>
  <c r="D47"/>
  <c r="Z47" s="1"/>
  <c r="D48"/>
  <c r="D49"/>
  <c r="Z49" s="1"/>
  <c r="D50"/>
  <c r="Z50" s="1"/>
  <c r="D51"/>
  <c r="Z51" s="1"/>
  <c r="D52"/>
  <c r="D53"/>
  <c r="Z53" s="1"/>
  <c r="D54"/>
  <c r="Z54" s="1"/>
  <c r="D55"/>
  <c r="Z55" s="1"/>
  <c r="B9"/>
  <c r="B10"/>
  <c r="B11"/>
  <c r="Y11" s="1"/>
  <c r="B12"/>
  <c r="B13"/>
  <c r="Y13" s="1"/>
  <c r="B14"/>
  <c r="B15"/>
  <c r="B16"/>
  <c r="B17"/>
  <c r="B18"/>
  <c r="B19"/>
  <c r="Y19" s="1"/>
  <c r="B20"/>
  <c r="B21"/>
  <c r="B22"/>
  <c r="Y22" s="1"/>
  <c r="B23"/>
  <c r="B24"/>
  <c r="Y24" s="1"/>
  <c r="B25"/>
  <c r="B26"/>
  <c r="Y26" s="1"/>
  <c r="B27"/>
  <c r="B28"/>
  <c r="Y28"/>
  <c r="B29"/>
  <c r="B30"/>
  <c r="Y30" s="1"/>
  <c r="B31"/>
  <c r="B32"/>
  <c r="B33"/>
  <c r="B34"/>
  <c r="Y34" s="1"/>
  <c r="B35"/>
  <c r="Y35" s="1"/>
  <c r="B36"/>
  <c r="B37"/>
  <c r="B38"/>
  <c r="Y38" s="1"/>
  <c r="B39"/>
  <c r="Y39" s="1"/>
  <c r="B40"/>
  <c r="B41"/>
  <c r="B42"/>
  <c r="Y42" s="1"/>
  <c r="B43"/>
  <c r="B44"/>
  <c r="B45"/>
  <c r="B46"/>
  <c r="Y46" s="1"/>
  <c r="B47"/>
  <c r="Y47" s="1"/>
  <c r="B48"/>
  <c r="B49"/>
  <c r="Y49" s="1"/>
  <c r="B50"/>
  <c r="Y50" s="1"/>
  <c r="B51"/>
  <c r="B52"/>
  <c r="B53"/>
  <c r="Y53" s="1"/>
  <c r="B54"/>
  <c r="Y54" s="1"/>
  <c r="B55"/>
  <c r="Y55" s="1"/>
  <c r="H8"/>
  <c r="F8"/>
  <c r="D8"/>
  <c r="Z8" s="1"/>
  <c r="B8"/>
  <c r="S9"/>
  <c r="S10"/>
  <c r="AB58" s="1"/>
  <c r="S11"/>
  <c r="AB59" s="1"/>
  <c r="S12"/>
  <c r="AB60" s="1"/>
  <c r="S13"/>
  <c r="S14"/>
  <c r="S15"/>
  <c r="AB63" s="1"/>
  <c r="S16"/>
  <c r="S17"/>
  <c r="S18"/>
  <c r="AB66" s="1"/>
  <c r="S19"/>
  <c r="AB67" s="1"/>
  <c r="S20"/>
  <c r="S21"/>
  <c r="AB69" s="1"/>
  <c r="S22"/>
  <c r="S23"/>
  <c r="AB71"/>
  <c r="S24"/>
  <c r="S25"/>
  <c r="AB73" s="1"/>
  <c r="S26"/>
  <c r="S27"/>
  <c r="AB75" s="1"/>
  <c r="S28"/>
  <c r="S29"/>
  <c r="AB77" s="1"/>
  <c r="S30"/>
  <c r="S31"/>
  <c r="AB79"/>
  <c r="S32"/>
  <c r="S33"/>
  <c r="AB81" s="1"/>
  <c r="S34"/>
  <c r="AB82" s="1"/>
  <c r="S35"/>
  <c r="AB83" s="1"/>
  <c r="S36"/>
  <c r="S37"/>
  <c r="AB85" s="1"/>
  <c r="S38"/>
  <c r="AB86" s="1"/>
  <c r="S39"/>
  <c r="AB87" s="1"/>
  <c r="S40"/>
  <c r="S41"/>
  <c r="AB89" s="1"/>
  <c r="S42"/>
  <c r="S43"/>
  <c r="AB91"/>
  <c r="S44"/>
  <c r="S45"/>
  <c r="AB93" s="1"/>
  <c r="S46"/>
  <c r="AB94" s="1"/>
  <c r="S47"/>
  <c r="AB95" s="1"/>
  <c r="S48"/>
  <c r="AB96" s="1"/>
  <c r="S49"/>
  <c r="AB97" s="1"/>
  <c r="S50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 s="1"/>
  <c r="Q11"/>
  <c r="Q12"/>
  <c r="AA60" s="1"/>
  <c r="Q13"/>
  <c r="Q14"/>
  <c r="AA62"/>
  <c r="Q15"/>
  <c r="AA63"/>
  <c r="Q16"/>
  <c r="AA64"/>
  <c r="Q17"/>
  <c r="AA65"/>
  <c r="Q18"/>
  <c r="AA66"/>
  <c r="Q19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Q36"/>
  <c r="Q37"/>
  <c r="AA85" s="1"/>
  <c r="Q38"/>
  <c r="AA86" s="1"/>
  <c r="Q39"/>
  <c r="Q40"/>
  <c r="AA88" s="1"/>
  <c r="Q41"/>
  <c r="AA89" s="1"/>
  <c r="Q42"/>
  <c r="AA90" s="1"/>
  <c r="Q43"/>
  <c r="Q44"/>
  <c r="AA92" s="1"/>
  <c r="Q45"/>
  <c r="Q46"/>
  <c r="AA94"/>
  <c r="Q47"/>
  <c r="AA95"/>
  <c r="Q48"/>
  <c r="AA96"/>
  <c r="Q49"/>
  <c r="AA97"/>
  <c r="Q50"/>
  <c r="AA98"/>
  <c r="Q51"/>
  <c r="Q52"/>
  <c r="AA100" s="1"/>
  <c r="Q53"/>
  <c r="AA101" s="1"/>
  <c r="Q54"/>
  <c r="AA102" s="1"/>
  <c r="Q55"/>
  <c r="AA103" s="1"/>
  <c r="AH103" s="1"/>
  <c r="O9"/>
  <c r="Z57" s="1"/>
  <c r="O10"/>
  <c r="O11"/>
  <c r="Z59" s="1"/>
  <c r="O12"/>
  <c r="O13"/>
  <c r="Z61"/>
  <c r="O14"/>
  <c r="Z62"/>
  <c r="O15"/>
  <c r="Z63"/>
  <c r="O16"/>
  <c r="Z64"/>
  <c r="O17"/>
  <c r="Z65" s="1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O35"/>
  <c r="Z83"/>
  <c r="O36"/>
  <c r="O37"/>
  <c r="Z85" s="1"/>
  <c r="O38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O55"/>
  <c r="Z103" s="1"/>
  <c r="AF103" s="1"/>
  <c r="M9"/>
  <c r="M10"/>
  <c r="Y58"/>
  <c r="M11"/>
  <c r="Y59"/>
  <c r="M12"/>
  <c r="Y60"/>
  <c r="M13"/>
  <c r="Y61"/>
  <c r="M14"/>
  <c r="Y62"/>
  <c r="M15"/>
  <c r="M16"/>
  <c r="Y64" s="1"/>
  <c r="M17"/>
  <c r="M18"/>
  <c r="Y66" s="1"/>
  <c r="M19"/>
  <c r="Y67" s="1"/>
  <c r="M20"/>
  <c r="Y68" s="1"/>
  <c r="M21"/>
  <c r="M22"/>
  <c r="Y70" s="1"/>
  <c r="M23"/>
  <c r="M24"/>
  <c r="Y72"/>
  <c r="M25"/>
  <c r="M26"/>
  <c r="Y74" s="1"/>
  <c r="M27"/>
  <c r="M28"/>
  <c r="Y76" s="1"/>
  <c r="M29"/>
  <c r="M30"/>
  <c r="Y78" s="1"/>
  <c r="M31"/>
  <c r="M32"/>
  <c r="Y80"/>
  <c r="M33"/>
  <c r="M34"/>
  <c r="Y82" s="1"/>
  <c r="M35"/>
  <c r="Y83" s="1"/>
  <c r="M36"/>
  <c r="Y84" s="1"/>
  <c r="M37"/>
  <c r="M38"/>
  <c r="Y86" s="1"/>
  <c r="M39"/>
  <c r="Y87" s="1"/>
  <c r="M40"/>
  <c r="Y88" s="1"/>
  <c r="M41"/>
  <c r="M42"/>
  <c r="Y90" s="1"/>
  <c r="M43"/>
  <c r="Y91" s="1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Q8"/>
  <c r="AA56" s="1"/>
  <c r="O8"/>
  <c r="M8"/>
  <c r="Y56" s="1"/>
  <c r="S9" i="74"/>
  <c r="S10"/>
  <c r="AB58"/>
  <c r="S11"/>
  <c r="S12"/>
  <c r="S13"/>
  <c r="AB61"/>
  <c r="S14"/>
  <c r="S15"/>
  <c r="AB63" s="1"/>
  <c r="S16"/>
  <c r="S17"/>
  <c r="S18"/>
  <c r="S19"/>
  <c r="S20"/>
  <c r="S21"/>
  <c r="S22"/>
  <c r="S23"/>
  <c r="S24"/>
  <c r="AB72" s="1"/>
  <c r="S25"/>
  <c r="AB73" s="1"/>
  <c r="S26"/>
  <c r="AB74" s="1"/>
  <c r="S27"/>
  <c r="AB75" s="1"/>
  <c r="S28"/>
  <c r="AB76" s="1"/>
  <c r="S29"/>
  <c r="S30"/>
  <c r="AB78"/>
  <c r="S31"/>
  <c r="S32"/>
  <c r="S33"/>
  <c r="AB81"/>
  <c r="S34"/>
  <c r="S35"/>
  <c r="AB83" s="1"/>
  <c r="S36"/>
  <c r="S37"/>
  <c r="S38"/>
  <c r="S39"/>
  <c r="S40"/>
  <c r="AB88" s="1"/>
  <c r="S41"/>
  <c r="AB89" s="1"/>
  <c r="S42"/>
  <c r="AB90" s="1"/>
  <c r="S43"/>
  <c r="AB91" s="1"/>
  <c r="S44"/>
  <c r="AB92" s="1"/>
  <c r="S45"/>
  <c r="S46"/>
  <c r="AB94"/>
  <c r="S47"/>
  <c r="S48"/>
  <c r="S49"/>
  <c r="AB97"/>
  <c r="S50"/>
  <c r="S51"/>
  <c r="AB99" s="1"/>
  <c r="S52"/>
  <c r="S53"/>
  <c r="S54"/>
  <c r="S55"/>
  <c r="Q9"/>
  <c r="AA57" s="1"/>
  <c r="Q10"/>
  <c r="Q11"/>
  <c r="AA59"/>
  <c r="Q12"/>
  <c r="AA60"/>
  <c r="Q13"/>
  <c r="AA61"/>
  <c r="Q14"/>
  <c r="AA62"/>
  <c r="Q15"/>
  <c r="AA63"/>
  <c r="Q16"/>
  <c r="Q17"/>
  <c r="Q18"/>
  <c r="Q19"/>
  <c r="Q20"/>
  <c r="Q21"/>
  <c r="Q22"/>
  <c r="Q23"/>
  <c r="Q24"/>
  <c r="AA72"/>
  <c r="Q25"/>
  <c r="Q26"/>
  <c r="AA74" s="1"/>
  <c r="Q27"/>
  <c r="Q28"/>
  <c r="Q29"/>
  <c r="AA77" s="1"/>
  <c r="Q30"/>
  <c r="Q31"/>
  <c r="AA79"/>
  <c r="Q32"/>
  <c r="AA80"/>
  <c r="Q33"/>
  <c r="AA81"/>
  <c r="Q34"/>
  <c r="AA82"/>
  <c r="Q35"/>
  <c r="AA83"/>
  <c r="Q36"/>
  <c r="Q37"/>
  <c r="Q38"/>
  <c r="Q39"/>
  <c r="Q40"/>
  <c r="AA88"/>
  <c r="Q41"/>
  <c r="Q42"/>
  <c r="AA90" s="1"/>
  <c r="Q43"/>
  <c r="Q44"/>
  <c r="Q45"/>
  <c r="AA93" s="1"/>
  <c r="Q46"/>
  <c r="Q47"/>
  <c r="AA95"/>
  <c r="Q48"/>
  <c r="AA96"/>
  <c r="Q49"/>
  <c r="AA97"/>
  <c r="Q50"/>
  <c r="AA98"/>
  <c r="Q51"/>
  <c r="AA99"/>
  <c r="Q52"/>
  <c r="Q53"/>
  <c r="Q54"/>
  <c r="Q55"/>
  <c r="O9"/>
  <c r="O10"/>
  <c r="Z58" s="1"/>
  <c r="O11"/>
  <c r="O12"/>
  <c r="Z60" s="1"/>
  <c r="O13"/>
  <c r="Z61" s="1"/>
  <c r="O14"/>
  <c r="Z62" s="1"/>
  <c r="O15"/>
  <c r="Z63" s="1"/>
  <c r="O16"/>
  <c r="O17"/>
  <c r="O18"/>
  <c r="O19"/>
  <c r="O20"/>
  <c r="O21"/>
  <c r="O22"/>
  <c r="O23"/>
  <c r="O24"/>
  <c r="O25"/>
  <c r="Z73" s="1"/>
  <c r="O26"/>
  <c r="O27"/>
  <c r="Z75"/>
  <c r="O28"/>
  <c r="Z76"/>
  <c r="O29"/>
  <c r="O30"/>
  <c r="Z78" s="1"/>
  <c r="O31"/>
  <c r="O32"/>
  <c r="Z80" s="1"/>
  <c r="O33"/>
  <c r="Z81" s="1"/>
  <c r="O34"/>
  <c r="Z82" s="1"/>
  <c r="O35"/>
  <c r="Z83" s="1"/>
  <c r="O36"/>
  <c r="O37"/>
  <c r="O38"/>
  <c r="O39"/>
  <c r="O40"/>
  <c r="O41"/>
  <c r="Z89" s="1"/>
  <c r="O42"/>
  <c r="O43"/>
  <c r="Z91"/>
  <c r="O44"/>
  <c r="Z92"/>
  <c r="O45"/>
  <c r="O46"/>
  <c r="Z94" s="1"/>
  <c r="O47"/>
  <c r="O48"/>
  <c r="Z96" s="1"/>
  <c r="O49"/>
  <c r="Z97" s="1"/>
  <c r="O50"/>
  <c r="Z98" s="1"/>
  <c r="O51"/>
  <c r="Z99" s="1"/>
  <c r="O52"/>
  <c r="O53"/>
  <c r="O54"/>
  <c r="O55"/>
  <c r="M9"/>
  <c r="Y57" s="1"/>
  <c r="M10"/>
  <c r="M11"/>
  <c r="Y59" s="1"/>
  <c r="M12"/>
  <c r="Y60" s="1"/>
  <c r="M13"/>
  <c r="M14"/>
  <c r="Y62" s="1"/>
  <c r="M15"/>
  <c r="M16"/>
  <c r="M17"/>
  <c r="M18"/>
  <c r="M19"/>
  <c r="M20"/>
  <c r="M21"/>
  <c r="M22"/>
  <c r="M23"/>
  <c r="M24"/>
  <c r="Y72" s="1"/>
  <c r="M25"/>
  <c r="Y73" s="1"/>
  <c r="M26"/>
  <c r="Y74" s="1"/>
  <c r="M27"/>
  <c r="Y75" s="1"/>
  <c r="M28"/>
  <c r="M29"/>
  <c r="Y77" s="1"/>
  <c r="M30"/>
  <c r="M31"/>
  <c r="Y79" s="1"/>
  <c r="M32"/>
  <c r="Y80" s="1"/>
  <c r="M33"/>
  <c r="M34"/>
  <c r="Y82" s="1"/>
  <c r="M35"/>
  <c r="M36"/>
  <c r="M37"/>
  <c r="M38"/>
  <c r="M39"/>
  <c r="M40"/>
  <c r="Y88" s="1"/>
  <c r="M41"/>
  <c r="Y89" s="1"/>
  <c r="M42"/>
  <c r="Y90" s="1"/>
  <c r="M43"/>
  <c r="Y91" s="1"/>
  <c r="M44"/>
  <c r="M45"/>
  <c r="Y93" s="1"/>
  <c r="M46"/>
  <c r="M47"/>
  <c r="Y95" s="1"/>
  <c r="M48"/>
  <c r="Y96" s="1"/>
  <c r="M49"/>
  <c r="M50"/>
  <c r="Y98" s="1"/>
  <c r="M51"/>
  <c r="M52"/>
  <c r="M53"/>
  <c r="M54"/>
  <c r="M55"/>
  <c r="S8"/>
  <c r="AB56" s="1"/>
  <c r="Q8"/>
  <c r="AA56" s="1"/>
  <c r="O8"/>
  <c r="Z56" s="1"/>
  <c r="M8"/>
  <c r="H9"/>
  <c r="H10"/>
  <c r="AB10" s="1"/>
  <c r="H11"/>
  <c r="H12"/>
  <c r="H13"/>
  <c r="AB13" s="1"/>
  <c r="H14"/>
  <c r="H15"/>
  <c r="AB15" s="1"/>
  <c r="H16"/>
  <c r="H17"/>
  <c r="H18"/>
  <c r="H19"/>
  <c r="H20"/>
  <c r="H21"/>
  <c r="H22"/>
  <c r="H23"/>
  <c r="H24"/>
  <c r="H25"/>
  <c r="AB25"/>
  <c r="H26"/>
  <c r="AB26"/>
  <c r="H27"/>
  <c r="AB27"/>
  <c r="H28"/>
  <c r="H29"/>
  <c r="H30"/>
  <c r="AB30"/>
  <c r="H31"/>
  <c r="H32"/>
  <c r="H33"/>
  <c r="AB33"/>
  <c r="H34"/>
  <c r="H35"/>
  <c r="AB35" s="1"/>
  <c r="H36"/>
  <c r="H37"/>
  <c r="H38"/>
  <c r="H39"/>
  <c r="H40"/>
  <c r="H41"/>
  <c r="AB41" s="1"/>
  <c r="H42"/>
  <c r="AB42" s="1"/>
  <c r="H43"/>
  <c r="AB43" s="1"/>
  <c r="H44"/>
  <c r="H45"/>
  <c r="H46"/>
  <c r="AB46" s="1"/>
  <c r="H47"/>
  <c r="H48"/>
  <c r="H49"/>
  <c r="AB49" s="1"/>
  <c r="H50"/>
  <c r="H51"/>
  <c r="AB51" s="1"/>
  <c r="H52"/>
  <c r="H53"/>
  <c r="H54"/>
  <c r="H55"/>
  <c r="F9"/>
  <c r="AA9" s="1"/>
  <c r="F10"/>
  <c r="F11"/>
  <c r="AA11" s="1"/>
  <c r="F12"/>
  <c r="F13"/>
  <c r="AA13" s="1"/>
  <c r="F14"/>
  <c r="AA14" s="1"/>
  <c r="F15"/>
  <c r="AA15" s="1"/>
  <c r="F16"/>
  <c r="F17"/>
  <c r="F18"/>
  <c r="F19"/>
  <c r="F20"/>
  <c r="F21"/>
  <c r="F22"/>
  <c r="F23"/>
  <c r="F24"/>
  <c r="F25"/>
  <c r="F26"/>
  <c r="AA26" s="1"/>
  <c r="F27"/>
  <c r="F28"/>
  <c r="F29"/>
  <c r="AA29" s="1"/>
  <c r="F30"/>
  <c r="F31"/>
  <c r="AA31"/>
  <c r="F32"/>
  <c r="F33"/>
  <c r="AA33" s="1"/>
  <c r="F34"/>
  <c r="AA34" s="1"/>
  <c r="F35"/>
  <c r="AA35" s="1"/>
  <c r="F36"/>
  <c r="F37"/>
  <c r="F38"/>
  <c r="F39"/>
  <c r="F40"/>
  <c r="F41"/>
  <c r="F42"/>
  <c r="AA42" s="1"/>
  <c r="F43"/>
  <c r="F44"/>
  <c r="F45"/>
  <c r="AA45" s="1"/>
  <c r="F46"/>
  <c r="F47"/>
  <c r="AA47" s="1"/>
  <c r="F48"/>
  <c r="F49"/>
  <c r="AA49" s="1"/>
  <c r="F50"/>
  <c r="AA50" s="1"/>
  <c r="F51"/>
  <c r="AA51" s="1"/>
  <c r="F52"/>
  <c r="F53"/>
  <c r="F54"/>
  <c r="F55"/>
  <c r="D9"/>
  <c r="D10"/>
  <c r="Z10"/>
  <c r="D11"/>
  <c r="D12"/>
  <c r="D13"/>
  <c r="Z13"/>
  <c r="D14"/>
  <c r="Z14"/>
  <c r="D15"/>
  <c r="Z15"/>
  <c r="D16"/>
  <c r="D17"/>
  <c r="D18"/>
  <c r="D19"/>
  <c r="D20"/>
  <c r="D21"/>
  <c r="D22"/>
  <c r="D23"/>
  <c r="D24"/>
  <c r="D25"/>
  <c r="Z25" s="1"/>
  <c r="D26"/>
  <c r="D27"/>
  <c r="Z27" s="1"/>
  <c r="D28"/>
  <c r="D29"/>
  <c r="D30"/>
  <c r="Z30" s="1"/>
  <c r="D31"/>
  <c r="D32"/>
  <c r="D33"/>
  <c r="Z33" s="1"/>
  <c r="D34"/>
  <c r="Z34" s="1"/>
  <c r="D35"/>
  <c r="Z35" s="1"/>
  <c r="D36"/>
  <c r="D37"/>
  <c r="D38"/>
  <c r="D39"/>
  <c r="D40"/>
  <c r="D41"/>
  <c r="Z41" s="1"/>
  <c r="D42"/>
  <c r="D43"/>
  <c r="Z43"/>
  <c r="D44"/>
  <c r="D45"/>
  <c r="D46"/>
  <c r="Z46"/>
  <c r="D47"/>
  <c r="D48"/>
  <c r="D49"/>
  <c r="Z49"/>
  <c r="D50"/>
  <c r="Z50"/>
  <c r="D51"/>
  <c r="Z51"/>
  <c r="D52"/>
  <c r="D53"/>
  <c r="D54"/>
  <c r="D55"/>
  <c r="B9"/>
  <c r="Y9"/>
  <c r="B10"/>
  <c r="B11"/>
  <c r="Y11" s="1"/>
  <c r="B12"/>
  <c r="B13"/>
  <c r="B14"/>
  <c r="Y14" s="1"/>
  <c r="B15"/>
  <c r="B16"/>
  <c r="B17"/>
  <c r="B18"/>
  <c r="B19"/>
  <c r="B20"/>
  <c r="B21"/>
  <c r="B22"/>
  <c r="B23"/>
  <c r="B24"/>
  <c r="B25"/>
  <c r="Y25" s="1"/>
  <c r="B26"/>
  <c r="Y26" s="1"/>
  <c r="B27"/>
  <c r="Y27" s="1"/>
  <c r="B28"/>
  <c r="B29"/>
  <c r="Y29" s="1"/>
  <c r="B30"/>
  <c r="B31"/>
  <c r="Y31" s="1"/>
  <c r="B32"/>
  <c r="B33"/>
  <c r="B34"/>
  <c r="Y34" s="1"/>
  <c r="B35"/>
  <c r="B36"/>
  <c r="B37"/>
  <c r="B38"/>
  <c r="B39"/>
  <c r="B40"/>
  <c r="B41"/>
  <c r="Y41"/>
  <c r="B42"/>
  <c r="Y42"/>
  <c r="B43"/>
  <c r="Y43"/>
  <c r="B44"/>
  <c r="B45"/>
  <c r="Y45" s="1"/>
  <c r="B46"/>
  <c r="B47"/>
  <c r="Y47" s="1"/>
  <c r="B48"/>
  <c r="B49"/>
  <c r="B50"/>
  <c r="Y50" s="1"/>
  <c r="B51"/>
  <c r="B52"/>
  <c r="B53"/>
  <c r="B54"/>
  <c r="B55"/>
  <c r="H8"/>
  <c r="F8"/>
  <c r="D8"/>
  <c r="B8"/>
  <c r="S9" i="73"/>
  <c r="S10"/>
  <c r="AB58" s="1"/>
  <c r="S11"/>
  <c r="S12"/>
  <c r="AB60" s="1"/>
  <c r="S13"/>
  <c r="S14"/>
  <c r="AB62" s="1"/>
  <c r="S15"/>
  <c r="S16"/>
  <c r="S17"/>
  <c r="AB65" s="1"/>
  <c r="S18"/>
  <c r="S19"/>
  <c r="AB67" s="1"/>
  <c r="S20"/>
  <c r="AB68" s="1"/>
  <c r="S21"/>
  <c r="AB69" s="1"/>
  <c r="S22"/>
  <c r="AB70" s="1"/>
  <c r="S23"/>
  <c r="AB71" s="1"/>
  <c r="S24"/>
  <c r="AB72" s="1"/>
  <c r="S25"/>
  <c r="AB73" s="1"/>
  <c r="S26"/>
  <c r="AB74" s="1"/>
  <c r="S27"/>
  <c r="AB75" s="1"/>
  <c r="S28"/>
  <c r="S29"/>
  <c r="AB77" s="1"/>
  <c r="S30"/>
  <c r="AB78" s="1"/>
  <c r="S31"/>
  <c r="AB79" s="1"/>
  <c r="S32"/>
  <c r="AB80" s="1"/>
  <c r="S33"/>
  <c r="AB81" s="1"/>
  <c r="S34"/>
  <c r="AB82" s="1"/>
  <c r="S35"/>
  <c r="AB83" s="1"/>
  <c r="S36"/>
  <c r="AB84" s="1"/>
  <c r="S37"/>
  <c r="AB85"/>
  <c r="S38"/>
  <c r="S39"/>
  <c r="AB87" s="1"/>
  <c r="S40"/>
  <c r="AB88" s="1"/>
  <c r="S41"/>
  <c r="AB89" s="1"/>
  <c r="S42"/>
  <c r="AB90" s="1"/>
  <c r="S43"/>
  <c r="AB91" s="1"/>
  <c r="S44"/>
  <c r="S45"/>
  <c r="AB93" s="1"/>
  <c r="S46"/>
  <c r="S47"/>
  <c r="AB95" s="1"/>
  <c r="S48"/>
  <c r="AB96" s="1"/>
  <c r="S49"/>
  <c r="AB97" s="1"/>
  <c r="S50"/>
  <c r="AB98" s="1"/>
  <c r="S51"/>
  <c r="AB99" s="1"/>
  <c r="S52"/>
  <c r="S53"/>
  <c r="AB101" s="1"/>
  <c r="S54"/>
  <c r="S55"/>
  <c r="AB103" s="1"/>
  <c r="Q9"/>
  <c r="AA57" s="1"/>
  <c r="Q10"/>
  <c r="AA58" s="1"/>
  <c r="Q11"/>
  <c r="AA59" s="1"/>
  <c r="Q12"/>
  <c r="Q13"/>
  <c r="AA61" s="1"/>
  <c r="Q14"/>
  <c r="Q15"/>
  <c r="AA63" s="1"/>
  <c r="Q16"/>
  <c r="AA64" s="1"/>
  <c r="Q17"/>
  <c r="AA65" s="1"/>
  <c r="Q18"/>
  <c r="AA66" s="1"/>
  <c r="Q19"/>
  <c r="AA67" s="1"/>
  <c r="Q20"/>
  <c r="AA68" s="1"/>
  <c r="Q21"/>
  <c r="Q22"/>
  <c r="AA70" s="1"/>
  <c r="Q23"/>
  <c r="Q24"/>
  <c r="AA72" s="1"/>
  <c r="Q25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Q36"/>
  <c r="AA84" s="1"/>
  <c r="Q37"/>
  <c r="AA85" s="1"/>
  <c r="Q38"/>
  <c r="AA86" s="1"/>
  <c r="Q39"/>
  <c r="AA87" s="1"/>
  <c r="Q40"/>
  <c r="AA88" s="1"/>
  <c r="Q41"/>
  <c r="Q42"/>
  <c r="AA90" s="1"/>
  <c r="Q43"/>
  <c r="Q44"/>
  <c r="AA92" s="1"/>
  <c r="Q45"/>
  <c r="AA93" s="1"/>
  <c r="Q46"/>
  <c r="AA94" s="1"/>
  <c r="Q47"/>
  <c r="AA95" s="1"/>
  <c r="Q48"/>
  <c r="AA96" s="1"/>
  <c r="Q49"/>
  <c r="Q50"/>
  <c r="AA98" s="1"/>
  <c r="Q51"/>
  <c r="Q52"/>
  <c r="AA100"/>
  <c r="Q53"/>
  <c r="AA101" s="1"/>
  <c r="Q54"/>
  <c r="AA102" s="1"/>
  <c r="Q55"/>
  <c r="AA103" s="1"/>
  <c r="O9"/>
  <c r="O10"/>
  <c r="Z58" s="1"/>
  <c r="O11"/>
  <c r="O12"/>
  <c r="Z60" s="1"/>
  <c r="O13"/>
  <c r="O14"/>
  <c r="Z62"/>
  <c r="O15"/>
  <c r="O16"/>
  <c r="Z64" s="1"/>
  <c r="O17"/>
  <c r="Z65" s="1"/>
  <c r="O18"/>
  <c r="Z66" s="1"/>
  <c r="O19"/>
  <c r="Z67" s="1"/>
  <c r="O20"/>
  <c r="O21"/>
  <c r="Z69"/>
  <c r="O22"/>
  <c r="O23"/>
  <c r="Z71" s="1"/>
  <c r="O24"/>
  <c r="O25"/>
  <c r="Z73" s="1"/>
  <c r="O26"/>
  <c r="O27"/>
  <c r="Z75" s="1"/>
  <c r="O28"/>
  <c r="Z76" s="1"/>
  <c r="O29"/>
  <c r="Z77" s="1"/>
  <c r="O30"/>
  <c r="Z78" s="1"/>
  <c r="O31"/>
  <c r="Z79" s="1"/>
  <c r="O32"/>
  <c r="O33"/>
  <c r="Z81"/>
  <c r="O34"/>
  <c r="O35"/>
  <c r="Z83" s="1"/>
  <c r="O36"/>
  <c r="Z84" s="1"/>
  <c r="O37"/>
  <c r="Z85" s="1"/>
  <c r="O38"/>
  <c r="Z86" s="1"/>
  <c r="O39"/>
  <c r="Z87" s="1"/>
  <c r="O40"/>
  <c r="O41"/>
  <c r="Z89" s="1"/>
  <c r="O42"/>
  <c r="O43"/>
  <c r="Z91" s="1"/>
  <c r="O44"/>
  <c r="Z92" s="1"/>
  <c r="O45"/>
  <c r="Z93" s="1"/>
  <c r="O46"/>
  <c r="Z94" s="1"/>
  <c r="O47"/>
  <c r="Z95" s="1"/>
  <c r="O48"/>
  <c r="O49"/>
  <c r="Z97"/>
  <c r="O50"/>
  <c r="O51"/>
  <c r="Z99" s="1"/>
  <c r="O52"/>
  <c r="Z100" s="1"/>
  <c r="O53"/>
  <c r="Z101" s="1"/>
  <c r="O54"/>
  <c r="Z102" s="1"/>
  <c r="O55"/>
  <c r="Z103" s="1"/>
  <c r="M9"/>
  <c r="Y57"/>
  <c r="M10"/>
  <c r="M11"/>
  <c r="Y59" s="1"/>
  <c r="M12"/>
  <c r="M13"/>
  <c r="Y61" s="1"/>
  <c r="M14"/>
  <c r="M15"/>
  <c r="Y63" s="1"/>
  <c r="M16"/>
  <c r="Y64" s="1"/>
  <c r="M17"/>
  <c r="M18"/>
  <c r="Y66" s="1"/>
  <c r="M19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M30"/>
  <c r="Y78"/>
  <c r="M31"/>
  <c r="M32"/>
  <c r="Y80" s="1"/>
  <c r="M33"/>
  <c r="Y81" s="1"/>
  <c r="M34"/>
  <c r="Y82" s="1"/>
  <c r="M35"/>
  <c r="Y83" s="1"/>
  <c r="M36"/>
  <c r="Y84" s="1"/>
  <c r="M37"/>
  <c r="M38"/>
  <c r="Y86" s="1"/>
  <c r="M39"/>
  <c r="M40"/>
  <c r="Y88" s="1"/>
  <c r="M41"/>
  <c r="Y89" s="1"/>
  <c r="M42"/>
  <c r="Y90" s="1"/>
  <c r="M43"/>
  <c r="Y91" s="1"/>
  <c r="M44"/>
  <c r="Y92" s="1"/>
  <c r="M45"/>
  <c r="M46"/>
  <c r="Y94"/>
  <c r="M47"/>
  <c r="M48"/>
  <c r="Y96" s="1"/>
  <c r="M49"/>
  <c r="Y97" s="1"/>
  <c r="M50"/>
  <c r="Y98" s="1"/>
  <c r="M51"/>
  <c r="Y99" s="1"/>
  <c r="M52"/>
  <c r="Y100" s="1"/>
  <c r="M53"/>
  <c r="M54"/>
  <c r="Y102" s="1"/>
  <c r="M55"/>
  <c r="S8"/>
  <c r="AB56" s="1"/>
  <c r="Q8"/>
  <c r="AA56" s="1"/>
  <c r="O8"/>
  <c r="Z56" s="1"/>
  <c r="M8"/>
  <c r="H9"/>
  <c r="H10"/>
  <c r="AB10" s="1"/>
  <c r="H11"/>
  <c r="H12"/>
  <c r="AB12" s="1"/>
  <c r="H13"/>
  <c r="AB13" s="1"/>
  <c r="H14"/>
  <c r="AB14" s="1"/>
  <c r="H15"/>
  <c r="H16"/>
  <c r="H17"/>
  <c r="AB17" s="1"/>
  <c r="H18"/>
  <c r="AB18" s="1"/>
  <c r="H19"/>
  <c r="AB19" s="1"/>
  <c r="H20"/>
  <c r="H21"/>
  <c r="AB21" s="1"/>
  <c r="H22"/>
  <c r="AB22" s="1"/>
  <c r="H23"/>
  <c r="AB23" s="1"/>
  <c r="H24"/>
  <c r="H25"/>
  <c r="AB25" s="1"/>
  <c r="H26"/>
  <c r="AB26" s="1"/>
  <c r="H27"/>
  <c r="AB27" s="1"/>
  <c r="H28"/>
  <c r="H29"/>
  <c r="AB29" s="1"/>
  <c r="H30"/>
  <c r="H31"/>
  <c r="AB31" s="1"/>
  <c r="H32"/>
  <c r="H33"/>
  <c r="AB33" s="1"/>
  <c r="H34"/>
  <c r="AB34" s="1"/>
  <c r="H35"/>
  <c r="AB35" s="1"/>
  <c r="H36"/>
  <c r="H37"/>
  <c r="AB37" s="1"/>
  <c r="H38"/>
  <c r="H39"/>
  <c r="AB39" s="1"/>
  <c r="H40"/>
  <c r="H41"/>
  <c r="AB41" s="1"/>
  <c r="H42"/>
  <c r="AB42" s="1"/>
  <c r="H43"/>
  <c r="AB43" s="1"/>
  <c r="H44"/>
  <c r="H45"/>
  <c r="AB45" s="1"/>
  <c r="H46"/>
  <c r="H47"/>
  <c r="AB47" s="1"/>
  <c r="H48"/>
  <c r="H49"/>
  <c r="AB49" s="1"/>
  <c r="H50"/>
  <c r="AB50" s="1"/>
  <c r="H51"/>
  <c r="AB51" s="1"/>
  <c r="H52"/>
  <c r="H53"/>
  <c r="AB53" s="1"/>
  <c r="H54"/>
  <c r="H55"/>
  <c r="AB55" s="1"/>
  <c r="F9"/>
  <c r="AA9" s="1"/>
  <c r="F10"/>
  <c r="F11"/>
  <c r="AA11" s="1"/>
  <c r="F12"/>
  <c r="F13"/>
  <c r="AA13" s="1"/>
  <c r="F14"/>
  <c r="AA14" s="1"/>
  <c r="F15"/>
  <c r="AA15" s="1"/>
  <c r="F16"/>
  <c r="F17"/>
  <c r="AA17" s="1"/>
  <c r="F18"/>
  <c r="AA18" s="1"/>
  <c r="F19"/>
  <c r="AA19" s="1"/>
  <c r="F20"/>
  <c r="F21"/>
  <c r="F22"/>
  <c r="AA22" s="1"/>
  <c r="F23"/>
  <c r="F24"/>
  <c r="AA24" s="1"/>
  <c r="F25"/>
  <c r="F26"/>
  <c r="AA26" s="1"/>
  <c r="F27"/>
  <c r="F28"/>
  <c r="AA28" s="1"/>
  <c r="F29"/>
  <c r="AA29" s="1"/>
  <c r="F30"/>
  <c r="AA30" s="1"/>
  <c r="F31"/>
  <c r="AA31"/>
  <c r="F32"/>
  <c r="AA32" s="1"/>
  <c r="F33"/>
  <c r="F34"/>
  <c r="AA34" s="1"/>
  <c r="F35"/>
  <c r="F36"/>
  <c r="AA36" s="1"/>
  <c r="F37"/>
  <c r="AA37" s="1"/>
  <c r="F38"/>
  <c r="AA38" s="1"/>
  <c r="F39"/>
  <c r="AA39" s="1"/>
  <c r="F40"/>
  <c r="AA40" s="1"/>
  <c r="F41"/>
  <c r="F42"/>
  <c r="AA42" s="1"/>
  <c r="F43"/>
  <c r="F44"/>
  <c r="AA44" s="1"/>
  <c r="F45"/>
  <c r="AA45"/>
  <c r="F46"/>
  <c r="AA46"/>
  <c r="F47"/>
  <c r="AA47" s="1"/>
  <c r="F48"/>
  <c r="AA48"/>
  <c r="F49"/>
  <c r="F50"/>
  <c r="AA50" s="1"/>
  <c r="F51"/>
  <c r="F52"/>
  <c r="AA52" s="1"/>
  <c r="F53"/>
  <c r="AA53"/>
  <c r="F54"/>
  <c r="AA54" s="1"/>
  <c r="F55"/>
  <c r="AA55" s="1"/>
  <c r="D9"/>
  <c r="D10"/>
  <c r="Z10" s="1"/>
  <c r="D11"/>
  <c r="D12"/>
  <c r="D13"/>
  <c r="D14"/>
  <c r="Z14"/>
  <c r="D15"/>
  <c r="D16"/>
  <c r="Z16" s="1"/>
  <c r="D17"/>
  <c r="Z17" s="1"/>
  <c r="D18"/>
  <c r="Z18" s="1"/>
  <c r="D19"/>
  <c r="Z19" s="1"/>
  <c r="D20"/>
  <c r="D21"/>
  <c r="Z21"/>
  <c r="D22"/>
  <c r="D23"/>
  <c r="Z23" s="1"/>
  <c r="D24"/>
  <c r="D25"/>
  <c r="Z25" s="1"/>
  <c r="D26"/>
  <c r="D27"/>
  <c r="Z27" s="1"/>
  <c r="D28"/>
  <c r="D29"/>
  <c r="Z29"/>
  <c r="D30"/>
  <c r="Z30"/>
  <c r="D31"/>
  <c r="Z31"/>
  <c r="D32"/>
  <c r="D33"/>
  <c r="Z33" s="1"/>
  <c r="D34"/>
  <c r="D35"/>
  <c r="Z35" s="1"/>
  <c r="D36"/>
  <c r="D37"/>
  <c r="Z37" s="1"/>
  <c r="D38"/>
  <c r="Z38" s="1"/>
  <c r="D39"/>
  <c r="Z39" s="1"/>
  <c r="D40"/>
  <c r="D41"/>
  <c r="Z41"/>
  <c r="D42"/>
  <c r="D43"/>
  <c r="Z43" s="1"/>
  <c r="D44"/>
  <c r="D45"/>
  <c r="Z45" s="1"/>
  <c r="D46"/>
  <c r="Z46" s="1"/>
  <c r="D47"/>
  <c r="Z47" s="1"/>
  <c r="D48"/>
  <c r="D49"/>
  <c r="Z49" s="1"/>
  <c r="D50"/>
  <c r="D51"/>
  <c r="Z51"/>
  <c r="D52"/>
  <c r="D53"/>
  <c r="Z53" s="1"/>
  <c r="D54"/>
  <c r="Z54" s="1"/>
  <c r="D55"/>
  <c r="Z55" s="1"/>
  <c r="B9"/>
  <c r="Y9" s="1"/>
  <c r="B10"/>
  <c r="B11"/>
  <c r="Y11"/>
  <c r="B12"/>
  <c r="B13"/>
  <c r="Y13" s="1"/>
  <c r="B14"/>
  <c r="B15"/>
  <c r="Y15" s="1"/>
  <c r="B16"/>
  <c r="B17"/>
  <c r="B18"/>
  <c r="Y18" s="1"/>
  <c r="B19"/>
  <c r="B20"/>
  <c r="B21"/>
  <c r="Y21"/>
  <c r="B22"/>
  <c r="Y22" s="1"/>
  <c r="B23"/>
  <c r="Y23"/>
  <c r="B24"/>
  <c r="Y24" s="1"/>
  <c r="B25"/>
  <c r="Y25" s="1"/>
  <c r="B26"/>
  <c r="Y26" s="1"/>
  <c r="B27"/>
  <c r="Y27" s="1"/>
  <c r="B28"/>
  <c r="Y28" s="1"/>
  <c r="B29"/>
  <c r="B30"/>
  <c r="Y30" s="1"/>
  <c r="B31"/>
  <c r="B32"/>
  <c r="Y32" s="1"/>
  <c r="B33"/>
  <c r="Y33"/>
  <c r="B34"/>
  <c r="Y34" s="1"/>
  <c r="B35"/>
  <c r="Y35" s="1"/>
  <c r="B36"/>
  <c r="Y36"/>
  <c r="B37"/>
  <c r="B38"/>
  <c r="Y38" s="1"/>
  <c r="B39"/>
  <c r="B40"/>
  <c r="Y40" s="1"/>
  <c r="B41"/>
  <c r="Y41"/>
  <c r="B42"/>
  <c r="Y42" s="1"/>
  <c r="B43"/>
  <c r="Y43" s="1"/>
  <c r="B44"/>
  <c r="Y44"/>
  <c r="B45"/>
  <c r="B46"/>
  <c r="Y46" s="1"/>
  <c r="B47"/>
  <c r="B48"/>
  <c r="Y48" s="1"/>
  <c r="B49"/>
  <c r="Y49" s="1"/>
  <c r="B50"/>
  <c r="Y50"/>
  <c r="B51"/>
  <c r="Y51" s="1"/>
  <c r="B52"/>
  <c r="Y52" s="1"/>
  <c r="B53"/>
  <c r="B54"/>
  <c r="Y54" s="1"/>
  <c r="B55"/>
  <c r="H8"/>
  <c r="AB8" s="1"/>
  <c r="F8"/>
  <c r="D8"/>
  <c r="B8"/>
  <c r="S9" i="72"/>
  <c r="S10"/>
  <c r="AB58" s="1"/>
  <c r="S11"/>
  <c r="AB59" s="1"/>
  <c r="S12"/>
  <c r="S13"/>
  <c r="S14"/>
  <c r="AB62" s="1"/>
  <c r="S15"/>
  <c r="AB63" s="1"/>
  <c r="S16"/>
  <c r="S17"/>
  <c r="AB65" s="1"/>
  <c r="S18"/>
  <c r="AB66" s="1"/>
  <c r="S19"/>
  <c r="S20"/>
  <c r="S21"/>
  <c r="S22"/>
  <c r="AB70" s="1"/>
  <c r="S23"/>
  <c r="AB71"/>
  <c r="S24"/>
  <c r="AB72" s="1"/>
  <c r="S25"/>
  <c r="AB73" s="1"/>
  <c r="S26"/>
  <c r="AB74"/>
  <c r="S27"/>
  <c r="S28"/>
  <c r="S29"/>
  <c r="S30"/>
  <c r="AB78" s="1"/>
  <c r="S31"/>
  <c r="AB79" s="1"/>
  <c r="S32"/>
  <c r="AB80" s="1"/>
  <c r="S33"/>
  <c r="S34"/>
  <c r="S35"/>
  <c r="AB83" s="1"/>
  <c r="S36"/>
  <c r="S37"/>
  <c r="S38"/>
  <c r="AB86" s="1"/>
  <c r="S39"/>
  <c r="AB87" s="1"/>
  <c r="S40"/>
  <c r="AB88" s="1"/>
  <c r="S41"/>
  <c r="S42"/>
  <c r="S43"/>
  <c r="AB91" s="1"/>
  <c r="S44"/>
  <c r="AB92" s="1"/>
  <c r="S45"/>
  <c r="AB93" s="1"/>
  <c r="S46"/>
  <c r="AB94" s="1"/>
  <c r="S47"/>
  <c r="S48"/>
  <c r="AB96" s="1"/>
  <c r="S49"/>
  <c r="S50"/>
  <c r="AB98" s="1"/>
  <c r="S51"/>
  <c r="AB99"/>
  <c r="S52"/>
  <c r="AB100" s="1"/>
  <c r="S53"/>
  <c r="S54"/>
  <c r="S55"/>
  <c r="AB103" s="1"/>
  <c r="Q9"/>
  <c r="Q10"/>
  <c r="Q11"/>
  <c r="Q12"/>
  <c r="AA60" s="1"/>
  <c r="Q13"/>
  <c r="AA61" s="1"/>
  <c r="Q14"/>
  <c r="Q15"/>
  <c r="AA63" s="1"/>
  <c r="Q16"/>
  <c r="Q17"/>
  <c r="AA65" s="1"/>
  <c r="Q18"/>
  <c r="AA66" s="1"/>
  <c r="Q19"/>
  <c r="AA67" s="1"/>
  <c r="Q20"/>
  <c r="AA68" s="1"/>
  <c r="Q21"/>
  <c r="AA69"/>
  <c r="Q22"/>
  <c r="Q23"/>
  <c r="AA71" s="1"/>
  <c r="Q24"/>
  <c r="AA72" s="1"/>
  <c r="Q25"/>
  <c r="AA73" s="1"/>
  <c r="Q26"/>
  <c r="AA74" s="1"/>
  <c r="Q27"/>
  <c r="Q28"/>
  <c r="AA76" s="1"/>
  <c r="Q29"/>
  <c r="AA77" s="1"/>
  <c r="Q30"/>
  <c r="Q31"/>
  <c r="AA79" s="1"/>
  <c r="Q32"/>
  <c r="AA80" s="1"/>
  <c r="Q33"/>
  <c r="Q34"/>
  <c r="AA82" s="1"/>
  <c r="Q35"/>
  <c r="Q36"/>
  <c r="AA84" s="1"/>
  <c r="Q37"/>
  <c r="AA85" s="1"/>
  <c r="Q38"/>
  <c r="Q39"/>
  <c r="AA87" s="1"/>
  <c r="Q40"/>
  <c r="AA88" s="1"/>
  <c r="Q41"/>
  <c r="Q42"/>
  <c r="Q43"/>
  <c r="Q44"/>
  <c r="Q45"/>
  <c r="AA93" s="1"/>
  <c r="Q46"/>
  <c r="AA94" s="1"/>
  <c r="Q47"/>
  <c r="Q48"/>
  <c r="AA96" s="1"/>
  <c r="Q49"/>
  <c r="Q50"/>
  <c r="Q51"/>
  <c r="Q52"/>
  <c r="AA100" s="1"/>
  <c r="Q53"/>
  <c r="Q54"/>
  <c r="Q55"/>
  <c r="O9"/>
  <c r="O10"/>
  <c r="O11"/>
  <c r="Z59"/>
  <c r="O12"/>
  <c r="Z60" s="1"/>
  <c r="O13"/>
  <c r="O14"/>
  <c r="Z62" s="1"/>
  <c r="O15"/>
  <c r="Z63" s="1"/>
  <c r="O16"/>
  <c r="O17"/>
  <c r="Z65" s="1"/>
  <c r="O18"/>
  <c r="O19"/>
  <c r="O20"/>
  <c r="Z68"/>
  <c r="O21"/>
  <c r="O22"/>
  <c r="Z70"/>
  <c r="O23"/>
  <c r="Z71" s="1"/>
  <c r="O24"/>
  <c r="Z72" s="1"/>
  <c r="AF72" s="1"/>
  <c r="O25"/>
  <c r="Z73"/>
  <c r="O26"/>
  <c r="O27"/>
  <c r="O28"/>
  <c r="Z76" s="1"/>
  <c r="AF74" s="1"/>
  <c r="O29"/>
  <c r="O30"/>
  <c r="Z78" s="1"/>
  <c r="O31"/>
  <c r="Z79" s="1"/>
  <c r="O32"/>
  <c r="O33"/>
  <c r="O34"/>
  <c r="O35"/>
  <c r="Z83"/>
  <c r="O36"/>
  <c r="Z84" s="1"/>
  <c r="O37"/>
  <c r="O38"/>
  <c r="Z86" s="1"/>
  <c r="O39"/>
  <c r="Z87" s="1"/>
  <c r="O40"/>
  <c r="O41"/>
  <c r="O42"/>
  <c r="O43"/>
  <c r="Z91" s="1"/>
  <c r="O44"/>
  <c r="Z92"/>
  <c r="O45"/>
  <c r="Z93" s="1"/>
  <c r="O46"/>
  <c r="O47"/>
  <c r="O48"/>
  <c r="O49"/>
  <c r="O50"/>
  <c r="O51"/>
  <c r="Z99" s="1"/>
  <c r="O52"/>
  <c r="O53"/>
  <c r="O54"/>
  <c r="O55"/>
  <c r="Z103"/>
  <c r="M9"/>
  <c r="M10"/>
  <c r="M11"/>
  <c r="Y59" s="1"/>
  <c r="M12"/>
  <c r="Y60"/>
  <c r="M13"/>
  <c r="Y61"/>
  <c r="M14"/>
  <c r="M15"/>
  <c r="M16"/>
  <c r="M17"/>
  <c r="M18"/>
  <c r="Y66"/>
  <c r="M19"/>
  <c r="M20"/>
  <c r="Y68" s="1"/>
  <c r="M21"/>
  <c r="Y69" s="1"/>
  <c r="M22"/>
  <c r="M23"/>
  <c r="M24"/>
  <c r="M25"/>
  <c r="M26"/>
  <c r="Y74" s="1"/>
  <c r="M27"/>
  <c r="M28"/>
  <c r="Y76" s="1"/>
  <c r="M29"/>
  <c r="Y77" s="1"/>
  <c r="M30"/>
  <c r="M31"/>
  <c r="M32"/>
  <c r="Y80" s="1"/>
  <c r="M33"/>
  <c r="M34"/>
  <c r="M35"/>
  <c r="Y83"/>
  <c r="M36"/>
  <c r="Y84" s="1"/>
  <c r="M37"/>
  <c r="Y85" s="1"/>
  <c r="M38"/>
  <c r="M39"/>
  <c r="M40"/>
  <c r="Y88" s="1"/>
  <c r="M41"/>
  <c r="M42"/>
  <c r="M43"/>
  <c r="Y91"/>
  <c r="M44"/>
  <c r="M45"/>
  <c r="M46"/>
  <c r="Y94" s="1"/>
  <c r="M47"/>
  <c r="M48"/>
  <c r="Y96" s="1"/>
  <c r="M49"/>
  <c r="M50"/>
  <c r="M51"/>
  <c r="Y99" s="1"/>
  <c r="M52"/>
  <c r="Y100" s="1"/>
  <c r="M53"/>
  <c r="M54"/>
  <c r="M55"/>
  <c r="Y103" s="1"/>
  <c r="S8"/>
  <c r="Q8"/>
  <c r="O8"/>
  <c r="M8"/>
  <c r="H9"/>
  <c r="AB9" s="1"/>
  <c r="H10"/>
  <c r="H11"/>
  <c r="AB11" s="1"/>
  <c r="H12"/>
  <c r="H13"/>
  <c r="H14"/>
  <c r="AB14" s="1"/>
  <c r="H15"/>
  <c r="AB15" s="1"/>
  <c r="H16"/>
  <c r="H17"/>
  <c r="AB17" s="1"/>
  <c r="H18"/>
  <c r="AB18" s="1"/>
  <c r="H19"/>
  <c r="H20"/>
  <c r="H21"/>
  <c r="H22"/>
  <c r="AB22" s="1"/>
  <c r="H23"/>
  <c r="AB23" s="1"/>
  <c r="H24"/>
  <c r="H25"/>
  <c r="AB25"/>
  <c r="H26"/>
  <c r="AB26"/>
  <c r="H27"/>
  <c r="H28"/>
  <c r="H29"/>
  <c r="H30"/>
  <c r="AB30" s="1"/>
  <c r="H31"/>
  <c r="AB31" s="1"/>
  <c r="H32"/>
  <c r="H33"/>
  <c r="H34"/>
  <c r="H35"/>
  <c r="H36"/>
  <c r="H37"/>
  <c r="H38"/>
  <c r="AB38" s="1"/>
  <c r="H39"/>
  <c r="AB39" s="1"/>
  <c r="H40"/>
  <c r="H41"/>
  <c r="H42"/>
  <c r="AB42" s="1"/>
  <c r="H43"/>
  <c r="AB43"/>
  <c r="H44"/>
  <c r="H45"/>
  <c r="AB45" s="1"/>
  <c r="H46"/>
  <c r="AB46" s="1"/>
  <c r="H47"/>
  <c r="AB47" s="1"/>
  <c r="H48"/>
  <c r="H49"/>
  <c r="H50"/>
  <c r="H51"/>
  <c r="AB51" s="1"/>
  <c r="H52"/>
  <c r="H53"/>
  <c r="AB53" s="1"/>
  <c r="H54"/>
  <c r="H55"/>
  <c r="AB55" s="1"/>
  <c r="F9"/>
  <c r="F10"/>
  <c r="F11"/>
  <c r="F12"/>
  <c r="AA12" s="1"/>
  <c r="F13"/>
  <c r="AA13" s="1"/>
  <c r="F14"/>
  <c r="F15"/>
  <c r="AA15"/>
  <c r="F16"/>
  <c r="F17"/>
  <c r="AA17" s="1"/>
  <c r="F18"/>
  <c r="AA18" s="1"/>
  <c r="F19"/>
  <c r="F20"/>
  <c r="F21"/>
  <c r="AA21" s="1"/>
  <c r="F22"/>
  <c r="F23"/>
  <c r="G23" s="1"/>
  <c r="F24"/>
  <c r="F25"/>
  <c r="AA25" s="1"/>
  <c r="F26"/>
  <c r="AA26" s="1"/>
  <c r="F27"/>
  <c r="F28"/>
  <c r="F29"/>
  <c r="AA29" s="1"/>
  <c r="F30"/>
  <c r="F31"/>
  <c r="AA31" s="1"/>
  <c r="F32"/>
  <c r="F33"/>
  <c r="AA33" s="1"/>
  <c r="F34"/>
  <c r="F35"/>
  <c r="F36"/>
  <c r="F37"/>
  <c r="AA37" s="1"/>
  <c r="F38"/>
  <c r="F39"/>
  <c r="AA39" s="1"/>
  <c r="F40"/>
  <c r="F41"/>
  <c r="F42"/>
  <c r="F43"/>
  <c r="F44"/>
  <c r="F45"/>
  <c r="AA45" s="1"/>
  <c r="F46"/>
  <c r="AA46" s="1"/>
  <c r="F47"/>
  <c r="F48"/>
  <c r="F49"/>
  <c r="F50"/>
  <c r="AA50" s="1"/>
  <c r="F51"/>
  <c r="F52"/>
  <c r="F53"/>
  <c r="F54"/>
  <c r="F55"/>
  <c r="H8"/>
  <c r="AB8" s="1"/>
  <c r="F8"/>
  <c r="D9"/>
  <c r="D10"/>
  <c r="D11"/>
  <c r="Z11"/>
  <c r="D12"/>
  <c r="Z12"/>
  <c r="D13"/>
  <c r="D14"/>
  <c r="Z14" s="1"/>
  <c r="D15"/>
  <c r="Z15" s="1"/>
  <c r="D16"/>
  <c r="D17"/>
  <c r="Z17"/>
  <c r="D18"/>
  <c r="D19"/>
  <c r="D20"/>
  <c r="D21"/>
  <c r="D22"/>
  <c r="Z22"/>
  <c r="D23"/>
  <c r="Z23" s="1"/>
  <c r="D24"/>
  <c r="D25"/>
  <c r="Z25" s="1"/>
  <c r="D26"/>
  <c r="D27"/>
  <c r="D28"/>
  <c r="D29"/>
  <c r="D30"/>
  <c r="Z30" s="1"/>
  <c r="D31"/>
  <c r="Z31" s="1"/>
  <c r="D32"/>
  <c r="D33"/>
  <c r="D34"/>
  <c r="D35"/>
  <c r="Z35"/>
  <c r="D36"/>
  <c r="D37"/>
  <c r="D38"/>
  <c r="Z38" s="1"/>
  <c r="AF35" s="1"/>
  <c r="D39"/>
  <c r="Z39"/>
  <c r="D40"/>
  <c r="D41"/>
  <c r="D42"/>
  <c r="D43"/>
  <c r="Z43" s="1"/>
  <c r="D44"/>
  <c r="D45"/>
  <c r="Z45"/>
  <c r="D46"/>
  <c r="D47"/>
  <c r="D48"/>
  <c r="D49"/>
  <c r="D50"/>
  <c r="D51"/>
  <c r="Z51" s="1"/>
  <c r="D52"/>
  <c r="D53"/>
  <c r="D54"/>
  <c r="D55"/>
  <c r="Z55"/>
  <c r="D8"/>
  <c r="Z8" s="1"/>
  <c r="B9"/>
  <c r="Y9" s="1"/>
  <c r="AD9" s="1"/>
  <c r="B10"/>
  <c r="Y10"/>
  <c r="B11"/>
  <c r="Y11" s="1"/>
  <c r="B12"/>
  <c r="B13"/>
  <c r="Y13" s="1"/>
  <c r="B14"/>
  <c r="B15"/>
  <c r="Y15"/>
  <c r="B16"/>
  <c r="B17"/>
  <c r="Y17" s="1"/>
  <c r="B18"/>
  <c r="Y18" s="1"/>
  <c r="B19"/>
  <c r="Y19" s="1"/>
  <c r="B20"/>
  <c r="B21"/>
  <c r="Y21" s="1"/>
  <c r="B22"/>
  <c r="B23"/>
  <c r="Y23" s="1"/>
  <c r="B24"/>
  <c r="B25"/>
  <c r="Y25"/>
  <c r="B26"/>
  <c r="Y26"/>
  <c r="B27"/>
  <c r="Y27" s="1"/>
  <c r="AD25" s="1"/>
  <c r="B28"/>
  <c r="B29"/>
  <c r="Y29" s="1"/>
  <c r="B30"/>
  <c r="B31"/>
  <c r="Y31" s="1"/>
  <c r="B32"/>
  <c r="B33"/>
  <c r="Y33" s="1"/>
  <c r="B34"/>
  <c r="Y34" s="1"/>
  <c r="B35"/>
  <c r="Y35" s="1"/>
  <c r="B36"/>
  <c r="B37"/>
  <c r="Y37" s="1"/>
  <c r="B38"/>
  <c r="B39"/>
  <c r="Y39" s="1"/>
  <c r="B40"/>
  <c r="B41"/>
  <c r="Y41" s="1"/>
  <c r="AD41" s="1"/>
  <c r="B42"/>
  <c r="Y42"/>
  <c r="B43"/>
  <c r="Y43" s="1"/>
  <c r="B44"/>
  <c r="B45"/>
  <c r="Y45" s="1"/>
  <c r="B46"/>
  <c r="Y46" s="1"/>
  <c r="B47"/>
  <c r="Y47" s="1"/>
  <c r="B48"/>
  <c r="B49"/>
  <c r="Y49"/>
  <c r="B50"/>
  <c r="Y50" s="1"/>
  <c r="B51"/>
  <c r="Y51"/>
  <c r="B52"/>
  <c r="B53"/>
  <c r="Y53" s="1"/>
  <c r="B54"/>
  <c r="Y54" s="1"/>
  <c r="B55"/>
  <c r="Y55" s="1"/>
  <c r="B8"/>
  <c r="O22" i="66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K22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H2" i="78" s="1"/>
  <c r="A581" i="66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K20" s="1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G2" i="78" s="1"/>
  <c r="A485" i="66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K18" s="1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F2" i="78" s="1"/>
  <c r="A389" i="66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K16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E2" i="78" s="1"/>
  <c r="A293" i="66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K14" s="1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D2" i="78" s="1"/>
  <c r="A197" i="66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K12" s="1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C2" i="78" s="1"/>
  <c r="A101" i="66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K10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B2" i="78" s="1"/>
  <c r="O3" i="77"/>
  <c r="O3" i="76"/>
  <c r="O3" i="75"/>
  <c r="O3" i="74"/>
  <c r="O3" i="73"/>
  <c r="O3" i="72"/>
  <c r="X103" i="7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X54"/>
  <c r="Z54"/>
  <c r="X53"/>
  <c r="AA101"/>
  <c r="X52"/>
  <c r="X51"/>
  <c r="Y51"/>
  <c r="X50"/>
  <c r="AB98"/>
  <c r="X49"/>
  <c r="Y49"/>
  <c r="X48"/>
  <c r="AB96"/>
  <c r="X47"/>
  <c r="AA47"/>
  <c r="X46"/>
  <c r="Z94"/>
  <c r="X45"/>
  <c r="AA45"/>
  <c r="X44"/>
  <c r="Z92"/>
  <c r="X43"/>
  <c r="Y91"/>
  <c r="X42"/>
  <c r="AB42"/>
  <c r="X41"/>
  <c r="Y89"/>
  <c r="X40"/>
  <c r="I43"/>
  <c r="X39"/>
  <c r="AA87"/>
  <c r="AH87" s="1"/>
  <c r="X38"/>
  <c r="Z38"/>
  <c r="X37"/>
  <c r="AA85"/>
  <c r="AH83"/>
  <c r="X36"/>
  <c r="X35"/>
  <c r="Y35"/>
  <c r="AC35" s="1"/>
  <c r="X34"/>
  <c r="AB82"/>
  <c r="X33"/>
  <c r="Y33"/>
  <c r="X32"/>
  <c r="AB80"/>
  <c r="X31"/>
  <c r="Y31"/>
  <c r="X30"/>
  <c r="AB78"/>
  <c r="X29"/>
  <c r="Y29"/>
  <c r="X28"/>
  <c r="AB76"/>
  <c r="X27"/>
  <c r="Y27"/>
  <c r="AC27" s="1"/>
  <c r="X26"/>
  <c r="AB74"/>
  <c r="X25"/>
  <c r="Y25"/>
  <c r="X24"/>
  <c r="AB72"/>
  <c r="X23"/>
  <c r="Y23"/>
  <c r="AC23" s="1"/>
  <c r="X22"/>
  <c r="AB70"/>
  <c r="X21"/>
  <c r="Y21"/>
  <c r="X20"/>
  <c r="AB68"/>
  <c r="X19"/>
  <c r="AA19"/>
  <c r="X18"/>
  <c r="Z66"/>
  <c r="X17"/>
  <c r="AA17"/>
  <c r="X16"/>
  <c r="Z64"/>
  <c r="X15"/>
  <c r="AA15"/>
  <c r="X14"/>
  <c r="Z62"/>
  <c r="X13"/>
  <c r="AA13"/>
  <c r="X12"/>
  <c r="Z60"/>
  <c r="X11"/>
  <c r="AA11"/>
  <c r="X10"/>
  <c r="Z58"/>
  <c r="X9"/>
  <c r="AA9"/>
  <c r="X8"/>
  <c r="Y56"/>
  <c r="O4"/>
  <c r="D4"/>
  <c r="D3"/>
  <c r="O2"/>
  <c r="D2"/>
  <c r="X103" i="7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AH103" s="1"/>
  <c r="X54"/>
  <c r="X53"/>
  <c r="AA101"/>
  <c r="AB53"/>
  <c r="Z53"/>
  <c r="X52"/>
  <c r="AA100"/>
  <c r="X51"/>
  <c r="Z99"/>
  <c r="AF99" s="1"/>
  <c r="X50"/>
  <c r="Z98"/>
  <c r="Z50"/>
  <c r="X49"/>
  <c r="AA97"/>
  <c r="X48"/>
  <c r="Z96"/>
  <c r="C51"/>
  <c r="X47"/>
  <c r="AB95"/>
  <c r="Y47"/>
  <c r="X46"/>
  <c r="AB94"/>
  <c r="AA46"/>
  <c r="Y46"/>
  <c r="X45"/>
  <c r="AB93"/>
  <c r="AA45"/>
  <c r="X44"/>
  <c r="Y92"/>
  <c r="X43"/>
  <c r="AA91"/>
  <c r="Y91"/>
  <c r="Z43"/>
  <c r="X42"/>
  <c r="AA90"/>
  <c r="AA42"/>
  <c r="Y42"/>
  <c r="X41"/>
  <c r="AB89"/>
  <c r="AB41"/>
  <c r="Z41"/>
  <c r="X40"/>
  <c r="AA88"/>
  <c r="C43"/>
  <c r="X39"/>
  <c r="AB87"/>
  <c r="AB39"/>
  <c r="Z39"/>
  <c r="X38"/>
  <c r="AA86"/>
  <c r="AA38"/>
  <c r="Y38"/>
  <c r="X37"/>
  <c r="AB85"/>
  <c r="Z85"/>
  <c r="AB37"/>
  <c r="AA37"/>
  <c r="Z37"/>
  <c r="Y37"/>
  <c r="X36"/>
  <c r="AB84"/>
  <c r="AA84"/>
  <c r="Y84"/>
  <c r="X35"/>
  <c r="AB83"/>
  <c r="AB35"/>
  <c r="Z35"/>
  <c r="X34"/>
  <c r="AA82"/>
  <c r="AB34"/>
  <c r="AA34"/>
  <c r="Z34"/>
  <c r="Y34"/>
  <c r="X33"/>
  <c r="AB81"/>
  <c r="AA81"/>
  <c r="AB33"/>
  <c r="Z33"/>
  <c r="X32"/>
  <c r="AA80"/>
  <c r="X31"/>
  <c r="AB79"/>
  <c r="Z79"/>
  <c r="AB31"/>
  <c r="AA31"/>
  <c r="Z31"/>
  <c r="Y31"/>
  <c r="X30"/>
  <c r="AB78"/>
  <c r="AA78"/>
  <c r="Y78"/>
  <c r="AA30"/>
  <c r="Y30"/>
  <c r="X29"/>
  <c r="AB77"/>
  <c r="AB29"/>
  <c r="Z29"/>
  <c r="X28"/>
  <c r="AA76"/>
  <c r="X27"/>
  <c r="AB75"/>
  <c r="AA75"/>
  <c r="AB27"/>
  <c r="Z27"/>
  <c r="X26"/>
  <c r="AA74"/>
  <c r="AA26"/>
  <c r="Y26"/>
  <c r="X25"/>
  <c r="AB73"/>
  <c r="AJ73" s="1"/>
  <c r="AB25"/>
  <c r="Z25"/>
  <c r="X24"/>
  <c r="AA72"/>
  <c r="C27"/>
  <c r="X23"/>
  <c r="AB71"/>
  <c r="AB23"/>
  <c r="Z23"/>
  <c r="X22"/>
  <c r="AA70"/>
  <c r="AA22"/>
  <c r="Y22"/>
  <c r="X21"/>
  <c r="AB69"/>
  <c r="Z69"/>
  <c r="AB21"/>
  <c r="AA21"/>
  <c r="Z21"/>
  <c r="Y21"/>
  <c r="X20"/>
  <c r="AB68"/>
  <c r="AA68"/>
  <c r="Y68"/>
  <c r="X19"/>
  <c r="AB67"/>
  <c r="AB19"/>
  <c r="Z19"/>
  <c r="X18"/>
  <c r="AA66"/>
  <c r="AB18"/>
  <c r="AA18"/>
  <c r="Z18"/>
  <c r="Y18"/>
  <c r="X17"/>
  <c r="AB65"/>
  <c r="AA65"/>
  <c r="AB17"/>
  <c r="Z17"/>
  <c r="X16"/>
  <c r="AA64"/>
  <c r="X15"/>
  <c r="AB63"/>
  <c r="AJ63"/>
  <c r="Z63"/>
  <c r="AB15"/>
  <c r="AA15"/>
  <c r="Z15"/>
  <c r="Y15"/>
  <c r="X14"/>
  <c r="AB62"/>
  <c r="AA62"/>
  <c r="Y62"/>
  <c r="AA14"/>
  <c r="Y14"/>
  <c r="X13"/>
  <c r="AB61"/>
  <c r="AB13"/>
  <c r="Z13"/>
  <c r="X12"/>
  <c r="AA60"/>
  <c r="X11"/>
  <c r="AB59"/>
  <c r="AA59"/>
  <c r="AB11"/>
  <c r="Z11"/>
  <c r="X10"/>
  <c r="AA58"/>
  <c r="AA10"/>
  <c r="Y10"/>
  <c r="X9"/>
  <c r="AB57"/>
  <c r="AB9"/>
  <c r="Z9"/>
  <c r="X8"/>
  <c r="AA56"/>
  <c r="Y56"/>
  <c r="O4"/>
  <c r="D4"/>
  <c r="D3"/>
  <c r="O2"/>
  <c r="D2"/>
  <c r="X103" i="7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55"/>
  <c r="X54"/>
  <c r="Z102"/>
  <c r="X53"/>
  <c r="AB53"/>
  <c r="X52"/>
  <c r="I55"/>
  <c r="X51"/>
  <c r="AA99"/>
  <c r="AB51"/>
  <c r="Y51"/>
  <c r="X50"/>
  <c r="AB98"/>
  <c r="X49"/>
  <c r="AB49"/>
  <c r="X48"/>
  <c r="X47"/>
  <c r="AB47"/>
  <c r="X46"/>
  <c r="Z46"/>
  <c r="X45"/>
  <c r="AA93"/>
  <c r="AB45"/>
  <c r="Y45"/>
  <c r="X44"/>
  <c r="AB92"/>
  <c r="I47"/>
  <c r="X43"/>
  <c r="AA91"/>
  <c r="AB43"/>
  <c r="Y43"/>
  <c r="X42"/>
  <c r="AB90"/>
  <c r="AB42"/>
  <c r="X41"/>
  <c r="Y89"/>
  <c r="AB41"/>
  <c r="AA41"/>
  <c r="Z41"/>
  <c r="Y41"/>
  <c r="X40"/>
  <c r="AB88"/>
  <c r="E43"/>
  <c r="X39"/>
  <c r="AA87"/>
  <c r="AB39"/>
  <c r="Z39"/>
  <c r="X38"/>
  <c r="Z86"/>
  <c r="AA38"/>
  <c r="X37"/>
  <c r="Y85"/>
  <c r="Y37"/>
  <c r="X36"/>
  <c r="AA84"/>
  <c r="X35"/>
  <c r="AA83"/>
  <c r="AB35"/>
  <c r="Z35"/>
  <c r="X34"/>
  <c r="Z82"/>
  <c r="AA34"/>
  <c r="X33"/>
  <c r="Y81"/>
  <c r="Y33"/>
  <c r="X32"/>
  <c r="AB80"/>
  <c r="X31"/>
  <c r="Y79"/>
  <c r="Y31"/>
  <c r="X30"/>
  <c r="AB78"/>
  <c r="AB30"/>
  <c r="X29"/>
  <c r="Y77"/>
  <c r="Y29"/>
  <c r="X28"/>
  <c r="AB76"/>
  <c r="I31"/>
  <c r="X27"/>
  <c r="Y75"/>
  <c r="Y27"/>
  <c r="X26"/>
  <c r="AB74"/>
  <c r="AB26"/>
  <c r="X25"/>
  <c r="Y73"/>
  <c r="Y25"/>
  <c r="X24"/>
  <c r="AB72"/>
  <c r="I27"/>
  <c r="X23"/>
  <c r="Y71"/>
  <c r="Y23"/>
  <c r="X22"/>
  <c r="AB70"/>
  <c r="AB22"/>
  <c r="X21"/>
  <c r="Y69"/>
  <c r="Y21"/>
  <c r="X20"/>
  <c r="AB68"/>
  <c r="I23"/>
  <c r="X19"/>
  <c r="AA67"/>
  <c r="AB19"/>
  <c r="Z19"/>
  <c r="X18"/>
  <c r="Z66"/>
  <c r="AA18"/>
  <c r="Y18"/>
  <c r="X17"/>
  <c r="AB65"/>
  <c r="Y65"/>
  <c r="Y17"/>
  <c r="X16"/>
  <c r="AB64"/>
  <c r="AB16"/>
  <c r="X15"/>
  <c r="Y63"/>
  <c r="AB15"/>
  <c r="AA15"/>
  <c r="Z15"/>
  <c r="Y15"/>
  <c r="X14"/>
  <c r="AB62"/>
  <c r="AB14"/>
  <c r="AA14"/>
  <c r="Z14"/>
  <c r="Y14"/>
  <c r="X13"/>
  <c r="AB61"/>
  <c r="AA61"/>
  <c r="AA13"/>
  <c r="X12"/>
  <c r="Z60"/>
  <c r="Z12"/>
  <c r="X11"/>
  <c r="AA59"/>
  <c r="AB11"/>
  <c r="Z11"/>
  <c r="X10"/>
  <c r="Z58"/>
  <c r="AA10"/>
  <c r="Y10"/>
  <c r="X9"/>
  <c r="AB57"/>
  <c r="Y57"/>
  <c r="Y9"/>
  <c r="X8"/>
  <c r="AB56"/>
  <c r="Z56"/>
  <c r="AB8"/>
  <c r="O4"/>
  <c r="D4"/>
  <c r="D3"/>
  <c r="O2"/>
  <c r="D2"/>
  <c r="X103" i="7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AH103"/>
  <c r="Z103"/>
  <c r="AF103"/>
  <c r="Y103"/>
  <c r="AB55"/>
  <c r="AA55"/>
  <c r="Z55"/>
  <c r="Y55"/>
  <c r="X54"/>
  <c r="AB102"/>
  <c r="AA102"/>
  <c r="Z102"/>
  <c r="Y102"/>
  <c r="AB54"/>
  <c r="AA54"/>
  <c r="Z54"/>
  <c r="Y54"/>
  <c r="X53"/>
  <c r="AB101"/>
  <c r="AA101"/>
  <c r="Z101"/>
  <c r="AF101" s="1"/>
  <c r="AL101" s="1"/>
  <c r="Y101"/>
  <c r="AB53"/>
  <c r="AA53"/>
  <c r="Z53"/>
  <c r="Y53"/>
  <c r="X52"/>
  <c r="AB100"/>
  <c r="AA100"/>
  <c r="Z100"/>
  <c r="Y100"/>
  <c r="X51"/>
  <c r="Y99"/>
  <c r="Y51"/>
  <c r="X50"/>
  <c r="AB98"/>
  <c r="AB50"/>
  <c r="X49"/>
  <c r="Y97"/>
  <c r="Y49"/>
  <c r="X48"/>
  <c r="AB96"/>
  <c r="C51"/>
  <c r="X47"/>
  <c r="AB95"/>
  <c r="Z95"/>
  <c r="AB47"/>
  <c r="Z47"/>
  <c r="X46"/>
  <c r="AA94"/>
  <c r="Y94"/>
  <c r="AA46"/>
  <c r="Y46"/>
  <c r="X45"/>
  <c r="AB93"/>
  <c r="Z93"/>
  <c r="AB45"/>
  <c r="Z45"/>
  <c r="X44"/>
  <c r="AA92"/>
  <c r="Y92"/>
  <c r="X43"/>
  <c r="AA91"/>
  <c r="AA43"/>
  <c r="X42"/>
  <c r="Z90"/>
  <c r="Z42"/>
  <c r="X41"/>
  <c r="AA89"/>
  <c r="AA41"/>
  <c r="X40"/>
  <c r="Z88"/>
  <c r="X39"/>
  <c r="AB87"/>
  <c r="AA87"/>
  <c r="Z87"/>
  <c r="Y87"/>
  <c r="AB39"/>
  <c r="AA39"/>
  <c r="Z39"/>
  <c r="Y39"/>
  <c r="X38"/>
  <c r="AB86"/>
  <c r="AA86"/>
  <c r="Z86"/>
  <c r="Y86"/>
  <c r="AB38"/>
  <c r="AA38"/>
  <c r="Z38"/>
  <c r="Y38"/>
  <c r="X37"/>
  <c r="AB85"/>
  <c r="AA85"/>
  <c r="Z85"/>
  <c r="Y85"/>
  <c r="AB37"/>
  <c r="AA37"/>
  <c r="Z37"/>
  <c r="Y37"/>
  <c r="X36"/>
  <c r="AB84"/>
  <c r="AA84"/>
  <c r="Z84"/>
  <c r="Y84"/>
  <c r="X35"/>
  <c r="Y83"/>
  <c r="Y35"/>
  <c r="X34"/>
  <c r="AB82"/>
  <c r="AB34"/>
  <c r="X33"/>
  <c r="Y81"/>
  <c r="Y33"/>
  <c r="X32"/>
  <c r="AB80"/>
  <c r="C35"/>
  <c r="X31"/>
  <c r="AB79"/>
  <c r="Z79"/>
  <c r="AB31"/>
  <c r="Z31"/>
  <c r="X30"/>
  <c r="AA78"/>
  <c r="Y78"/>
  <c r="AA30"/>
  <c r="Y30"/>
  <c r="X29"/>
  <c r="AB77"/>
  <c r="Z77"/>
  <c r="AB29"/>
  <c r="Z29"/>
  <c r="X28"/>
  <c r="AA76"/>
  <c r="Y76"/>
  <c r="X27"/>
  <c r="AA75"/>
  <c r="AA27"/>
  <c r="X26"/>
  <c r="Z74"/>
  <c r="Z26"/>
  <c r="X25"/>
  <c r="AA73"/>
  <c r="AA25"/>
  <c r="X24"/>
  <c r="Z72"/>
  <c r="X23"/>
  <c r="AB71"/>
  <c r="AA71"/>
  <c r="Z71"/>
  <c r="Y71"/>
  <c r="AB23"/>
  <c r="AA23"/>
  <c r="Z23"/>
  <c r="Y23"/>
  <c r="X22"/>
  <c r="AB70"/>
  <c r="AA70"/>
  <c r="Z70"/>
  <c r="Y70"/>
  <c r="AB22"/>
  <c r="AA22"/>
  <c r="Z22"/>
  <c r="Y22"/>
  <c r="X21"/>
  <c r="AB69"/>
  <c r="AA69"/>
  <c r="Z69"/>
  <c r="Y69"/>
  <c r="AB21"/>
  <c r="AA21"/>
  <c r="Z21"/>
  <c r="Y21"/>
  <c r="X20"/>
  <c r="AB68"/>
  <c r="AA68"/>
  <c r="Z68"/>
  <c r="Y68"/>
  <c r="AB20"/>
  <c r="Z20"/>
  <c r="X19"/>
  <c r="AB67"/>
  <c r="AA67"/>
  <c r="Z67"/>
  <c r="Y67"/>
  <c r="AB19"/>
  <c r="AA19"/>
  <c r="Z19"/>
  <c r="Y19"/>
  <c r="X18"/>
  <c r="AB66"/>
  <c r="AA66"/>
  <c r="Z66"/>
  <c r="Y66"/>
  <c r="AB18"/>
  <c r="AA18"/>
  <c r="Z18"/>
  <c r="Y18"/>
  <c r="X17"/>
  <c r="AB65"/>
  <c r="AA65"/>
  <c r="Z65"/>
  <c r="Y65"/>
  <c r="AB17"/>
  <c r="AA17"/>
  <c r="Z17"/>
  <c r="Y17"/>
  <c r="X16"/>
  <c r="AB64"/>
  <c r="AJ63" s="1"/>
  <c r="AA64"/>
  <c r="Z64"/>
  <c r="Y64"/>
  <c r="X15"/>
  <c r="Y63"/>
  <c r="Y15"/>
  <c r="X14"/>
  <c r="AB62"/>
  <c r="AB14"/>
  <c r="X13"/>
  <c r="Y61"/>
  <c r="Y13"/>
  <c r="X12"/>
  <c r="AB60"/>
  <c r="C15"/>
  <c r="X11"/>
  <c r="AB59"/>
  <c r="Z59"/>
  <c r="AB11"/>
  <c r="Z11"/>
  <c r="X10"/>
  <c r="AA58"/>
  <c r="Y58"/>
  <c r="AA10"/>
  <c r="Y10"/>
  <c r="X9"/>
  <c r="AB57"/>
  <c r="Z57"/>
  <c r="AB9"/>
  <c r="Z9"/>
  <c r="X8"/>
  <c r="Y56"/>
  <c r="O4"/>
  <c r="D4"/>
  <c r="D3"/>
  <c r="O2"/>
  <c r="D2"/>
  <c r="X103" i="7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Y103"/>
  <c r="Y55"/>
  <c r="X54"/>
  <c r="AB102"/>
  <c r="AB54"/>
  <c r="X53"/>
  <c r="Y101"/>
  <c r="Y53"/>
  <c r="X52"/>
  <c r="AB100"/>
  <c r="E55"/>
  <c r="X51"/>
  <c r="AA99"/>
  <c r="AA51"/>
  <c r="X50"/>
  <c r="Z98"/>
  <c r="Z50"/>
  <c r="X49"/>
  <c r="AA97"/>
  <c r="AA49"/>
  <c r="X48"/>
  <c r="Z96"/>
  <c r="X47"/>
  <c r="Y95"/>
  <c r="Y47"/>
  <c r="X46"/>
  <c r="AB94"/>
  <c r="AB46"/>
  <c r="X45"/>
  <c r="Y93"/>
  <c r="Y45"/>
  <c r="X44"/>
  <c r="AB92"/>
  <c r="E47"/>
  <c r="X43"/>
  <c r="AA91"/>
  <c r="AA43"/>
  <c r="X42"/>
  <c r="Z90"/>
  <c r="Z42"/>
  <c r="X41"/>
  <c r="AA89"/>
  <c r="AH89" s="1"/>
  <c r="AA41"/>
  <c r="X40"/>
  <c r="Z88"/>
  <c r="X39"/>
  <c r="Y87"/>
  <c r="Y39"/>
  <c r="X38"/>
  <c r="AB86"/>
  <c r="AB38"/>
  <c r="X37"/>
  <c r="Y85"/>
  <c r="Y37"/>
  <c r="X36"/>
  <c r="E39"/>
  <c r="X35"/>
  <c r="AA83"/>
  <c r="AA35"/>
  <c r="X34"/>
  <c r="Z82"/>
  <c r="Z34"/>
  <c r="X33"/>
  <c r="AA33"/>
  <c r="X32"/>
  <c r="Z80"/>
  <c r="X31"/>
  <c r="Y79"/>
  <c r="Y31"/>
  <c r="X30"/>
  <c r="AB30"/>
  <c r="X29"/>
  <c r="Y77"/>
  <c r="Y29"/>
  <c r="X28"/>
  <c r="AB76"/>
  <c r="E31"/>
  <c r="X27"/>
  <c r="AA27"/>
  <c r="X26"/>
  <c r="Z74"/>
  <c r="Z26"/>
  <c r="X25"/>
  <c r="AA73"/>
  <c r="AA25"/>
  <c r="X24"/>
  <c r="Z72"/>
  <c r="E27"/>
  <c r="X23"/>
  <c r="AA71"/>
  <c r="AA23"/>
  <c r="X22"/>
  <c r="Z70"/>
  <c r="Z22"/>
  <c r="X21"/>
  <c r="AA69"/>
  <c r="AA21"/>
  <c r="X20"/>
  <c r="Z68"/>
  <c r="X19"/>
  <c r="Y67"/>
  <c r="Y19"/>
  <c r="X18"/>
  <c r="AB66"/>
  <c r="X17"/>
  <c r="Y65"/>
  <c r="Y17"/>
  <c r="X16"/>
  <c r="AB64"/>
  <c r="AB16"/>
  <c r="Y16"/>
  <c r="X15"/>
  <c r="AB63"/>
  <c r="Z63"/>
  <c r="AB15"/>
  <c r="Z15"/>
  <c r="X14"/>
  <c r="AA62"/>
  <c r="Y62"/>
  <c r="Y14"/>
  <c r="X13"/>
  <c r="AB61"/>
  <c r="Z61"/>
  <c r="Z13"/>
  <c r="X12"/>
  <c r="AA60"/>
  <c r="Y60"/>
  <c r="Z12"/>
  <c r="X11"/>
  <c r="AB59"/>
  <c r="Z59"/>
  <c r="AB11"/>
  <c r="Z11"/>
  <c r="X10"/>
  <c r="Y58"/>
  <c r="AA10"/>
  <c r="Y10"/>
  <c r="X9"/>
  <c r="AB57"/>
  <c r="Z57"/>
  <c r="AB9"/>
  <c r="Z9"/>
  <c r="X8"/>
  <c r="Y56"/>
  <c r="Z8"/>
  <c r="O4"/>
  <c r="D4"/>
  <c r="D3"/>
  <c r="O2"/>
  <c r="D2"/>
  <c r="X103" i="7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AA55"/>
  <c r="X54"/>
  <c r="AB102"/>
  <c r="AA102"/>
  <c r="Z102"/>
  <c r="Y102"/>
  <c r="AB54"/>
  <c r="AA54"/>
  <c r="Z54"/>
  <c r="X53"/>
  <c r="AB101"/>
  <c r="AA101"/>
  <c r="Z101"/>
  <c r="Y101"/>
  <c r="AA53"/>
  <c r="Z53"/>
  <c r="X52"/>
  <c r="Z100"/>
  <c r="X51"/>
  <c r="AA99"/>
  <c r="AA51"/>
  <c r="X50"/>
  <c r="AA98"/>
  <c r="Z98"/>
  <c r="Y98"/>
  <c r="AB50"/>
  <c r="Z50"/>
  <c r="X49"/>
  <c r="AB97"/>
  <c r="AA97"/>
  <c r="Z97"/>
  <c r="Y97"/>
  <c r="AB49"/>
  <c r="AA49"/>
  <c r="Z49"/>
  <c r="X48"/>
  <c r="Z96"/>
  <c r="X47"/>
  <c r="AB95"/>
  <c r="AA95"/>
  <c r="Z95"/>
  <c r="Y95"/>
  <c r="AA47"/>
  <c r="Z47"/>
  <c r="X46"/>
  <c r="Z94"/>
  <c r="Z46"/>
  <c r="X45"/>
  <c r="Y93"/>
  <c r="X44"/>
  <c r="AA92"/>
  <c r="Y92"/>
  <c r="X43"/>
  <c r="AA91"/>
  <c r="AA43"/>
  <c r="X42"/>
  <c r="AB90"/>
  <c r="AA90"/>
  <c r="Z90"/>
  <c r="Y90"/>
  <c r="AA42"/>
  <c r="Z42"/>
  <c r="X41"/>
  <c r="AB89"/>
  <c r="AA89"/>
  <c r="Z89"/>
  <c r="Y89"/>
  <c r="AB41"/>
  <c r="AA41"/>
  <c r="Z41"/>
  <c r="X40"/>
  <c r="Z88"/>
  <c r="X39"/>
  <c r="Y87"/>
  <c r="X38"/>
  <c r="AA86"/>
  <c r="Y86"/>
  <c r="AA38"/>
  <c r="Y38"/>
  <c r="X37"/>
  <c r="AB85"/>
  <c r="Z85"/>
  <c r="AB37"/>
  <c r="Z37"/>
  <c r="X36"/>
  <c r="AB84"/>
  <c r="X35"/>
  <c r="AA83"/>
  <c r="AA35"/>
  <c r="X34"/>
  <c r="AB82"/>
  <c r="Z82"/>
  <c r="Y82"/>
  <c r="AB34"/>
  <c r="AA34"/>
  <c r="Z34"/>
  <c r="X33"/>
  <c r="AB81"/>
  <c r="AA81"/>
  <c r="Z81"/>
  <c r="Y81"/>
  <c r="AB33"/>
  <c r="Z33"/>
  <c r="X32"/>
  <c r="Z80"/>
  <c r="X31"/>
  <c r="Y79"/>
  <c r="X30"/>
  <c r="AA78"/>
  <c r="Y78"/>
  <c r="AA30"/>
  <c r="Y30"/>
  <c r="X29"/>
  <c r="AB77"/>
  <c r="Z77"/>
  <c r="AB29"/>
  <c r="Z29"/>
  <c r="X28"/>
  <c r="AB76"/>
  <c r="X27"/>
  <c r="AB75"/>
  <c r="AA75"/>
  <c r="Z75"/>
  <c r="Y75"/>
  <c r="AB27"/>
  <c r="AA27"/>
  <c r="Z27"/>
  <c r="X26"/>
  <c r="Z74"/>
  <c r="Z26"/>
  <c r="X25"/>
  <c r="Y73"/>
  <c r="X24"/>
  <c r="Y72"/>
  <c r="X23"/>
  <c r="Y71"/>
  <c r="X22"/>
  <c r="AA70"/>
  <c r="Y70"/>
  <c r="AA22"/>
  <c r="Y22"/>
  <c r="X21"/>
  <c r="AB69"/>
  <c r="Z69"/>
  <c r="AB21"/>
  <c r="Z21"/>
  <c r="X20"/>
  <c r="AB68"/>
  <c r="X19"/>
  <c r="AB67"/>
  <c r="Z67"/>
  <c r="Y67"/>
  <c r="AB19"/>
  <c r="AA19"/>
  <c r="Z19"/>
  <c r="X18"/>
  <c r="Z66"/>
  <c r="Z18"/>
  <c r="X17"/>
  <c r="Y65"/>
  <c r="X16"/>
  <c r="X15"/>
  <c r="Y63"/>
  <c r="X14"/>
  <c r="AA62"/>
  <c r="Y62"/>
  <c r="AA14"/>
  <c r="Y14"/>
  <c r="X13"/>
  <c r="AB61"/>
  <c r="Z61"/>
  <c r="AB13"/>
  <c r="Z13"/>
  <c r="X12"/>
  <c r="AB60"/>
  <c r="AB12"/>
  <c r="Y12"/>
  <c r="X11"/>
  <c r="AA59"/>
  <c r="AA11"/>
  <c r="X10"/>
  <c r="AA58"/>
  <c r="Z58"/>
  <c r="Y58"/>
  <c r="AB10"/>
  <c r="AA10"/>
  <c r="Z10"/>
  <c r="X9"/>
  <c r="AB57"/>
  <c r="AA57"/>
  <c r="Z57"/>
  <c r="Y57"/>
  <c r="AA9"/>
  <c r="Z9"/>
  <c r="X8"/>
  <c r="AB56"/>
  <c r="AA56"/>
  <c r="Z56"/>
  <c r="Y56"/>
  <c r="AA8"/>
  <c r="Y8"/>
  <c r="O4"/>
  <c r="D4"/>
  <c r="D3"/>
  <c r="O2"/>
  <c r="D2"/>
  <c r="B8" i="67"/>
  <c r="Y8" s="1"/>
  <c r="S9"/>
  <c r="AB57" s="1"/>
  <c r="S10"/>
  <c r="AB58" s="1"/>
  <c r="S11"/>
  <c r="AB59" s="1"/>
  <c r="S12"/>
  <c r="AB60" s="1"/>
  <c r="S13"/>
  <c r="AB61" s="1"/>
  <c r="S14"/>
  <c r="S15"/>
  <c r="AB63" s="1"/>
  <c r="S16"/>
  <c r="AB64" s="1"/>
  <c r="S17"/>
  <c r="AB65" s="1"/>
  <c r="S18"/>
  <c r="AB66" s="1"/>
  <c r="S19"/>
  <c r="AB67" s="1"/>
  <c r="S20"/>
  <c r="S21"/>
  <c r="AB69" s="1"/>
  <c r="S22"/>
  <c r="AB70" s="1"/>
  <c r="S23"/>
  <c r="AB71" s="1"/>
  <c r="S24"/>
  <c r="AB72" s="1"/>
  <c r="S25"/>
  <c r="AB73" s="1"/>
  <c r="S26"/>
  <c r="S27"/>
  <c r="AB75" s="1"/>
  <c r="S28"/>
  <c r="AB76" s="1"/>
  <c r="S29"/>
  <c r="AB77" s="1"/>
  <c r="S30"/>
  <c r="AB78" s="1"/>
  <c r="S31"/>
  <c r="AB79" s="1"/>
  <c r="S32"/>
  <c r="S33"/>
  <c r="AB81" s="1"/>
  <c r="S34"/>
  <c r="AB82" s="1"/>
  <c r="S35"/>
  <c r="AB83" s="1"/>
  <c r="S36"/>
  <c r="AB84" s="1"/>
  <c r="S37"/>
  <c r="AB85" s="1"/>
  <c r="S38"/>
  <c r="S39"/>
  <c r="AB87" s="1"/>
  <c r="S40"/>
  <c r="AB88" s="1"/>
  <c r="S41"/>
  <c r="AB89" s="1"/>
  <c r="S42"/>
  <c r="AB90" s="1"/>
  <c r="S43"/>
  <c r="AB91" s="1"/>
  <c r="S44"/>
  <c r="S45"/>
  <c r="AB93" s="1"/>
  <c r="S46"/>
  <c r="AB94" s="1"/>
  <c r="S47"/>
  <c r="AB95" s="1"/>
  <c r="S48"/>
  <c r="AB96" s="1"/>
  <c r="S49"/>
  <c r="AB97" s="1"/>
  <c r="S50"/>
  <c r="S51"/>
  <c r="AB99" s="1"/>
  <c r="S52"/>
  <c r="AB100" s="1"/>
  <c r="S53"/>
  <c r="AB101" s="1"/>
  <c r="S54"/>
  <c r="AB102" s="1"/>
  <c r="S55"/>
  <c r="AB103" s="1"/>
  <c r="AJ103" s="1"/>
  <c r="Q9"/>
  <c r="Q10"/>
  <c r="AA58" s="1"/>
  <c r="Q11"/>
  <c r="AA59" s="1"/>
  <c r="Q12"/>
  <c r="AA60" s="1"/>
  <c r="Q13"/>
  <c r="Q14"/>
  <c r="AA62" s="1"/>
  <c r="Q15"/>
  <c r="AA63" s="1"/>
  <c r="AC63" s="1"/>
  <c r="Q16"/>
  <c r="AA64" s="1"/>
  <c r="AC64" s="1"/>
  <c r="Q17"/>
  <c r="AA65" s="1"/>
  <c r="Q18"/>
  <c r="AA66" s="1"/>
  <c r="Q19"/>
  <c r="AA67" s="1"/>
  <c r="Q20"/>
  <c r="AA68" s="1"/>
  <c r="Q21"/>
  <c r="AA69" s="1"/>
  <c r="Q22"/>
  <c r="Q23"/>
  <c r="AA71" s="1"/>
  <c r="Q24"/>
  <c r="AA72" s="1"/>
  <c r="Q25"/>
  <c r="AA73" s="1"/>
  <c r="Q26"/>
  <c r="AA74" s="1"/>
  <c r="Q27"/>
  <c r="Q28"/>
  <c r="AA76" s="1"/>
  <c r="AC76" s="1"/>
  <c r="Q29"/>
  <c r="AA77" s="1"/>
  <c r="Q30"/>
  <c r="AA78" s="1"/>
  <c r="Q31"/>
  <c r="Q32"/>
  <c r="AA80" s="1"/>
  <c r="Q33"/>
  <c r="AA81" s="1"/>
  <c r="Q34"/>
  <c r="AA82" s="1"/>
  <c r="Q35"/>
  <c r="Q36"/>
  <c r="AA84" s="1"/>
  <c r="Q37"/>
  <c r="AA85" s="1"/>
  <c r="Q38"/>
  <c r="AA86" s="1"/>
  <c r="Q39"/>
  <c r="AA87" s="1"/>
  <c r="Q40"/>
  <c r="AA88" s="1"/>
  <c r="Q41"/>
  <c r="AA89" s="1"/>
  <c r="Q42"/>
  <c r="AA90" s="1"/>
  <c r="Q43"/>
  <c r="AA91" s="1"/>
  <c r="Q44"/>
  <c r="AA92" s="1"/>
  <c r="Q45"/>
  <c r="Q46"/>
  <c r="AA94" s="1"/>
  <c r="AC94" s="1"/>
  <c r="Q47"/>
  <c r="AA95" s="1"/>
  <c r="Q48"/>
  <c r="AA96" s="1"/>
  <c r="Q49"/>
  <c r="Q50"/>
  <c r="AA98" s="1"/>
  <c r="Q51"/>
  <c r="AA99" s="1"/>
  <c r="AC99" s="1"/>
  <c r="Q52"/>
  <c r="AA100" s="1"/>
  <c r="Q53"/>
  <c r="Q54"/>
  <c r="AA102" s="1"/>
  <c r="Q55"/>
  <c r="AA103" s="1"/>
  <c r="AH103" s="1"/>
  <c r="O9"/>
  <c r="Z57" s="1"/>
  <c r="O10"/>
  <c r="Z58" s="1"/>
  <c r="O11"/>
  <c r="Z59" s="1"/>
  <c r="O12"/>
  <c r="Z60" s="1"/>
  <c r="O13"/>
  <c r="Z61" s="1"/>
  <c r="O14"/>
  <c r="Z62" s="1"/>
  <c r="O15"/>
  <c r="Z63" s="1"/>
  <c r="O16"/>
  <c r="Z64" s="1"/>
  <c r="O17"/>
  <c r="Z65" s="1"/>
  <c r="O18"/>
  <c r="Z66" s="1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/>
  <c r="AF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Y89" s="1"/>
  <c r="M42"/>
  <c r="Y90" s="1"/>
  <c r="M43"/>
  <c r="Y91" s="1"/>
  <c r="M44"/>
  <c r="Y92"/>
  <c r="M45"/>
  <c r="Y93" s="1"/>
  <c r="M46"/>
  <c r="Y94" s="1"/>
  <c r="M47"/>
  <c r="Y95"/>
  <c r="M48"/>
  <c r="Y96" s="1"/>
  <c r="M49"/>
  <c r="Y97" s="1"/>
  <c r="M50"/>
  <c r="Y98"/>
  <c r="M51"/>
  <c r="Y99" s="1"/>
  <c r="M52"/>
  <c r="Y100" s="1"/>
  <c r="M53"/>
  <c r="Y101"/>
  <c r="M54"/>
  <c r="Y102" s="1"/>
  <c r="M55"/>
  <c r="Y103" s="1"/>
  <c r="S8"/>
  <c r="Q8"/>
  <c r="O8"/>
  <c r="M8"/>
  <c r="Y56"/>
  <c r="H9"/>
  <c r="AB9" s="1"/>
  <c r="AC9" s="1"/>
  <c r="H10"/>
  <c r="AB10" s="1"/>
  <c r="H11"/>
  <c r="AB11" s="1"/>
  <c r="H12"/>
  <c r="AB12" s="1"/>
  <c r="H13"/>
  <c r="AB13" s="1"/>
  <c r="H14"/>
  <c r="H15"/>
  <c r="AB15" s="1"/>
  <c r="H16"/>
  <c r="AB16" s="1"/>
  <c r="H17"/>
  <c r="AB17" s="1"/>
  <c r="H18"/>
  <c r="AB18" s="1"/>
  <c r="H19"/>
  <c r="AB19" s="1"/>
  <c r="H20"/>
  <c r="AB20" s="1"/>
  <c r="H21"/>
  <c r="AB21" s="1"/>
  <c r="H22"/>
  <c r="AB22" s="1"/>
  <c r="H23"/>
  <c r="H24"/>
  <c r="AB24" s="1"/>
  <c r="H25"/>
  <c r="AB25" s="1"/>
  <c r="H26"/>
  <c r="AB26" s="1"/>
  <c r="H27"/>
  <c r="H28"/>
  <c r="AB28" s="1"/>
  <c r="H29"/>
  <c r="AB29" s="1"/>
  <c r="H30"/>
  <c r="AB30" s="1"/>
  <c r="H31"/>
  <c r="AB31" s="1"/>
  <c r="H32"/>
  <c r="H33"/>
  <c r="AB33" s="1"/>
  <c r="H34"/>
  <c r="AB34" s="1"/>
  <c r="H35"/>
  <c r="AB35" s="1"/>
  <c r="H36"/>
  <c r="AB36" s="1"/>
  <c r="H37"/>
  <c r="H38"/>
  <c r="AB38" s="1"/>
  <c r="H39"/>
  <c r="AB39" s="1"/>
  <c r="H40"/>
  <c r="AB40" s="1"/>
  <c r="H41"/>
  <c r="AB41" s="1"/>
  <c r="H42"/>
  <c r="AB42" s="1"/>
  <c r="H43"/>
  <c r="H44"/>
  <c r="AB44" s="1"/>
  <c r="H45"/>
  <c r="AB45" s="1"/>
  <c r="H46"/>
  <c r="AB46" s="1"/>
  <c r="H47"/>
  <c r="AB47" s="1"/>
  <c r="H48"/>
  <c r="AB48" s="1"/>
  <c r="H49"/>
  <c r="H50"/>
  <c r="AB50" s="1"/>
  <c r="H51"/>
  <c r="AB51" s="1"/>
  <c r="H52"/>
  <c r="AB52" s="1"/>
  <c r="H53"/>
  <c r="AB53" s="1"/>
  <c r="H54"/>
  <c r="AB54" s="1"/>
  <c r="H55"/>
  <c r="AB55" s="1"/>
  <c r="F9"/>
  <c r="AA9" s="1"/>
  <c r="F10"/>
  <c r="AA10" s="1"/>
  <c r="F11"/>
  <c r="AA11" s="1"/>
  <c r="F12"/>
  <c r="AA12" s="1"/>
  <c r="F13"/>
  <c r="AA13" s="1"/>
  <c r="F14"/>
  <c r="AA14" s="1"/>
  <c r="F15"/>
  <c r="AA15" s="1"/>
  <c r="F16"/>
  <c r="AA16" s="1"/>
  <c r="F17"/>
  <c r="AA17" s="1"/>
  <c r="F18"/>
  <c r="F19"/>
  <c r="AA19" s="1"/>
  <c r="F20"/>
  <c r="F21"/>
  <c r="AA21" s="1"/>
  <c r="F22"/>
  <c r="AA22" s="1"/>
  <c r="F23"/>
  <c r="AA23" s="1"/>
  <c r="F24"/>
  <c r="AA24" s="1"/>
  <c r="F25"/>
  <c r="AA25" s="1"/>
  <c r="F26"/>
  <c r="F27"/>
  <c r="AA27" s="1"/>
  <c r="F28"/>
  <c r="AA28" s="1"/>
  <c r="F29"/>
  <c r="AA29" s="1"/>
  <c r="F30"/>
  <c r="AA30" s="1"/>
  <c r="F31"/>
  <c r="AA31" s="1"/>
  <c r="F32"/>
  <c r="F33"/>
  <c r="AA33" s="1"/>
  <c r="F34"/>
  <c r="AA34" s="1"/>
  <c r="F35"/>
  <c r="AA35" s="1"/>
  <c r="F36"/>
  <c r="F37"/>
  <c r="AA37" s="1"/>
  <c r="F38"/>
  <c r="AA38" s="1"/>
  <c r="F39"/>
  <c r="AA39" s="1"/>
  <c r="F40"/>
  <c r="AA40" s="1"/>
  <c r="F41"/>
  <c r="AA41" s="1"/>
  <c r="F42"/>
  <c r="AA42" s="1"/>
  <c r="AC42" s="1"/>
  <c r="F43"/>
  <c r="AA43" s="1"/>
  <c r="F44"/>
  <c r="F45"/>
  <c r="AA45" s="1"/>
  <c r="F46"/>
  <c r="AA46" s="1"/>
  <c r="F47"/>
  <c r="AA47" s="1"/>
  <c r="F48"/>
  <c r="AA48" s="1"/>
  <c r="F49"/>
  <c r="AA49" s="1"/>
  <c r="F50"/>
  <c r="F51"/>
  <c r="AA51" s="1"/>
  <c r="F52"/>
  <c r="AA52" s="1"/>
  <c r="F53"/>
  <c r="AA53" s="1"/>
  <c r="F54"/>
  <c r="AA54" s="1"/>
  <c r="F55"/>
  <c r="AA55" s="1"/>
  <c r="D9"/>
  <c r="Z9" s="1"/>
  <c r="D10"/>
  <c r="Z10" s="1"/>
  <c r="D11"/>
  <c r="Z11" s="1"/>
  <c r="D12"/>
  <c r="Z12" s="1"/>
  <c r="D13"/>
  <c r="Z13" s="1"/>
  <c r="D14"/>
  <c r="Z14" s="1"/>
  <c r="D15"/>
  <c r="Z15" s="1"/>
  <c r="D16"/>
  <c r="Z16" s="1"/>
  <c r="D17"/>
  <c r="Z17" s="1"/>
  <c r="D18"/>
  <c r="Z18" s="1"/>
  <c r="D19"/>
  <c r="Z19" s="1"/>
  <c r="D20"/>
  <c r="Z20" s="1"/>
  <c r="D21"/>
  <c r="Z21" s="1"/>
  <c r="D22"/>
  <c r="Z22" s="1"/>
  <c r="D23"/>
  <c r="Z23" s="1"/>
  <c r="D24"/>
  <c r="Z24" s="1"/>
  <c r="D25"/>
  <c r="Z25" s="1"/>
  <c r="D26"/>
  <c r="Z26" s="1"/>
  <c r="D27"/>
  <c r="Z27" s="1"/>
  <c r="D28"/>
  <c r="Z28" s="1"/>
  <c r="D29"/>
  <c r="Z29" s="1"/>
  <c r="D30"/>
  <c r="Z30" s="1"/>
  <c r="D31"/>
  <c r="Z31" s="1"/>
  <c r="D32"/>
  <c r="Z32" s="1"/>
  <c r="D33"/>
  <c r="Z33" s="1"/>
  <c r="D34"/>
  <c r="Z34" s="1"/>
  <c r="D35"/>
  <c r="Z35"/>
  <c r="D36"/>
  <c r="Z36"/>
  <c r="D37"/>
  <c r="Z37" s="1"/>
  <c r="D38"/>
  <c r="Z38"/>
  <c r="D39"/>
  <c r="Z39"/>
  <c r="D40"/>
  <c r="Z40" s="1"/>
  <c r="D41"/>
  <c r="Z41" s="1"/>
  <c r="D42"/>
  <c r="Z42" s="1"/>
  <c r="D43"/>
  <c r="Z43" s="1"/>
  <c r="D44"/>
  <c r="Z44" s="1"/>
  <c r="D45"/>
  <c r="Z45" s="1"/>
  <c r="D46"/>
  <c r="Z46" s="1"/>
  <c r="D47"/>
  <c r="Z47" s="1"/>
  <c r="D48"/>
  <c r="Z48" s="1"/>
  <c r="D49"/>
  <c r="Z49" s="1"/>
  <c r="D50"/>
  <c r="Z50" s="1"/>
  <c r="D51"/>
  <c r="Z51" s="1"/>
  <c r="D52"/>
  <c r="Z52"/>
  <c r="D53"/>
  <c r="Z53"/>
  <c r="D54"/>
  <c r="Z54" s="1"/>
  <c r="D55"/>
  <c r="Z55"/>
  <c r="H8"/>
  <c r="AB8" s="1"/>
  <c r="AC8" s="1"/>
  <c r="F8"/>
  <c r="D8"/>
  <c r="B30"/>
  <c r="Y30"/>
  <c r="B31"/>
  <c r="Y31"/>
  <c r="B32"/>
  <c r="Y32" s="1"/>
  <c r="B33"/>
  <c r="Y33"/>
  <c r="B34"/>
  <c r="Y34" s="1"/>
  <c r="B35"/>
  <c r="Y35" s="1"/>
  <c r="B36"/>
  <c r="Y36" s="1"/>
  <c r="B37"/>
  <c r="Y37" s="1"/>
  <c r="B38"/>
  <c r="Y38" s="1"/>
  <c r="B39"/>
  <c r="Y39" s="1"/>
  <c r="B40"/>
  <c r="Y40" s="1"/>
  <c r="B41"/>
  <c r="Y41" s="1"/>
  <c r="B42"/>
  <c r="Y42" s="1"/>
  <c r="B43"/>
  <c r="Y43"/>
  <c r="B44"/>
  <c r="Y44"/>
  <c r="B45"/>
  <c r="Y45" s="1"/>
  <c r="B46"/>
  <c r="Y46" s="1"/>
  <c r="B47"/>
  <c r="Y47"/>
  <c r="B48"/>
  <c r="Y48" s="1"/>
  <c r="B49"/>
  <c r="Y49" s="1"/>
  <c r="B50"/>
  <c r="Y50"/>
  <c r="B51"/>
  <c r="Y51" s="1"/>
  <c r="B52"/>
  <c r="Y52" s="1"/>
  <c r="B53"/>
  <c r="Y53"/>
  <c r="B54"/>
  <c r="Y54" s="1"/>
  <c r="B55"/>
  <c r="Y55" s="1"/>
  <c r="B9"/>
  <c r="Y9"/>
  <c r="B10"/>
  <c r="Y10" s="1"/>
  <c r="B11"/>
  <c r="Y11" s="1"/>
  <c r="B12"/>
  <c r="Y12" s="1"/>
  <c r="B13"/>
  <c r="Y13" s="1"/>
  <c r="B14"/>
  <c r="Y14" s="1"/>
  <c r="B15"/>
  <c r="Y15" s="1"/>
  <c r="B16"/>
  <c r="Y16" s="1"/>
  <c r="B17"/>
  <c r="Y17" s="1"/>
  <c r="B18"/>
  <c r="Y18" s="1"/>
  <c r="B19"/>
  <c r="Y19"/>
  <c r="B20"/>
  <c r="Y20" s="1"/>
  <c r="B21"/>
  <c r="Y21" s="1"/>
  <c r="B22"/>
  <c r="Y22"/>
  <c r="B23"/>
  <c r="Y23" s="1"/>
  <c r="B24"/>
  <c r="Y24" s="1"/>
  <c r="B25"/>
  <c r="Y25" s="1"/>
  <c r="B26"/>
  <c r="Y26" s="1"/>
  <c r="B27"/>
  <c r="Y27" s="1"/>
  <c r="B28"/>
  <c r="Y28" s="1"/>
  <c r="B29"/>
  <c r="Y29" s="1"/>
  <c r="O2"/>
  <c r="O4"/>
  <c r="D2"/>
  <c r="D3"/>
  <c r="D4"/>
  <c r="O3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C51" i="72"/>
  <c r="C31"/>
  <c r="C23"/>
  <c r="G43"/>
  <c r="E51" i="73"/>
  <c r="E43"/>
  <c r="E35"/>
  <c r="I27"/>
  <c r="I23"/>
  <c r="C23" i="74"/>
  <c r="G23"/>
  <c r="E31" i="75"/>
  <c r="E27"/>
  <c r="I51" i="77"/>
  <c r="I35"/>
  <c r="I31"/>
  <c r="I27"/>
  <c r="I23"/>
  <c r="I51" i="75"/>
  <c r="C39" i="76"/>
  <c r="C31"/>
  <c r="C23"/>
  <c r="C15"/>
  <c r="E35" i="77"/>
  <c r="E31"/>
  <c r="E27"/>
  <c r="I55"/>
  <c r="I47"/>
  <c r="I39"/>
  <c r="G27" i="72"/>
  <c r="C27" i="74"/>
  <c r="C43"/>
  <c r="Y13" i="76"/>
  <c r="C19"/>
  <c r="Y29"/>
  <c r="C35"/>
  <c r="AF56" i="81"/>
  <c r="AJ56"/>
  <c r="AF10"/>
  <c r="AF58"/>
  <c r="AJ58"/>
  <c r="AF12"/>
  <c r="AF60"/>
  <c r="AF14"/>
  <c r="AF62"/>
  <c r="AH63"/>
  <c r="AF16"/>
  <c r="AJ16"/>
  <c r="AF64"/>
  <c r="AJ64"/>
  <c r="AH65"/>
  <c r="AF66"/>
  <c r="AJ66"/>
  <c r="AH67"/>
  <c r="E23"/>
  <c r="I23"/>
  <c r="AF68"/>
  <c r="AJ68"/>
  <c r="AF70"/>
  <c r="E27"/>
  <c r="I27"/>
  <c r="AF72"/>
  <c r="AF74"/>
  <c r="AH27"/>
  <c r="E31"/>
  <c r="I31"/>
  <c r="J31" s="1"/>
  <c r="AF76"/>
  <c r="AJ76"/>
  <c r="AH29"/>
  <c r="I35" i="72"/>
  <c r="C55" i="74"/>
  <c r="C47"/>
  <c r="C39"/>
  <c r="C31"/>
  <c r="C19"/>
  <c r="C11"/>
  <c r="I43" i="75"/>
  <c r="G43" i="76"/>
  <c r="G39"/>
  <c r="G35"/>
  <c r="G31"/>
  <c r="G27"/>
  <c r="G23"/>
  <c r="G19"/>
  <c r="G15"/>
  <c r="G11"/>
  <c r="C19" i="72"/>
  <c r="I19"/>
  <c r="C27"/>
  <c r="I27"/>
  <c r="C35"/>
  <c r="AB35"/>
  <c r="C39"/>
  <c r="C43"/>
  <c r="C47"/>
  <c r="E23" i="73"/>
  <c r="I31"/>
  <c r="I35"/>
  <c r="I39"/>
  <c r="I47"/>
  <c r="I55"/>
  <c r="E23" i="75"/>
  <c r="E39" i="77"/>
  <c r="E43"/>
  <c r="E47"/>
  <c r="E51"/>
  <c r="E55"/>
  <c r="Z21"/>
  <c r="E23"/>
  <c r="C55" i="76"/>
  <c r="C47"/>
  <c r="AF77" i="87"/>
  <c r="AJ77"/>
  <c r="AH78"/>
  <c r="AF79"/>
  <c r="AJ79"/>
  <c r="C35"/>
  <c r="G35"/>
  <c r="AH80"/>
  <c r="AF81"/>
  <c r="AJ81"/>
  <c r="AH82"/>
  <c r="AF83"/>
  <c r="AJ83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J93"/>
  <c r="AH94"/>
  <c r="AF95"/>
  <c r="AJ95"/>
  <c r="C51"/>
  <c r="G51"/>
  <c r="AH96"/>
  <c r="C55"/>
  <c r="G55"/>
  <c r="E43" i="72"/>
  <c r="E39"/>
  <c r="E35"/>
  <c r="E31"/>
  <c r="E27"/>
  <c r="E23"/>
  <c r="E19"/>
  <c r="G11" i="74"/>
  <c r="G55" i="76"/>
  <c r="G51"/>
  <c r="G47"/>
  <c r="AF78" i="81"/>
  <c r="E35"/>
  <c r="I35"/>
  <c r="AF80"/>
  <c r="AF82"/>
  <c r="I39"/>
  <c r="AF84"/>
  <c r="AH85"/>
  <c r="AD87"/>
  <c r="AH87"/>
  <c r="E43"/>
  <c r="I43"/>
  <c r="AF88"/>
  <c r="AH89"/>
  <c r="AF90"/>
  <c r="G55" i="74"/>
  <c r="G51"/>
  <c r="G47"/>
  <c r="G43"/>
  <c r="G39"/>
  <c r="G35"/>
  <c r="G31"/>
  <c r="G27"/>
  <c r="G19"/>
  <c r="G15"/>
  <c r="E47" i="75"/>
  <c r="E51"/>
  <c r="E55"/>
  <c r="AF99" i="82"/>
  <c r="AJ99"/>
  <c r="AH100"/>
  <c r="AF101"/>
  <c r="AJ101"/>
  <c r="AH102"/>
  <c r="AF69" i="84"/>
  <c r="AJ69"/>
  <c r="AH70"/>
  <c r="AF71"/>
  <c r="AJ71"/>
  <c r="C27"/>
  <c r="G27"/>
  <c r="AH72"/>
  <c r="AF73"/>
  <c r="AJ73"/>
  <c r="AH74"/>
  <c r="AF75"/>
  <c r="AJ75"/>
  <c r="C31"/>
  <c r="G31"/>
  <c r="AH76"/>
  <c r="AF77"/>
  <c r="AJ77"/>
  <c r="AH78"/>
  <c r="AF79"/>
  <c r="AJ79"/>
  <c r="C35"/>
  <c r="G35"/>
  <c r="AH80"/>
  <c r="C11" i="83"/>
  <c r="G11"/>
  <c r="AF9"/>
  <c r="AF11"/>
  <c r="AF59"/>
  <c r="C15"/>
  <c r="G15"/>
  <c r="AF13"/>
  <c r="AF61"/>
  <c r="AF73"/>
  <c r="AH74"/>
  <c r="AF75"/>
  <c r="AJ75"/>
  <c r="AF77"/>
  <c r="AJ77"/>
  <c r="AH92"/>
  <c r="AF93"/>
  <c r="AH46"/>
  <c r="AH94"/>
  <c r="AF99"/>
  <c r="AH52"/>
  <c r="AH100"/>
  <c r="AF101"/>
  <c r="AH102"/>
  <c r="C11" i="84"/>
  <c r="G11"/>
  <c r="AH56"/>
  <c r="AF9"/>
  <c r="AJ9"/>
  <c r="AF57"/>
  <c r="AJ57"/>
  <c r="AF79" i="83"/>
  <c r="AJ79"/>
  <c r="AH80"/>
  <c r="AF81"/>
  <c r="AJ81"/>
  <c r="AF83"/>
  <c r="AJ83"/>
  <c r="AF85"/>
  <c r="AH86"/>
  <c r="AF87"/>
  <c r="AF89"/>
  <c r="AF91"/>
  <c r="AH58" i="84"/>
  <c r="AF11"/>
  <c r="AJ11"/>
  <c r="AF59"/>
  <c r="AJ59"/>
  <c r="C15"/>
  <c r="G15"/>
  <c r="AH60"/>
  <c r="AF13"/>
  <c r="AJ13"/>
  <c r="AF61"/>
  <c r="AJ61"/>
  <c r="AH62"/>
  <c r="AF15"/>
  <c r="AJ15"/>
  <c r="AF63"/>
  <c r="AJ63"/>
  <c r="C19"/>
  <c r="G19"/>
  <c r="AH64"/>
  <c r="C23"/>
  <c r="G23"/>
  <c r="AJ34" i="87"/>
  <c r="AJ36"/>
  <c r="AF86"/>
  <c r="AJ86"/>
  <c r="AH87"/>
  <c r="E43"/>
  <c r="I43"/>
  <c r="AF88"/>
  <c r="E55"/>
  <c r="I55"/>
  <c r="AJ88"/>
  <c r="AF81" i="84"/>
  <c r="AJ81"/>
  <c r="AH82"/>
  <c r="AF83"/>
  <c r="AJ83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J93"/>
  <c r="AF62" i="82"/>
  <c r="AJ62"/>
  <c r="AF16"/>
  <c r="AF64"/>
  <c r="AH67"/>
  <c r="E27"/>
  <c r="I27"/>
  <c r="AH25"/>
  <c r="AH27"/>
  <c r="AF28"/>
  <c r="AJ32"/>
  <c r="E31" i="86"/>
  <c r="I31"/>
  <c r="AJ96"/>
  <c r="AH97"/>
  <c r="AF98"/>
  <c r="AJ98"/>
  <c r="AH99"/>
  <c r="E55"/>
  <c r="I55"/>
  <c r="AF100"/>
  <c r="AJ100"/>
  <c r="AH101"/>
  <c r="AF102"/>
  <c r="AJ102"/>
  <c r="AF56" i="87"/>
  <c r="AJ56"/>
  <c r="AH57"/>
  <c r="AF10"/>
  <c r="AH11"/>
  <c r="AH59"/>
  <c r="AF60"/>
  <c r="AJ60"/>
  <c r="AH61"/>
  <c r="AF14"/>
  <c r="AJ14"/>
  <c r="AF62"/>
  <c r="AJ62"/>
  <c r="AH63"/>
  <c r="AF16"/>
  <c r="AJ16"/>
  <c r="AF64"/>
  <c r="AJ64"/>
  <c r="AF66"/>
  <c r="AJ66"/>
  <c r="AH67"/>
  <c r="E23"/>
  <c r="I23"/>
  <c r="AH69"/>
  <c r="AF70"/>
  <c r="AJ70"/>
  <c r="AJ32"/>
  <c r="AH79" i="86"/>
  <c r="E35"/>
  <c r="I35"/>
  <c r="AJ90"/>
  <c r="AH91"/>
  <c r="E47"/>
  <c r="I47"/>
  <c r="AF92"/>
  <c r="AJ92"/>
  <c r="AH93"/>
  <c r="AF94"/>
  <c r="AJ94"/>
  <c r="AH95"/>
  <c r="E51"/>
  <c r="I51"/>
  <c r="AF96"/>
  <c r="AJ24" i="87"/>
  <c r="E31"/>
  <c r="I31"/>
  <c r="AJ30"/>
  <c r="AF57" i="83"/>
  <c r="AH22" i="87"/>
  <c r="AH89"/>
  <c r="AF90"/>
  <c r="AJ90"/>
  <c r="AH91"/>
  <c r="E47"/>
  <c r="I47"/>
  <c r="AF92"/>
  <c r="AJ92"/>
  <c r="AH93"/>
  <c r="AF94"/>
  <c r="AJ94"/>
  <c r="AH95"/>
  <c r="E51"/>
  <c r="I51"/>
  <c r="AF96"/>
  <c r="AJ96"/>
  <c r="AJ101" i="83"/>
  <c r="AH89" i="72"/>
  <c r="AH91" i="81"/>
  <c r="E47"/>
  <c r="I47"/>
  <c r="AH93"/>
  <c r="AF94"/>
  <c r="AH95"/>
  <c r="E51"/>
  <c r="I51"/>
  <c r="AF96"/>
  <c r="AH97"/>
  <c r="AH99"/>
  <c r="E55"/>
  <c r="I55"/>
  <c r="AF100"/>
  <c r="AH101"/>
  <c r="AF102"/>
  <c r="AF56" i="82"/>
  <c r="AJ56"/>
  <c r="AH57"/>
  <c r="AF60"/>
  <c r="AF14"/>
  <c r="C11"/>
  <c r="G11"/>
  <c r="AF57"/>
  <c r="AH83" i="86"/>
  <c r="E39"/>
  <c r="I39"/>
  <c r="AH87"/>
  <c r="E43"/>
  <c r="I43"/>
  <c r="AJ61" i="83"/>
  <c r="AF95" i="74"/>
  <c r="AF97"/>
  <c r="AF99"/>
  <c r="AH100"/>
  <c r="AJ101"/>
  <c r="AF68" i="75"/>
  <c r="AD33" i="82"/>
  <c r="AD35"/>
  <c r="AH35"/>
  <c r="AH83"/>
  <c r="E39"/>
  <c r="I39"/>
  <c r="C11" i="81"/>
  <c r="G11"/>
  <c r="AF9"/>
  <c r="AF57"/>
  <c r="AJ57"/>
  <c r="AF11"/>
  <c r="AF59"/>
  <c r="C15"/>
  <c r="AF61"/>
  <c r="AF63"/>
  <c r="AJ63"/>
  <c r="C19"/>
  <c r="AH64"/>
  <c r="AF65"/>
  <c r="AJ65"/>
  <c r="AH66"/>
  <c r="AF67"/>
  <c r="AJ67"/>
  <c r="C23"/>
  <c r="AH68"/>
  <c r="AF69"/>
  <c r="AJ69"/>
  <c r="AF71"/>
  <c r="AF73"/>
  <c r="AF75"/>
  <c r="AJ75"/>
  <c r="AH98"/>
  <c r="AF99"/>
  <c r="C55"/>
  <c r="G55"/>
  <c r="AD100"/>
  <c r="AH100"/>
  <c r="AF101"/>
  <c r="AH102"/>
  <c r="AJ57" i="82"/>
  <c r="AF79" i="74"/>
  <c r="AF77" i="81"/>
  <c r="AJ77"/>
  <c r="AF79"/>
  <c r="AH32"/>
  <c r="AF81"/>
  <c r="AF83"/>
  <c r="AF85"/>
  <c r="AH86"/>
  <c r="AF87"/>
  <c r="C43"/>
  <c r="G43"/>
  <c r="AH88"/>
  <c r="C47"/>
  <c r="G47"/>
  <c r="AH92"/>
  <c r="AF93"/>
  <c r="AH94"/>
  <c r="AF95"/>
  <c r="C51"/>
  <c r="G51"/>
  <c r="AH96"/>
  <c r="AF59" i="74"/>
  <c r="AF61"/>
  <c r="AH64"/>
  <c r="AH66"/>
  <c r="AH94" i="84"/>
  <c r="AF95"/>
  <c r="AJ95"/>
  <c r="C51"/>
  <c r="G51"/>
  <c r="AH96"/>
  <c r="AF97"/>
  <c r="AJ97"/>
  <c r="AH98"/>
  <c r="AF99"/>
  <c r="AJ99"/>
  <c r="C55"/>
  <c r="G55"/>
  <c r="AH100"/>
  <c r="AF101"/>
  <c r="AJ101"/>
  <c r="AH102"/>
  <c r="C11" i="85"/>
  <c r="G11"/>
  <c r="AH56"/>
  <c r="AF57"/>
  <c r="AJ57"/>
  <c r="C15"/>
  <c r="G15"/>
  <c r="AH60"/>
  <c r="AF61"/>
  <c r="AJ61"/>
  <c r="AH62"/>
  <c r="AF63"/>
  <c r="AJ63"/>
  <c r="C19"/>
  <c r="G19"/>
  <c r="AH64"/>
  <c r="AH74"/>
  <c r="AF75"/>
  <c r="AJ75"/>
  <c r="C31"/>
  <c r="G31"/>
  <c r="AH76"/>
  <c r="AF77"/>
  <c r="AJ77"/>
  <c r="AH78"/>
  <c r="AF79"/>
  <c r="AJ79"/>
  <c r="C35"/>
  <c r="G35"/>
  <c r="AH80"/>
  <c r="AF81"/>
  <c r="AJ81"/>
  <c r="AH82"/>
  <c r="AF83"/>
  <c r="AJ83"/>
  <c r="AF85"/>
  <c r="AJ85"/>
  <c r="C51"/>
  <c r="G51"/>
  <c r="AH96"/>
  <c r="AF97"/>
  <c r="AJ97"/>
  <c r="AF9" i="87"/>
  <c r="AJ13"/>
  <c r="C19"/>
  <c r="AF70" i="75"/>
  <c r="AF72"/>
  <c r="AF74"/>
  <c r="AF57" i="76"/>
  <c r="AF59"/>
  <c r="AJ65"/>
  <c r="AF60" i="83"/>
  <c r="AF62"/>
  <c r="AJ62"/>
  <c r="AF16"/>
  <c r="AJ16"/>
  <c r="AF64"/>
  <c r="AF71" i="76"/>
  <c r="AF73"/>
  <c r="AF75"/>
  <c r="AF77"/>
  <c r="AF85"/>
  <c r="AF87"/>
  <c r="AD37" i="82"/>
  <c r="AD39"/>
  <c r="AH87"/>
  <c r="E43"/>
  <c r="I43"/>
  <c r="AD41"/>
  <c r="AD43"/>
  <c r="AH43"/>
  <c r="E47"/>
  <c r="I47"/>
  <c r="AD45"/>
  <c r="AD47"/>
  <c r="AH47"/>
  <c r="AH95"/>
  <c r="E51"/>
  <c r="I51"/>
  <c r="AD49"/>
  <c r="AJ98"/>
  <c r="AD51"/>
  <c r="AH99"/>
  <c r="E55"/>
  <c r="I55"/>
  <c r="AF100"/>
  <c r="AJ100"/>
  <c r="AH101"/>
  <c r="AF102"/>
  <c r="AJ102"/>
  <c r="AF56" i="83"/>
  <c r="AF58"/>
  <c r="AF66"/>
  <c r="E23"/>
  <c r="I23"/>
  <c r="AF68"/>
  <c r="AH21"/>
  <c r="AH23"/>
  <c r="E27"/>
  <c r="I27"/>
  <c r="AH27"/>
  <c r="AD29"/>
  <c r="AD31"/>
  <c r="E39"/>
  <c r="I39"/>
  <c r="AH87"/>
  <c r="E43"/>
  <c r="I43"/>
  <c r="AD41"/>
  <c r="AD43"/>
  <c r="E47"/>
  <c r="I47"/>
  <c r="AD45"/>
  <c r="AH47"/>
  <c r="AH95"/>
  <c r="E51"/>
  <c r="I51"/>
  <c r="AF96"/>
  <c r="AH49"/>
  <c r="AH97"/>
  <c r="AF98"/>
  <c r="AH51"/>
  <c r="AH99"/>
  <c r="E55"/>
  <c r="I55"/>
  <c r="AF100"/>
  <c r="AH101"/>
  <c r="AF102"/>
  <c r="AJ102"/>
  <c r="AJ8" i="85"/>
  <c r="AJ12"/>
  <c r="AJ26"/>
  <c r="AJ28"/>
  <c r="AJ30"/>
  <c r="AJ32"/>
  <c r="E39"/>
  <c r="I39"/>
  <c r="AH95"/>
  <c r="AJ48"/>
  <c r="AH99"/>
  <c r="E55"/>
  <c r="I55"/>
  <c r="AF100"/>
  <c r="AJ100"/>
  <c r="AH61" i="86"/>
  <c r="E19"/>
  <c r="I19"/>
  <c r="AF64"/>
  <c r="AJ64"/>
  <c r="AF66"/>
  <c r="AJ66"/>
  <c r="AH67"/>
  <c r="E23"/>
  <c r="I23"/>
  <c r="E27"/>
  <c r="I27"/>
  <c r="AF59" i="82"/>
  <c r="C15"/>
  <c r="G15"/>
  <c r="AF15"/>
  <c r="AF63"/>
  <c r="AJ63"/>
  <c r="C19"/>
  <c r="G19"/>
  <c r="AH64"/>
  <c r="AF65"/>
  <c r="AJ65"/>
  <c r="AH66"/>
  <c r="AF67"/>
  <c r="AJ67"/>
  <c r="C23"/>
  <c r="G23"/>
  <c r="AH68"/>
  <c r="C27"/>
  <c r="G27"/>
  <c r="AF73"/>
  <c r="AJ73"/>
  <c r="AF75"/>
  <c r="AF77"/>
  <c r="AF79"/>
  <c r="AJ79"/>
  <c r="AH80"/>
  <c r="AF81"/>
  <c r="AJ81"/>
  <c r="AH82"/>
  <c r="AF83"/>
  <c r="AJ83"/>
  <c r="AH84"/>
  <c r="AF85"/>
  <c r="AJ85"/>
  <c r="AH86"/>
  <c r="AF87"/>
  <c r="AF89"/>
  <c r="AF91"/>
  <c r="AH92"/>
  <c r="AF89" i="76"/>
  <c r="AJ89"/>
  <c r="AF91"/>
  <c r="AJ91"/>
  <c r="AF93"/>
  <c r="AJ93"/>
  <c r="AH57" i="77"/>
  <c r="AH59"/>
  <c r="AH61"/>
  <c r="AH63"/>
  <c r="AJ16"/>
  <c r="AH65"/>
  <c r="AH67"/>
  <c r="AH69"/>
  <c r="AH23"/>
  <c r="AH71"/>
  <c r="AH25"/>
  <c r="AF56" i="84"/>
  <c r="AJ56"/>
  <c r="AH59"/>
  <c r="AF60"/>
  <c r="AJ60"/>
  <c r="AH61"/>
  <c r="AH63"/>
  <c r="AF64"/>
  <c r="AJ64"/>
  <c r="E23"/>
  <c r="I23"/>
  <c r="AH69"/>
  <c r="AF70"/>
  <c r="AJ70"/>
  <c r="AH71"/>
  <c r="E27"/>
  <c r="I27"/>
  <c r="AF72"/>
  <c r="AJ72"/>
  <c r="AH73"/>
  <c r="AF74"/>
  <c r="AJ74"/>
  <c r="AH75"/>
  <c r="E31"/>
  <c r="I31"/>
  <c r="AF76"/>
  <c r="AH79"/>
  <c r="AH101" i="85"/>
  <c r="AF102"/>
  <c r="AJ102"/>
  <c r="K9" i="66"/>
  <c r="K11"/>
  <c r="K13"/>
  <c r="K15"/>
  <c r="K17"/>
  <c r="K19"/>
  <c r="K21"/>
  <c r="AB24" i="82"/>
  <c r="AJ25" i="83"/>
  <c r="AD35"/>
  <c r="AB36"/>
  <c r="AJ76" i="84"/>
  <c r="AH77"/>
  <c r="AF78"/>
  <c r="AJ78"/>
  <c r="E35"/>
  <c r="I35"/>
  <c r="AF80"/>
  <c r="AJ80"/>
  <c r="AH81"/>
  <c r="AF82"/>
  <c r="AJ82"/>
  <c r="AH83"/>
  <c r="E39"/>
  <c r="I39"/>
  <c r="AF84"/>
  <c r="AJ84"/>
  <c r="AH87"/>
  <c r="AJ9" i="85"/>
  <c r="AJ13"/>
  <c r="AJ27"/>
  <c r="AJ29"/>
  <c r="AJ31"/>
  <c r="AB36"/>
  <c r="AJ36" s="1"/>
  <c r="AJ10" i="87"/>
  <c r="AJ12"/>
  <c r="G19"/>
  <c r="AD25" i="82"/>
  <c r="AJ26"/>
  <c r="AB40" i="83"/>
  <c r="AJ11" i="85"/>
  <c r="C27"/>
  <c r="G27"/>
  <c r="C39"/>
  <c r="G39"/>
  <c r="AH84"/>
  <c r="AH87"/>
  <c r="E43"/>
  <c r="AH91"/>
  <c r="E47"/>
  <c r="AJ46"/>
  <c r="AF94"/>
  <c r="AJ94"/>
  <c r="E11" i="86"/>
  <c r="AH65"/>
  <c r="Y16" i="87"/>
  <c r="AD16" s="1"/>
  <c r="AJ29"/>
  <c r="AJ31"/>
  <c r="AJ33"/>
  <c r="AJ35"/>
  <c r="AF9" i="82"/>
  <c r="AJ9"/>
  <c r="AF30"/>
  <c r="AD39" i="83"/>
  <c r="I43" i="85"/>
  <c r="AB40"/>
  <c r="AJ40" s="1"/>
  <c r="I47"/>
  <c r="AB44"/>
  <c r="E15" i="86"/>
  <c r="Z12"/>
  <c r="AF12"/>
  <c r="AB40" i="81"/>
  <c r="AJ39" s="1"/>
  <c r="Z44"/>
  <c r="AF42"/>
  <c r="Y48"/>
  <c r="AD48"/>
  <c r="Y52"/>
  <c r="AD52" s="1"/>
  <c r="AF8" i="82"/>
  <c r="AJ8"/>
  <c r="Y8"/>
  <c r="AD8"/>
  <c r="AF12"/>
  <c r="Y12"/>
  <c r="AD12" s="1"/>
  <c r="AA16"/>
  <c r="AH16" s="1"/>
  <c r="AF25"/>
  <c r="AH26"/>
  <c r="AF27"/>
  <c r="AD27"/>
  <c r="AD28"/>
  <c r="AH28"/>
  <c r="AF29"/>
  <c r="AF31"/>
  <c r="AJ31"/>
  <c r="AB36"/>
  <c r="AB40"/>
  <c r="AH42"/>
  <c r="AB44"/>
  <c r="AF93"/>
  <c r="AF95"/>
  <c r="AJ95"/>
  <c r="AB48"/>
  <c r="AJ46" s="1"/>
  <c r="AB52"/>
  <c r="AJ52" s="1"/>
  <c r="AB24" i="83"/>
  <c r="AH26"/>
  <c r="AH28"/>
  <c r="AH30"/>
  <c r="AH32"/>
  <c r="AD33"/>
  <c r="AD37"/>
  <c r="AH38"/>
  <c r="AH40"/>
  <c r="AH42"/>
  <c r="AH44"/>
  <c r="AB44"/>
  <c r="AJ44" s="1"/>
  <c r="AL44" s="1"/>
  <c r="Y20" i="84"/>
  <c r="AH85"/>
  <c r="AF86"/>
  <c r="AJ86"/>
  <c r="E43"/>
  <c r="I43"/>
  <c r="AF88"/>
  <c r="AJ88"/>
  <c r="AH89"/>
  <c r="AF90"/>
  <c r="AJ90"/>
  <c r="AH91"/>
  <c r="E47"/>
  <c r="I47"/>
  <c r="AF92"/>
  <c r="AJ92"/>
  <c r="AH95"/>
  <c r="E51"/>
  <c r="I51"/>
  <c r="AH99"/>
  <c r="E55"/>
  <c r="I55"/>
  <c r="AH101"/>
  <c r="AF102"/>
  <c r="AJ102"/>
  <c r="E11" i="85"/>
  <c r="I11"/>
  <c r="Z8"/>
  <c r="AH57"/>
  <c r="AF58"/>
  <c r="AJ58"/>
  <c r="E15"/>
  <c r="I15"/>
  <c r="Z12"/>
  <c r="AF11" s="1"/>
  <c r="AF62"/>
  <c r="AJ62"/>
  <c r="E19"/>
  <c r="I19"/>
  <c r="AF64"/>
  <c r="AJ64"/>
  <c r="Z16"/>
  <c r="AH65"/>
  <c r="E23"/>
  <c r="I23"/>
  <c r="AF68"/>
  <c r="AJ68"/>
  <c r="E27"/>
  <c r="I27"/>
  <c r="Y24"/>
  <c r="E31"/>
  <c r="I31"/>
  <c r="Z28"/>
  <c r="E35"/>
  <c r="I35"/>
  <c r="Z32"/>
  <c r="AF31" s="1"/>
  <c r="Z36"/>
  <c r="AF35"/>
  <c r="Z40"/>
  <c r="AF40" s="1"/>
  <c r="Z44"/>
  <c r="AH98"/>
  <c r="I11" i="86"/>
  <c r="AB8"/>
  <c r="AH73" i="77"/>
  <c r="AH27"/>
  <c r="AH75"/>
  <c r="AH29"/>
  <c r="AH77"/>
  <c r="AH31"/>
  <c r="AH79"/>
  <c r="AH33"/>
  <c r="AH81"/>
  <c r="AH35"/>
  <c r="AH37"/>
  <c r="AH39"/>
  <c r="AH41"/>
  <c r="AH89"/>
  <c r="AH91"/>
  <c r="AH93"/>
  <c r="AH47"/>
  <c r="AH95"/>
  <c r="AH49"/>
  <c r="AH97"/>
  <c r="AH51"/>
  <c r="Z40" i="81"/>
  <c r="AF40" s="1"/>
  <c r="AB44"/>
  <c r="AA48"/>
  <c r="AH47" s="1"/>
  <c r="AA52"/>
  <c r="AH52" s="1"/>
  <c r="AA8" i="82"/>
  <c r="AH8" s="1"/>
  <c r="AF11"/>
  <c r="AA12"/>
  <c r="AH10" s="1"/>
  <c r="AJ64"/>
  <c r="Y16"/>
  <c r="E23"/>
  <c r="I23"/>
  <c r="Z24"/>
  <c r="AF26"/>
  <c r="AF74"/>
  <c r="Z36"/>
  <c r="AF33" s="1"/>
  <c r="Z40"/>
  <c r="AF39"/>
  <c r="Z44"/>
  <c r="AF42"/>
  <c r="Z48"/>
  <c r="AF48" s="1"/>
  <c r="Z52"/>
  <c r="AF50"/>
  <c r="AF15" i="83"/>
  <c r="AJ15"/>
  <c r="AF63"/>
  <c r="C19"/>
  <c r="G19"/>
  <c r="AF65"/>
  <c r="AF67"/>
  <c r="C23"/>
  <c r="G23"/>
  <c r="AH24"/>
  <c r="AH25"/>
  <c r="AH73"/>
  <c r="E31"/>
  <c r="I31"/>
  <c r="Z28"/>
  <c r="AF26"/>
  <c r="AH79"/>
  <c r="AL79" s="1"/>
  <c r="E35"/>
  <c r="I35"/>
  <c r="Z32"/>
  <c r="AF29" s="1"/>
  <c r="Z36"/>
  <c r="AF33"/>
  <c r="Z40"/>
  <c r="AF39"/>
  <c r="Z44"/>
  <c r="AF41" s="1"/>
  <c r="AA20" i="84"/>
  <c r="AH20"/>
  <c r="AJ14" i="85"/>
  <c r="AJ15"/>
  <c r="C23"/>
  <c r="G23"/>
  <c r="AA24"/>
  <c r="AH23" s="1"/>
  <c r="AC26"/>
  <c r="AF29"/>
  <c r="AF37"/>
  <c r="E56" i="86"/>
  <c r="Z8"/>
  <c r="AH8" i="87"/>
  <c r="AD15"/>
  <c r="AF21"/>
  <c r="AH86" i="85"/>
  <c r="AF39"/>
  <c r="AJ39"/>
  <c r="AF87"/>
  <c r="AJ87"/>
  <c r="C43"/>
  <c r="G43"/>
  <c r="AH88"/>
  <c r="AF89"/>
  <c r="AJ89"/>
  <c r="AH90"/>
  <c r="AJ43"/>
  <c r="AF91"/>
  <c r="AJ91"/>
  <c r="C47"/>
  <c r="G47"/>
  <c r="AH92"/>
  <c r="AJ45"/>
  <c r="AF93"/>
  <c r="AJ93"/>
  <c r="AH94"/>
  <c r="AJ47"/>
  <c r="AF95"/>
  <c r="AJ95"/>
  <c r="E51"/>
  <c r="I51"/>
  <c r="AF96"/>
  <c r="AJ96"/>
  <c r="Z48"/>
  <c r="AF48"/>
  <c r="AH97"/>
  <c r="AF98"/>
  <c r="AJ98"/>
  <c r="AF99"/>
  <c r="AJ99"/>
  <c r="C55"/>
  <c r="G55"/>
  <c r="AH100"/>
  <c r="C11" i="86"/>
  <c r="J11" s="1"/>
  <c r="G11"/>
  <c r="C15"/>
  <c r="G15"/>
  <c r="AH62"/>
  <c r="AF63"/>
  <c r="AJ63"/>
  <c r="C19"/>
  <c r="G19"/>
  <c r="AH64"/>
  <c r="AA16"/>
  <c r="AH16"/>
  <c r="AF65"/>
  <c r="AJ65"/>
  <c r="AF67"/>
  <c r="AJ67"/>
  <c r="C23"/>
  <c r="G23"/>
  <c r="AH68"/>
  <c r="AB20"/>
  <c r="AH70"/>
  <c r="AF71"/>
  <c r="AJ71"/>
  <c r="C27"/>
  <c r="G27"/>
  <c r="AH72"/>
  <c r="AB24"/>
  <c r="AJ22" s="1"/>
  <c r="AJ24"/>
  <c r="AF73"/>
  <c r="AJ73"/>
  <c r="AH74"/>
  <c r="AF75"/>
  <c r="AJ75"/>
  <c r="C31"/>
  <c r="G31"/>
  <c r="AH76"/>
  <c r="AB28"/>
  <c r="AJ28" s="1"/>
  <c r="AF77"/>
  <c r="AJ77"/>
  <c r="AH78"/>
  <c r="AF79"/>
  <c r="AJ79"/>
  <c r="C35"/>
  <c r="G35"/>
  <c r="AH80"/>
  <c r="AB32"/>
  <c r="AJ32" s="1"/>
  <c r="AF81"/>
  <c r="AJ81"/>
  <c r="AH82"/>
  <c r="AF83"/>
  <c r="AJ83"/>
  <c r="C39"/>
  <c r="G39"/>
  <c r="AH84"/>
  <c r="AB36"/>
  <c r="AJ36" s="1"/>
  <c r="AF85"/>
  <c r="AJ85"/>
  <c r="AH86"/>
  <c r="AF87"/>
  <c r="AJ87"/>
  <c r="C43"/>
  <c r="G43"/>
  <c r="AH88"/>
  <c r="AB40"/>
  <c r="AJ40" s="1"/>
  <c r="AF89"/>
  <c r="AJ89"/>
  <c r="AH90"/>
  <c r="AF91"/>
  <c r="AJ91"/>
  <c r="C47"/>
  <c r="G47"/>
  <c r="AH92"/>
  <c r="AB44"/>
  <c r="AJ44" s="1"/>
  <c r="AF93"/>
  <c r="AJ93"/>
  <c r="AH94"/>
  <c r="AF95"/>
  <c r="AJ95"/>
  <c r="C51"/>
  <c r="G51"/>
  <c r="AH96"/>
  <c r="AF97"/>
  <c r="AJ97"/>
  <c r="AH98"/>
  <c r="AF99"/>
  <c r="AJ99"/>
  <c r="C55"/>
  <c r="G55"/>
  <c r="AH100"/>
  <c r="AF101"/>
  <c r="AJ101"/>
  <c r="AH102"/>
  <c r="AH10" i="87"/>
  <c r="AH58"/>
  <c r="AF59"/>
  <c r="AJ59"/>
  <c r="AF15"/>
  <c r="AJ15"/>
  <c r="AF63"/>
  <c r="AJ63"/>
  <c r="AF65"/>
  <c r="AJ65"/>
  <c r="AF67"/>
  <c r="AJ67"/>
  <c r="C23"/>
  <c r="G23"/>
  <c r="AH68"/>
  <c r="AB20"/>
  <c r="AJ20" s="1"/>
  <c r="AF23"/>
  <c r="AJ23"/>
  <c r="AH24"/>
  <c r="AH72"/>
  <c r="AH79"/>
  <c r="E35"/>
  <c r="I35"/>
  <c r="Z32"/>
  <c r="AF29"/>
  <c r="AJ82"/>
  <c r="AH83"/>
  <c r="E39"/>
  <c r="I39"/>
  <c r="Z36"/>
  <c r="J43"/>
  <c r="AD13" i="86"/>
  <c r="AH13"/>
  <c r="Z20"/>
  <c r="AF17" s="1"/>
  <c r="Z24"/>
  <c r="AF23" s="1"/>
  <c r="Z28"/>
  <c r="AF25" s="1"/>
  <c r="Z32"/>
  <c r="AF31" s="1"/>
  <c r="Z36"/>
  <c r="AF33" s="1"/>
  <c r="Z40"/>
  <c r="AF39" s="1"/>
  <c r="Z44"/>
  <c r="AF8" i="87"/>
  <c r="AJ8"/>
  <c r="AD8"/>
  <c r="AH9"/>
  <c r="AJ9"/>
  <c r="AF12"/>
  <c r="AD12"/>
  <c r="AH13"/>
  <c r="AD14"/>
  <c r="AA17"/>
  <c r="Z20"/>
  <c r="AF17" s="1"/>
  <c r="AB28"/>
  <c r="AJ28" s="1"/>
  <c r="AB40"/>
  <c r="AJ40" s="1"/>
  <c r="AF73"/>
  <c r="AJ73"/>
  <c r="AF75"/>
  <c r="AJ75"/>
  <c r="AH53"/>
  <c r="AH56" i="86"/>
  <c r="AJ8"/>
  <c r="AF9"/>
  <c r="AJ9"/>
  <c r="AF11"/>
  <c r="AJ11"/>
  <c r="AJ12"/>
  <c r="AF61"/>
  <c r="AJ61"/>
  <c r="AF62"/>
  <c r="AJ62"/>
  <c r="AD14"/>
  <c r="AH63"/>
  <c r="AH15"/>
  <c r="AF68"/>
  <c r="AJ68"/>
  <c r="AH69"/>
  <c r="AF70"/>
  <c r="AJ70"/>
  <c r="AH75"/>
  <c r="J19" i="85"/>
  <c r="AJ16"/>
  <c r="AF65"/>
  <c r="AJ65"/>
  <c r="AH18"/>
  <c r="AH66"/>
  <c r="J23"/>
  <c r="AJ25"/>
  <c r="AF73"/>
  <c r="AJ73"/>
  <c r="AH75"/>
  <c r="AH79"/>
  <c r="AH83"/>
  <c r="AF101"/>
  <c r="AJ101"/>
  <c r="AH102"/>
  <c r="AH57" i="84"/>
  <c r="AF58"/>
  <c r="AJ58"/>
  <c r="AF62"/>
  <c r="AJ62"/>
  <c r="AH93"/>
  <c r="AF94"/>
  <c r="AJ94"/>
  <c r="AF96"/>
  <c r="AJ96"/>
  <c r="AH97"/>
  <c r="AF98"/>
  <c r="AJ98"/>
  <c r="AF100"/>
  <c r="AJ100"/>
  <c r="AF92" i="83"/>
  <c r="AH93"/>
  <c r="AF94"/>
  <c r="AF95"/>
  <c r="AH96"/>
  <c r="AF97"/>
  <c r="AH98"/>
  <c r="AH94" i="82"/>
  <c r="AH96"/>
  <c r="AF49"/>
  <c r="AF97"/>
  <c r="AJ97"/>
  <c r="AH98"/>
  <c r="AH65"/>
  <c r="AF66"/>
  <c r="AJ66"/>
  <c r="AF68"/>
  <c r="AJ68"/>
  <c r="AC10" i="87"/>
  <c r="AD10"/>
  <c r="AL10"/>
  <c r="AC24"/>
  <c r="AD24"/>
  <c r="AC26"/>
  <c r="AF11"/>
  <c r="AJ11"/>
  <c r="AD11"/>
  <c r="AH12"/>
  <c r="AF13"/>
  <c r="AC9"/>
  <c r="AD9"/>
  <c r="AC13"/>
  <c r="AD13"/>
  <c r="AC21"/>
  <c r="AD21"/>
  <c r="AC23"/>
  <c r="AD23"/>
  <c r="AH21"/>
  <c r="AJ21"/>
  <c r="AF22"/>
  <c r="AJ22"/>
  <c r="AD22"/>
  <c r="AH23"/>
  <c r="AF24"/>
  <c r="AC57"/>
  <c r="AD57"/>
  <c r="AD58"/>
  <c r="AC58"/>
  <c r="AC59"/>
  <c r="AD59"/>
  <c r="AC61"/>
  <c r="AD61"/>
  <c r="AC63"/>
  <c r="AD63"/>
  <c r="AC67"/>
  <c r="AD67"/>
  <c r="AD68"/>
  <c r="AC68"/>
  <c r="AC69"/>
  <c r="AD69"/>
  <c r="AC72"/>
  <c r="AD72"/>
  <c r="AC74"/>
  <c r="AC75"/>
  <c r="C31"/>
  <c r="Y28"/>
  <c r="G31"/>
  <c r="AA28"/>
  <c r="AH28"/>
  <c r="Y76"/>
  <c r="AD74"/>
  <c r="N31"/>
  <c r="AA76"/>
  <c r="R31"/>
  <c r="AC39"/>
  <c r="AC41"/>
  <c r="AC42"/>
  <c r="AC43"/>
  <c r="AC45"/>
  <c r="AC47"/>
  <c r="AC49"/>
  <c r="AC51"/>
  <c r="AC53"/>
  <c r="AD53"/>
  <c r="AC55"/>
  <c r="AD55"/>
  <c r="AC8"/>
  <c r="C11"/>
  <c r="E11"/>
  <c r="G11"/>
  <c r="I11"/>
  <c r="AC11"/>
  <c r="AC12"/>
  <c r="AC14"/>
  <c r="C15"/>
  <c r="E15"/>
  <c r="G15"/>
  <c r="I15"/>
  <c r="AC15"/>
  <c r="AC18"/>
  <c r="E19"/>
  <c r="I19"/>
  <c r="AC19"/>
  <c r="AC22"/>
  <c r="N23"/>
  <c r="P23"/>
  <c r="R23"/>
  <c r="T23"/>
  <c r="AC25"/>
  <c r="C27"/>
  <c r="E27"/>
  <c r="G27"/>
  <c r="I27"/>
  <c r="AC27"/>
  <c r="AF54"/>
  <c r="AJ54"/>
  <c r="AH55"/>
  <c r="AD56"/>
  <c r="AC56"/>
  <c r="AD60"/>
  <c r="AC60"/>
  <c r="AD62"/>
  <c r="AC62"/>
  <c r="AD64"/>
  <c r="AC64"/>
  <c r="AC65"/>
  <c r="AD65"/>
  <c r="AD66"/>
  <c r="AC66"/>
  <c r="AD70"/>
  <c r="AC70"/>
  <c r="AD71"/>
  <c r="AC71"/>
  <c r="AC73"/>
  <c r="AC30"/>
  <c r="AC34"/>
  <c r="AC38"/>
  <c r="AC46"/>
  <c r="AC50"/>
  <c r="AD54"/>
  <c r="AC54"/>
  <c r="AH56"/>
  <c r="AF57"/>
  <c r="AJ57"/>
  <c r="AF58"/>
  <c r="AJ58"/>
  <c r="N11"/>
  <c r="P11"/>
  <c r="R11"/>
  <c r="T11"/>
  <c r="AH60"/>
  <c r="AF61"/>
  <c r="AJ61"/>
  <c r="AH62"/>
  <c r="N15"/>
  <c r="P15"/>
  <c r="R15"/>
  <c r="T15"/>
  <c r="AH64"/>
  <c r="AH65"/>
  <c r="AH66"/>
  <c r="N19"/>
  <c r="P19"/>
  <c r="R19"/>
  <c r="T19"/>
  <c r="AF68"/>
  <c r="AJ68"/>
  <c r="Y20"/>
  <c r="AA20"/>
  <c r="AH20"/>
  <c r="AF69"/>
  <c r="AJ69"/>
  <c r="AH70"/>
  <c r="AF71"/>
  <c r="AH71"/>
  <c r="AJ71"/>
  <c r="AF72"/>
  <c r="AJ72"/>
  <c r="AF74"/>
  <c r="AJ74"/>
  <c r="N27"/>
  <c r="P27"/>
  <c r="R27"/>
  <c r="T27"/>
  <c r="Z28"/>
  <c r="AF28" s="1"/>
  <c r="AC29"/>
  <c r="AC31"/>
  <c r="AC33"/>
  <c r="AC35"/>
  <c r="AC37"/>
  <c r="J51"/>
  <c r="AF53"/>
  <c r="AJ53"/>
  <c r="AH54"/>
  <c r="AF55"/>
  <c r="AJ55"/>
  <c r="AD77"/>
  <c r="AC77"/>
  <c r="AD81"/>
  <c r="AC81"/>
  <c r="AD85"/>
  <c r="AC85"/>
  <c r="AD89"/>
  <c r="AL89" s="1"/>
  <c r="AC89"/>
  <c r="AD93"/>
  <c r="AL93" s="1"/>
  <c r="AC93"/>
  <c r="AC97"/>
  <c r="AC101"/>
  <c r="AF76"/>
  <c r="AJ76"/>
  <c r="AH77"/>
  <c r="AF78"/>
  <c r="AJ78"/>
  <c r="P31"/>
  <c r="T31"/>
  <c r="AF80"/>
  <c r="AJ80"/>
  <c r="Y32"/>
  <c r="AD30"/>
  <c r="AA32"/>
  <c r="AH32"/>
  <c r="AH81"/>
  <c r="AF82"/>
  <c r="N35"/>
  <c r="P35"/>
  <c r="R35"/>
  <c r="T35"/>
  <c r="AF84"/>
  <c r="AJ84"/>
  <c r="Y36"/>
  <c r="AD34"/>
  <c r="AA36"/>
  <c r="AH36"/>
  <c r="AH85"/>
  <c r="N39"/>
  <c r="P39"/>
  <c r="R39"/>
  <c r="T39"/>
  <c r="Y40"/>
  <c r="AD39" s="1"/>
  <c r="AA40"/>
  <c r="AH40" s="1"/>
  <c r="N43"/>
  <c r="P43"/>
  <c r="R43"/>
  <c r="T43"/>
  <c r="Y44"/>
  <c r="AD41" s="1"/>
  <c r="AA44"/>
  <c r="AH44" s="1"/>
  <c r="N47"/>
  <c r="P47"/>
  <c r="R47"/>
  <c r="T47"/>
  <c r="Y48"/>
  <c r="AD45" s="1"/>
  <c r="AA48"/>
  <c r="AH48" s="1"/>
  <c r="N51"/>
  <c r="P51"/>
  <c r="R51"/>
  <c r="T51"/>
  <c r="Y52"/>
  <c r="AD49" s="1"/>
  <c r="AA52"/>
  <c r="AH52" s="1"/>
  <c r="N55"/>
  <c r="P55"/>
  <c r="R55"/>
  <c r="T55"/>
  <c r="AC78"/>
  <c r="AD78"/>
  <c r="AD79"/>
  <c r="AC79"/>
  <c r="AC80"/>
  <c r="AD80"/>
  <c r="AC82"/>
  <c r="AD82"/>
  <c r="AL82" s="1"/>
  <c r="AD83"/>
  <c r="AC83"/>
  <c r="AC84"/>
  <c r="AD84"/>
  <c r="AC86"/>
  <c r="AD86"/>
  <c r="AL86" s="1"/>
  <c r="AD87"/>
  <c r="AL87"/>
  <c r="AC87"/>
  <c r="AC88"/>
  <c r="AD88"/>
  <c r="AL88" s="1"/>
  <c r="AD90"/>
  <c r="AL90"/>
  <c r="AC90"/>
  <c r="AC91"/>
  <c r="AD91"/>
  <c r="AL91" s="1"/>
  <c r="AC92"/>
  <c r="AD92"/>
  <c r="AL92" s="1"/>
  <c r="AC94"/>
  <c r="AD94"/>
  <c r="AL94"/>
  <c r="AC95"/>
  <c r="AD95"/>
  <c r="AL95" s="1"/>
  <c r="AC96"/>
  <c r="AD96"/>
  <c r="AL96"/>
  <c r="AC98"/>
  <c r="AC99"/>
  <c r="AD103"/>
  <c r="Z40"/>
  <c r="AF40" s="1"/>
  <c r="Z44"/>
  <c r="AF44" s="1"/>
  <c r="AB44"/>
  <c r="AJ44" s="1"/>
  <c r="Z48"/>
  <c r="AF48" s="1"/>
  <c r="AB48"/>
  <c r="AJ48" s="1"/>
  <c r="Z52"/>
  <c r="AF52" s="1"/>
  <c r="AB52"/>
  <c r="AJ52" s="1"/>
  <c r="AC11" i="86"/>
  <c r="AF8"/>
  <c r="AF10"/>
  <c r="AJ10"/>
  <c r="AD56"/>
  <c r="AC56"/>
  <c r="Y60"/>
  <c r="AD58"/>
  <c r="N15"/>
  <c r="AA60"/>
  <c r="AH60" s="1"/>
  <c r="R15"/>
  <c r="AC21"/>
  <c r="AC23"/>
  <c r="AC47"/>
  <c r="AC49"/>
  <c r="AC51"/>
  <c r="AC53"/>
  <c r="AD53"/>
  <c r="AC55"/>
  <c r="AD55"/>
  <c r="AC9"/>
  <c r="AC10"/>
  <c r="N11"/>
  <c r="P11"/>
  <c r="R11"/>
  <c r="T11"/>
  <c r="AC14"/>
  <c r="AC18"/>
  <c r="AC22"/>
  <c r="AH53"/>
  <c r="AF54"/>
  <c r="AJ54"/>
  <c r="AH55"/>
  <c r="AC57"/>
  <c r="AC58"/>
  <c r="AC59"/>
  <c r="Z60"/>
  <c r="P15"/>
  <c r="AB60"/>
  <c r="AJ60" s="1"/>
  <c r="T15"/>
  <c r="AD61"/>
  <c r="AC61"/>
  <c r="AC26"/>
  <c r="AC30"/>
  <c r="AC34"/>
  <c r="AC38"/>
  <c r="AC42"/>
  <c r="AC46"/>
  <c r="AC50"/>
  <c r="AD54"/>
  <c r="AC54"/>
  <c r="AF56"/>
  <c r="AJ56"/>
  <c r="Y8"/>
  <c r="AA8"/>
  <c r="AH8"/>
  <c r="I15"/>
  <c r="I56"/>
  <c r="Y12"/>
  <c r="AA12"/>
  <c r="AH12" s="1"/>
  <c r="AC13"/>
  <c r="AC15"/>
  <c r="AC17"/>
  <c r="AJ19"/>
  <c r="AC19"/>
  <c r="J23"/>
  <c r="AF21"/>
  <c r="AC25"/>
  <c r="AC27"/>
  <c r="J31"/>
  <c r="AC29"/>
  <c r="AC31"/>
  <c r="AC33"/>
  <c r="AC35"/>
  <c r="J39"/>
  <c r="AC37"/>
  <c r="AC39"/>
  <c r="AC41"/>
  <c r="AC43"/>
  <c r="AC45"/>
  <c r="AF53"/>
  <c r="AJ53"/>
  <c r="AH54"/>
  <c r="AF55"/>
  <c r="AJ55"/>
  <c r="AD64"/>
  <c r="AC64"/>
  <c r="AC65"/>
  <c r="AD65"/>
  <c r="AD66"/>
  <c r="AC66"/>
  <c r="AD70"/>
  <c r="AC70"/>
  <c r="AD71"/>
  <c r="AC71"/>
  <c r="AD73"/>
  <c r="AC73"/>
  <c r="AD77"/>
  <c r="AC77"/>
  <c r="AD81"/>
  <c r="AC81"/>
  <c r="AD85"/>
  <c r="AC85"/>
  <c r="AD89"/>
  <c r="AC89"/>
  <c r="AD93"/>
  <c r="AL93" s="1"/>
  <c r="AC93"/>
  <c r="AC97"/>
  <c r="AD97"/>
  <c r="AL97" s="1"/>
  <c r="AD101"/>
  <c r="AC101"/>
  <c r="AC62"/>
  <c r="AD15"/>
  <c r="Z16"/>
  <c r="AF16"/>
  <c r="AB16"/>
  <c r="AJ16"/>
  <c r="AD16"/>
  <c r="AH66"/>
  <c r="N19"/>
  <c r="P19"/>
  <c r="R19"/>
  <c r="T19"/>
  <c r="Y20"/>
  <c r="AD19" s="1"/>
  <c r="AA20"/>
  <c r="AH20"/>
  <c r="AF69"/>
  <c r="AJ69"/>
  <c r="AH71"/>
  <c r="AF72"/>
  <c r="AJ72"/>
  <c r="Y24"/>
  <c r="AA24"/>
  <c r="AH24"/>
  <c r="AH73"/>
  <c r="AF74"/>
  <c r="AJ74"/>
  <c r="N27"/>
  <c r="P27"/>
  <c r="R27"/>
  <c r="T27"/>
  <c r="AF76"/>
  <c r="AJ76"/>
  <c r="Y28"/>
  <c r="AD26" s="1"/>
  <c r="AA28"/>
  <c r="AH28" s="1"/>
  <c r="AH77"/>
  <c r="AF78"/>
  <c r="AJ78"/>
  <c r="N31"/>
  <c r="P31"/>
  <c r="R31"/>
  <c r="T31"/>
  <c r="AF80"/>
  <c r="AJ80"/>
  <c r="Y32"/>
  <c r="AA32"/>
  <c r="AH32" s="1"/>
  <c r="AH81"/>
  <c r="AF82"/>
  <c r="AJ82"/>
  <c r="N35"/>
  <c r="P35"/>
  <c r="R35"/>
  <c r="T35"/>
  <c r="AF84"/>
  <c r="AJ84"/>
  <c r="Y36"/>
  <c r="AD34"/>
  <c r="AA36"/>
  <c r="AH36" s="1"/>
  <c r="AH85"/>
  <c r="AF86"/>
  <c r="AJ86"/>
  <c r="N39"/>
  <c r="P39"/>
  <c r="R39"/>
  <c r="T39"/>
  <c r="AF88"/>
  <c r="AJ88"/>
  <c r="Y40"/>
  <c r="AA40"/>
  <c r="AH40" s="1"/>
  <c r="AH89"/>
  <c r="AF90"/>
  <c r="N43"/>
  <c r="P43"/>
  <c r="R43"/>
  <c r="T43"/>
  <c r="Y44"/>
  <c r="AD43"/>
  <c r="AA44"/>
  <c r="AH44"/>
  <c r="N47"/>
  <c r="P47"/>
  <c r="R47"/>
  <c r="T47"/>
  <c r="Y48"/>
  <c r="AD46"/>
  <c r="AA48"/>
  <c r="AH48" s="1"/>
  <c r="N51"/>
  <c r="P51"/>
  <c r="R51"/>
  <c r="T51"/>
  <c r="Y52"/>
  <c r="AD50" s="1"/>
  <c r="AA52"/>
  <c r="AH52"/>
  <c r="N55"/>
  <c r="P55"/>
  <c r="R55"/>
  <c r="T55"/>
  <c r="AD62"/>
  <c r="AL62"/>
  <c r="AC63"/>
  <c r="AD63"/>
  <c r="AL63" s="1"/>
  <c r="AC67"/>
  <c r="AD67"/>
  <c r="AL67"/>
  <c r="AD68"/>
  <c r="AC68"/>
  <c r="AC69"/>
  <c r="AD69"/>
  <c r="AC72"/>
  <c r="AD72"/>
  <c r="AC74"/>
  <c r="AD74"/>
  <c r="AD75"/>
  <c r="AC75"/>
  <c r="AC76"/>
  <c r="AD76"/>
  <c r="AC78"/>
  <c r="AD78"/>
  <c r="AD79"/>
  <c r="AL79"/>
  <c r="AC79"/>
  <c r="AC80"/>
  <c r="AD80"/>
  <c r="AC82"/>
  <c r="AD82"/>
  <c r="AD83"/>
  <c r="AL83" s="1"/>
  <c r="AC83"/>
  <c r="AC84"/>
  <c r="AD84"/>
  <c r="AC86"/>
  <c r="AD86"/>
  <c r="AD87"/>
  <c r="AL87" s="1"/>
  <c r="AC87"/>
  <c r="AC88"/>
  <c r="AD88"/>
  <c r="AD90"/>
  <c r="AC90"/>
  <c r="AC91"/>
  <c r="AD91"/>
  <c r="AL91"/>
  <c r="AC92"/>
  <c r="AD92"/>
  <c r="AL92" s="1"/>
  <c r="AC94"/>
  <c r="AD94"/>
  <c r="AL94"/>
  <c r="AC95"/>
  <c r="AD95"/>
  <c r="AC96"/>
  <c r="AD96"/>
  <c r="AL96" s="1"/>
  <c r="AC98"/>
  <c r="AD98"/>
  <c r="AL98" s="1"/>
  <c r="AC99"/>
  <c r="AD99"/>
  <c r="AL99"/>
  <c r="AD100"/>
  <c r="AL100"/>
  <c r="AC100"/>
  <c r="AC102"/>
  <c r="AD102"/>
  <c r="AL102"/>
  <c r="AD103"/>
  <c r="AL103"/>
  <c r="AC103"/>
  <c r="N23"/>
  <c r="P23"/>
  <c r="R23"/>
  <c r="T23"/>
  <c r="Z48"/>
  <c r="AF48" s="1"/>
  <c r="AB48"/>
  <c r="AJ48" s="1"/>
  <c r="Z52"/>
  <c r="AF52" s="1"/>
  <c r="AB52"/>
  <c r="AJ52" s="1"/>
  <c r="C56" i="85"/>
  <c r="AC14"/>
  <c r="AD18"/>
  <c r="AC18"/>
  <c r="AC9"/>
  <c r="AC13"/>
  <c r="AC21"/>
  <c r="AC23"/>
  <c r="AC11"/>
  <c r="AC15"/>
  <c r="AD17"/>
  <c r="AC17"/>
  <c r="AC19"/>
  <c r="AC25"/>
  <c r="AF8"/>
  <c r="AF10"/>
  <c r="AJ10"/>
  <c r="AC10"/>
  <c r="AF14"/>
  <c r="AH17"/>
  <c r="AC57"/>
  <c r="AD57"/>
  <c r="AL57" s="1"/>
  <c r="AD58"/>
  <c r="AC58"/>
  <c r="AC59"/>
  <c r="AD59"/>
  <c r="AC61"/>
  <c r="AD61"/>
  <c r="AC63"/>
  <c r="AD63"/>
  <c r="AC67"/>
  <c r="AD67"/>
  <c r="AD68"/>
  <c r="AC68"/>
  <c r="AC69"/>
  <c r="Y72"/>
  <c r="AD69" s="1"/>
  <c r="N27"/>
  <c r="AA72"/>
  <c r="AH72"/>
  <c r="R27"/>
  <c r="AC47"/>
  <c r="AC50"/>
  <c r="AC51"/>
  <c r="AC53"/>
  <c r="AD53"/>
  <c r="AC55"/>
  <c r="AD55"/>
  <c r="AF56"/>
  <c r="AJ56"/>
  <c r="Y8"/>
  <c r="AA8"/>
  <c r="AH8" s="1"/>
  <c r="AH58"/>
  <c r="AF59"/>
  <c r="AH59"/>
  <c r="AJ59"/>
  <c r="AF60"/>
  <c r="AJ60"/>
  <c r="Y12"/>
  <c r="AD11" s="1"/>
  <c r="AA12"/>
  <c r="AH12" s="1"/>
  <c r="AH61"/>
  <c r="AH63"/>
  <c r="Y16"/>
  <c r="AA16"/>
  <c r="AH16" s="1"/>
  <c r="AF66"/>
  <c r="AJ66"/>
  <c r="AF67"/>
  <c r="AH67"/>
  <c r="AJ67"/>
  <c r="AH68"/>
  <c r="Z20"/>
  <c r="AF20"/>
  <c r="AB20"/>
  <c r="AJ20"/>
  <c r="Y22"/>
  <c r="AD19" s="1"/>
  <c r="AA22"/>
  <c r="AH22"/>
  <c r="N23"/>
  <c r="P23"/>
  <c r="R23"/>
  <c r="T23"/>
  <c r="AD23"/>
  <c r="Z24"/>
  <c r="AF24" s="1"/>
  <c r="AB24"/>
  <c r="AJ24" s="1"/>
  <c r="AD24"/>
  <c r="AF26"/>
  <c r="AF30"/>
  <c r="AF32"/>
  <c r="AF34"/>
  <c r="AF36"/>
  <c r="AF38"/>
  <c r="AF42"/>
  <c r="AF46"/>
  <c r="AC49"/>
  <c r="AH53"/>
  <c r="AF54"/>
  <c r="AJ54"/>
  <c r="AH55"/>
  <c r="AD56"/>
  <c r="AC56"/>
  <c r="AD60"/>
  <c r="AC60"/>
  <c r="AD62"/>
  <c r="AL62" s="1"/>
  <c r="AC62"/>
  <c r="AD64"/>
  <c r="AL64"/>
  <c r="AC64"/>
  <c r="AC65"/>
  <c r="AD65"/>
  <c r="AL65"/>
  <c r="AD66"/>
  <c r="AC66"/>
  <c r="AC70"/>
  <c r="AC71"/>
  <c r="Z72"/>
  <c r="AF72"/>
  <c r="P27"/>
  <c r="AB72"/>
  <c r="AJ72" s="1"/>
  <c r="T27"/>
  <c r="AD73"/>
  <c r="AC73"/>
  <c r="AC74"/>
  <c r="AD74"/>
  <c r="AD75"/>
  <c r="AL75"/>
  <c r="AC75"/>
  <c r="AC30"/>
  <c r="AC34"/>
  <c r="AC38"/>
  <c r="AC42"/>
  <c r="AC46"/>
  <c r="AD54"/>
  <c r="AC54"/>
  <c r="N11"/>
  <c r="P11"/>
  <c r="R11"/>
  <c r="T11"/>
  <c r="N15"/>
  <c r="P15"/>
  <c r="R15"/>
  <c r="T15"/>
  <c r="N19"/>
  <c r="P19"/>
  <c r="R19"/>
  <c r="T19"/>
  <c r="AH71"/>
  <c r="AC27"/>
  <c r="AC29"/>
  <c r="AC31"/>
  <c r="AC33"/>
  <c r="AC35"/>
  <c r="AC37"/>
  <c r="AC39"/>
  <c r="AC41"/>
  <c r="AC43"/>
  <c r="AC45"/>
  <c r="AF53"/>
  <c r="AJ53"/>
  <c r="AH54"/>
  <c r="AF55"/>
  <c r="AJ55"/>
  <c r="AD77"/>
  <c r="AC77"/>
  <c r="AD81"/>
  <c r="AC81"/>
  <c r="AD85"/>
  <c r="AC85"/>
  <c r="AD89"/>
  <c r="AC89"/>
  <c r="AD93"/>
  <c r="AC93"/>
  <c r="AC97"/>
  <c r="AD97"/>
  <c r="AL97" s="1"/>
  <c r="AD101"/>
  <c r="AC101"/>
  <c r="AH73"/>
  <c r="AF74"/>
  <c r="AJ74"/>
  <c r="AF76"/>
  <c r="AJ76"/>
  <c r="Y28"/>
  <c r="AA28"/>
  <c r="AH28" s="1"/>
  <c r="AH77"/>
  <c r="AF78"/>
  <c r="AJ78"/>
  <c r="N31"/>
  <c r="P31"/>
  <c r="R31"/>
  <c r="T31"/>
  <c r="AF80"/>
  <c r="AJ80"/>
  <c r="Y32"/>
  <c r="AD31" s="1"/>
  <c r="AA32"/>
  <c r="AH32" s="1"/>
  <c r="AH81"/>
  <c r="AF82"/>
  <c r="AJ82"/>
  <c r="N35"/>
  <c r="P35"/>
  <c r="R35"/>
  <c r="T35"/>
  <c r="AF84"/>
  <c r="AJ84"/>
  <c r="Y36"/>
  <c r="AA36"/>
  <c r="AH36" s="1"/>
  <c r="AH85"/>
  <c r="AF86"/>
  <c r="AJ86"/>
  <c r="N39"/>
  <c r="P39"/>
  <c r="R39"/>
  <c r="T39"/>
  <c r="AF88"/>
  <c r="AJ88"/>
  <c r="Y40"/>
  <c r="AD39" s="1"/>
  <c r="AA40"/>
  <c r="AH40"/>
  <c r="AH89"/>
  <c r="AF90"/>
  <c r="AJ90"/>
  <c r="N43"/>
  <c r="P43"/>
  <c r="R43"/>
  <c r="T43"/>
  <c r="AF92"/>
  <c r="AJ92"/>
  <c r="Y44"/>
  <c r="AA44"/>
  <c r="AH44"/>
  <c r="AH93"/>
  <c r="N47"/>
  <c r="P47"/>
  <c r="R47"/>
  <c r="T47"/>
  <c r="Y48"/>
  <c r="AA48"/>
  <c r="AH48"/>
  <c r="N51"/>
  <c r="P51"/>
  <c r="R51"/>
  <c r="T51"/>
  <c r="Y52"/>
  <c r="AD51"/>
  <c r="AA52"/>
  <c r="AH52" s="1"/>
  <c r="N55"/>
  <c r="P55"/>
  <c r="R55"/>
  <c r="T55"/>
  <c r="AC76"/>
  <c r="AD76"/>
  <c r="AC78"/>
  <c r="AD78"/>
  <c r="AD79"/>
  <c r="AL79"/>
  <c r="AC79"/>
  <c r="AC80"/>
  <c r="AD80"/>
  <c r="AC82"/>
  <c r="AD82"/>
  <c r="AD83"/>
  <c r="AL83" s="1"/>
  <c r="AC83"/>
  <c r="AC84"/>
  <c r="AD84"/>
  <c r="AC86"/>
  <c r="AD86"/>
  <c r="AD87"/>
  <c r="AL87"/>
  <c r="AC87"/>
  <c r="AC88"/>
  <c r="AD88"/>
  <c r="AD90"/>
  <c r="AC90"/>
  <c r="AC91"/>
  <c r="AD91"/>
  <c r="AL91"/>
  <c r="AC92"/>
  <c r="AD92"/>
  <c r="AC94"/>
  <c r="AD94"/>
  <c r="AL94" s="1"/>
  <c r="AC95"/>
  <c r="AD95"/>
  <c r="AL95"/>
  <c r="AC96"/>
  <c r="AD96"/>
  <c r="AL96" s="1"/>
  <c r="AC98"/>
  <c r="AD98"/>
  <c r="AL98"/>
  <c r="AC99"/>
  <c r="AD99"/>
  <c r="AL99" s="1"/>
  <c r="AD100"/>
  <c r="AL100" s="1"/>
  <c r="AC100"/>
  <c r="AC102"/>
  <c r="AD102"/>
  <c r="AL102" s="1"/>
  <c r="AD103"/>
  <c r="AL103" s="1"/>
  <c r="AC103"/>
  <c r="Z52"/>
  <c r="AF52"/>
  <c r="AB52"/>
  <c r="AJ52"/>
  <c r="AC9" i="84"/>
  <c r="AC11"/>
  <c r="AC13"/>
  <c r="AC15"/>
  <c r="AD17"/>
  <c r="AC17"/>
  <c r="AD19"/>
  <c r="AC19"/>
  <c r="AF8"/>
  <c r="AJ8"/>
  <c r="AF10"/>
  <c r="AJ10"/>
  <c r="AF12"/>
  <c r="AJ12"/>
  <c r="AF14"/>
  <c r="AJ14"/>
  <c r="AF16"/>
  <c r="AJ16"/>
  <c r="AH17"/>
  <c r="AH19"/>
  <c r="C56"/>
  <c r="AC10"/>
  <c r="AC14"/>
  <c r="AC18"/>
  <c r="AC22"/>
  <c r="AC21"/>
  <c r="AC57"/>
  <c r="AD57"/>
  <c r="AL57" s="1"/>
  <c r="AD58"/>
  <c r="AC58"/>
  <c r="AC59"/>
  <c r="AD59"/>
  <c r="AL59" s="1"/>
  <c r="AD61"/>
  <c r="AL61" s="1"/>
  <c r="AC61"/>
  <c r="AD63"/>
  <c r="AL63"/>
  <c r="AC63"/>
  <c r="AC67"/>
  <c r="AD67"/>
  <c r="AD68"/>
  <c r="AA68"/>
  <c r="AH68"/>
  <c r="R23"/>
  <c r="AC69"/>
  <c r="AD69"/>
  <c r="AL69"/>
  <c r="AC23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Y8"/>
  <c r="AA8"/>
  <c r="AH8" s="1"/>
  <c r="E11"/>
  <c r="I11"/>
  <c r="Y12"/>
  <c r="AD11"/>
  <c r="AA12"/>
  <c r="AH12" s="1"/>
  <c r="E15"/>
  <c r="I15"/>
  <c r="Y16"/>
  <c r="AD15"/>
  <c r="AA16"/>
  <c r="AH16" s="1"/>
  <c r="E19"/>
  <c r="I19"/>
  <c r="Z20"/>
  <c r="AF20"/>
  <c r="AB20"/>
  <c r="AJ20" s="1"/>
  <c r="N23"/>
  <c r="AH53"/>
  <c r="AF54"/>
  <c r="AJ54"/>
  <c r="AH55"/>
  <c r="AD56"/>
  <c r="AC56"/>
  <c r="AD60"/>
  <c r="AL60" s="1"/>
  <c r="AC60"/>
  <c r="AC62"/>
  <c r="AD62"/>
  <c r="AL62" s="1"/>
  <c r="AD64"/>
  <c r="AL64" s="1"/>
  <c r="AC64"/>
  <c r="AC65"/>
  <c r="AD65"/>
  <c r="AD66"/>
  <c r="AC66"/>
  <c r="Z68"/>
  <c r="AF68"/>
  <c r="P23"/>
  <c r="AB68"/>
  <c r="AJ68" s="1"/>
  <c r="T23"/>
  <c r="AD70"/>
  <c r="AL70" s="1"/>
  <c r="AC70"/>
  <c r="AD71"/>
  <c r="AL71" s="1"/>
  <c r="AC71"/>
  <c r="AC26"/>
  <c r="AC30"/>
  <c r="AC34"/>
  <c r="AC38"/>
  <c r="AC42"/>
  <c r="AC46"/>
  <c r="AC50"/>
  <c r="AD54"/>
  <c r="AC54"/>
  <c r="N11"/>
  <c r="P11"/>
  <c r="R11"/>
  <c r="T11"/>
  <c r="N15"/>
  <c r="P15"/>
  <c r="R15"/>
  <c r="T15"/>
  <c r="N19"/>
  <c r="P19"/>
  <c r="R19"/>
  <c r="T19"/>
  <c r="AF53"/>
  <c r="AJ53"/>
  <c r="AH54"/>
  <c r="AF55"/>
  <c r="AJ55"/>
  <c r="AD73"/>
  <c r="AL73"/>
  <c r="AC73"/>
  <c r="AD77"/>
  <c r="AL77" s="1"/>
  <c r="AC77"/>
  <c r="AD81"/>
  <c r="AL81" s="1"/>
  <c r="AC81"/>
  <c r="AD85"/>
  <c r="AL85" s="1"/>
  <c r="AC85"/>
  <c r="AD89"/>
  <c r="AL89"/>
  <c r="AC89"/>
  <c r="AD93"/>
  <c r="AL93" s="1"/>
  <c r="AC93"/>
  <c r="AC97"/>
  <c r="AD97"/>
  <c r="AL97" s="1"/>
  <c r="AD101"/>
  <c r="AL101" s="1"/>
  <c r="AC101"/>
  <c r="Y24"/>
  <c r="AA24"/>
  <c r="AH24" s="1"/>
  <c r="N27"/>
  <c r="P27"/>
  <c r="R27"/>
  <c r="T27"/>
  <c r="Y28"/>
  <c r="AD25" s="1"/>
  <c r="AA28"/>
  <c r="AH28" s="1"/>
  <c r="N31"/>
  <c r="P31"/>
  <c r="R31"/>
  <c r="T31"/>
  <c r="Y32"/>
  <c r="AD29" s="1"/>
  <c r="AA32"/>
  <c r="AH32" s="1"/>
  <c r="N35"/>
  <c r="P35"/>
  <c r="R35"/>
  <c r="T35"/>
  <c r="Y36"/>
  <c r="AD33" s="1"/>
  <c r="AA36"/>
  <c r="AH36" s="1"/>
  <c r="N39"/>
  <c r="P39"/>
  <c r="R39"/>
  <c r="T39"/>
  <c r="Y40"/>
  <c r="AD37" s="1"/>
  <c r="AA40"/>
  <c r="AH40" s="1"/>
  <c r="N43"/>
  <c r="P43"/>
  <c r="R43"/>
  <c r="T43"/>
  <c r="Y44"/>
  <c r="AD41" s="1"/>
  <c r="AA44"/>
  <c r="AH44" s="1"/>
  <c r="N47"/>
  <c r="P47"/>
  <c r="R47"/>
  <c r="T47"/>
  <c r="Y48"/>
  <c r="AD45" s="1"/>
  <c r="AA48"/>
  <c r="AH48" s="1"/>
  <c r="N51"/>
  <c r="P51"/>
  <c r="R51"/>
  <c r="T51"/>
  <c r="Y52"/>
  <c r="AD49" s="1"/>
  <c r="AA52"/>
  <c r="AH52" s="1"/>
  <c r="N55"/>
  <c r="P55"/>
  <c r="R55"/>
  <c r="T55"/>
  <c r="AC72"/>
  <c r="AD72"/>
  <c r="AL72" s="1"/>
  <c r="AC74"/>
  <c r="AD74"/>
  <c r="AL74" s="1"/>
  <c r="AD75"/>
  <c r="AL75" s="1"/>
  <c r="AC75"/>
  <c r="AC76"/>
  <c r="AD76"/>
  <c r="AL76" s="1"/>
  <c r="AC78"/>
  <c r="AD78"/>
  <c r="AL78" s="1"/>
  <c r="AD79"/>
  <c r="AL79"/>
  <c r="AC79"/>
  <c r="AC80"/>
  <c r="AD80"/>
  <c r="AL80" s="1"/>
  <c r="AC82"/>
  <c r="AD82"/>
  <c r="AL82" s="1"/>
  <c r="AD83"/>
  <c r="AL83" s="1"/>
  <c r="AC83"/>
  <c r="AC84"/>
  <c r="AD84"/>
  <c r="AL84" s="1"/>
  <c r="AC86"/>
  <c r="AD86"/>
  <c r="AL86" s="1"/>
  <c r="AD87"/>
  <c r="AL87"/>
  <c r="AC87"/>
  <c r="AC88"/>
  <c r="AD88"/>
  <c r="AL88" s="1"/>
  <c r="AD90"/>
  <c r="AL90"/>
  <c r="AC90"/>
  <c r="AC91"/>
  <c r="AD91"/>
  <c r="AL91" s="1"/>
  <c r="AC92"/>
  <c r="AD92"/>
  <c r="AL92" s="1"/>
  <c r="AC94"/>
  <c r="AD94"/>
  <c r="AL94"/>
  <c r="AC95"/>
  <c r="AD95"/>
  <c r="AL95" s="1"/>
  <c r="AC96"/>
  <c r="AD96"/>
  <c r="AL96"/>
  <c r="AC98"/>
  <c r="AD98"/>
  <c r="AL98" s="1"/>
  <c r="AC99"/>
  <c r="AD99"/>
  <c r="AL99" s="1"/>
  <c r="AD100"/>
  <c r="AL100"/>
  <c r="AC100"/>
  <c r="AC102"/>
  <c r="AD102"/>
  <c r="AL102" s="1"/>
  <c r="AD103"/>
  <c r="AL103"/>
  <c r="AC103"/>
  <c r="Z24"/>
  <c r="AF24" s="1"/>
  <c r="AB24"/>
  <c r="AJ24" s="1"/>
  <c r="Z28"/>
  <c r="AF28" s="1"/>
  <c r="AB28"/>
  <c r="AJ28" s="1"/>
  <c r="Z32"/>
  <c r="AF32" s="1"/>
  <c r="AB32"/>
  <c r="AJ32" s="1"/>
  <c r="Z36"/>
  <c r="AF36" s="1"/>
  <c r="AB36"/>
  <c r="AJ36" s="1"/>
  <c r="Z40"/>
  <c r="AF40" s="1"/>
  <c r="AB40"/>
  <c r="AJ40" s="1"/>
  <c r="Z44"/>
  <c r="AF44" s="1"/>
  <c r="AB44"/>
  <c r="AJ44" s="1"/>
  <c r="Z48"/>
  <c r="AF48" s="1"/>
  <c r="AB48"/>
  <c r="AJ48" s="1"/>
  <c r="Z52"/>
  <c r="AF52" s="1"/>
  <c r="AB52"/>
  <c r="AJ52" s="1"/>
  <c r="AC14" i="83"/>
  <c r="AD22"/>
  <c r="AD24"/>
  <c r="AC25"/>
  <c r="AJ21"/>
  <c r="AC9"/>
  <c r="AC11"/>
  <c r="AC13"/>
  <c r="AC15"/>
  <c r="AC17"/>
  <c r="AC19"/>
  <c r="AC21"/>
  <c r="AD21"/>
  <c r="AC23"/>
  <c r="AD23"/>
  <c r="AF8"/>
  <c r="AF10"/>
  <c r="AF12"/>
  <c r="AF14"/>
  <c r="AD57"/>
  <c r="AC57"/>
  <c r="AC58"/>
  <c r="AD58"/>
  <c r="AD59"/>
  <c r="AC59"/>
  <c r="AD61"/>
  <c r="AC61"/>
  <c r="AC63"/>
  <c r="AD63"/>
  <c r="AC67"/>
  <c r="AD67"/>
  <c r="AD68"/>
  <c r="AC69"/>
  <c r="Y72"/>
  <c r="AD71" s="1"/>
  <c r="AD69"/>
  <c r="N27"/>
  <c r="AA72"/>
  <c r="AH72" s="1"/>
  <c r="R27"/>
  <c r="Y28"/>
  <c r="AD25"/>
  <c r="C31"/>
  <c r="AC30"/>
  <c r="AD30"/>
  <c r="AC32"/>
  <c r="AD32"/>
  <c r="AC34"/>
  <c r="AD34"/>
  <c r="AC36"/>
  <c r="AD36"/>
  <c r="AC38"/>
  <c r="AD38"/>
  <c r="AC40"/>
  <c r="AD40"/>
  <c r="AC42"/>
  <c r="AD42"/>
  <c r="AC44"/>
  <c r="AD44"/>
  <c r="AC46"/>
  <c r="AD46"/>
  <c r="AD47"/>
  <c r="AD49"/>
  <c r="AC49"/>
  <c r="AD51"/>
  <c r="AC51"/>
  <c r="AD53"/>
  <c r="AC53"/>
  <c r="AD55"/>
  <c r="AC55"/>
  <c r="Y8"/>
  <c r="AA8"/>
  <c r="E11"/>
  <c r="I11"/>
  <c r="I56" s="1"/>
  <c r="Y12"/>
  <c r="AD11"/>
  <c r="AA12"/>
  <c r="AH12" s="1"/>
  <c r="E15"/>
  <c r="I15"/>
  <c r="Y16"/>
  <c r="AD14"/>
  <c r="AA16"/>
  <c r="E19"/>
  <c r="I19"/>
  <c r="Z20"/>
  <c r="AF20"/>
  <c r="AB20"/>
  <c r="AJ20" s="1"/>
  <c r="N23"/>
  <c r="P23"/>
  <c r="R23"/>
  <c r="T23"/>
  <c r="Z24"/>
  <c r="AF24" s="1"/>
  <c r="C27"/>
  <c r="G27"/>
  <c r="AH53"/>
  <c r="AF54"/>
  <c r="AH55"/>
  <c r="AD56"/>
  <c r="AD60"/>
  <c r="AC62"/>
  <c r="AD62"/>
  <c r="AD64"/>
  <c r="AC65"/>
  <c r="AD65"/>
  <c r="AD66"/>
  <c r="AD70"/>
  <c r="AC71"/>
  <c r="Z72"/>
  <c r="AF72" s="1"/>
  <c r="P27"/>
  <c r="AB72"/>
  <c r="AJ72" s="1"/>
  <c r="T27"/>
  <c r="AD73"/>
  <c r="AC73"/>
  <c r="AC74"/>
  <c r="AD74"/>
  <c r="AD75"/>
  <c r="AC75"/>
  <c r="AD48"/>
  <c r="AC50"/>
  <c r="AD50"/>
  <c r="AD52"/>
  <c r="AC54"/>
  <c r="AD54"/>
  <c r="N11"/>
  <c r="P11"/>
  <c r="R11"/>
  <c r="T11"/>
  <c r="U11" s="1"/>
  <c r="N15"/>
  <c r="P15"/>
  <c r="R15"/>
  <c r="T15"/>
  <c r="N19"/>
  <c r="P19"/>
  <c r="R19"/>
  <c r="T19"/>
  <c r="Y20"/>
  <c r="AD18" s="1"/>
  <c r="AA20"/>
  <c r="AH20"/>
  <c r="AC26"/>
  <c r="AJ26"/>
  <c r="AC27"/>
  <c r="AF28"/>
  <c r="AH29"/>
  <c r="AF30"/>
  <c r="AH31"/>
  <c r="AF32"/>
  <c r="AH33"/>
  <c r="AF34"/>
  <c r="AH35"/>
  <c r="AF36"/>
  <c r="AH37"/>
  <c r="AF38"/>
  <c r="AH39"/>
  <c r="AF40"/>
  <c r="AH41"/>
  <c r="AF42"/>
  <c r="AH43"/>
  <c r="AF44"/>
  <c r="AH45"/>
  <c r="AH48"/>
  <c r="AH50"/>
  <c r="AF53"/>
  <c r="AF55"/>
  <c r="AC76"/>
  <c r="AD76"/>
  <c r="AD78"/>
  <c r="AD79"/>
  <c r="AC79"/>
  <c r="AC80"/>
  <c r="AD80"/>
  <c r="AC82"/>
  <c r="AD82"/>
  <c r="AD83"/>
  <c r="AC83"/>
  <c r="AC84"/>
  <c r="AD84"/>
  <c r="AC86"/>
  <c r="AD86"/>
  <c r="AD87"/>
  <c r="AC87"/>
  <c r="AC88"/>
  <c r="AD88"/>
  <c r="AD90"/>
  <c r="AC90"/>
  <c r="AD91"/>
  <c r="AC92"/>
  <c r="AD92"/>
  <c r="AC94"/>
  <c r="AD94"/>
  <c r="AC95"/>
  <c r="AD95"/>
  <c r="AD96"/>
  <c r="AC98"/>
  <c r="AD98"/>
  <c r="AC99"/>
  <c r="AD99"/>
  <c r="AD100"/>
  <c r="AC100"/>
  <c r="AC102"/>
  <c r="AD102"/>
  <c r="AD103"/>
  <c r="AL103"/>
  <c r="AC103"/>
  <c r="AC29"/>
  <c r="G31"/>
  <c r="AC31"/>
  <c r="AC33"/>
  <c r="C35"/>
  <c r="G35"/>
  <c r="AC35"/>
  <c r="C39"/>
  <c r="G39"/>
  <c r="AC39"/>
  <c r="AC41"/>
  <c r="C43"/>
  <c r="G43"/>
  <c r="J43" s="1"/>
  <c r="AC45"/>
  <c r="C47"/>
  <c r="G47"/>
  <c r="Z48"/>
  <c r="AF48" s="1"/>
  <c r="AB48"/>
  <c r="AJ48" s="1"/>
  <c r="C51"/>
  <c r="G51"/>
  <c r="Z52"/>
  <c r="AF52" s="1"/>
  <c r="AB52"/>
  <c r="AJ52" s="1"/>
  <c r="C55"/>
  <c r="G55"/>
  <c r="AD77"/>
  <c r="AC77"/>
  <c r="AD81"/>
  <c r="AC81"/>
  <c r="AD85"/>
  <c r="AC85"/>
  <c r="AD89"/>
  <c r="AD93"/>
  <c r="AC93"/>
  <c r="AC97"/>
  <c r="AD97"/>
  <c r="AD101"/>
  <c r="AL101" s="1"/>
  <c r="AC101"/>
  <c r="AF74"/>
  <c r="AJ74"/>
  <c r="AF76"/>
  <c r="AJ76"/>
  <c r="AF78"/>
  <c r="AJ78"/>
  <c r="N31"/>
  <c r="P31"/>
  <c r="R31"/>
  <c r="T31"/>
  <c r="AF80"/>
  <c r="AJ80"/>
  <c r="AH81"/>
  <c r="AF82"/>
  <c r="AJ82"/>
  <c r="N35"/>
  <c r="P35"/>
  <c r="R35"/>
  <c r="T35"/>
  <c r="AF84"/>
  <c r="AJ84"/>
  <c r="AF86"/>
  <c r="N39"/>
  <c r="P39"/>
  <c r="R39"/>
  <c r="T39"/>
  <c r="AF88"/>
  <c r="AH89"/>
  <c r="AF90"/>
  <c r="N43"/>
  <c r="P43"/>
  <c r="R43"/>
  <c r="T43"/>
  <c r="N47"/>
  <c r="P47"/>
  <c r="R47"/>
  <c r="T47"/>
  <c r="N51"/>
  <c r="P51"/>
  <c r="R51"/>
  <c r="T51"/>
  <c r="N55"/>
  <c r="P55"/>
  <c r="R55"/>
  <c r="T55"/>
  <c r="AC9" i="82"/>
  <c r="AD9"/>
  <c r="AD13"/>
  <c r="AD15"/>
  <c r="AC22"/>
  <c r="AF10"/>
  <c r="AC10"/>
  <c r="AD10"/>
  <c r="AC21"/>
  <c r="AC23"/>
  <c r="AH12"/>
  <c r="AF13"/>
  <c r="AD57"/>
  <c r="AL57" s="1"/>
  <c r="AC57"/>
  <c r="AC58"/>
  <c r="AD58"/>
  <c r="AD59"/>
  <c r="AC59"/>
  <c r="AD61"/>
  <c r="AC63"/>
  <c r="AD63"/>
  <c r="AC67"/>
  <c r="AD67"/>
  <c r="AL67" s="1"/>
  <c r="AD68"/>
  <c r="AL68" s="1"/>
  <c r="AC68"/>
  <c r="AC69"/>
  <c r="Y72"/>
  <c r="AD70" s="1"/>
  <c r="N27"/>
  <c r="AA72"/>
  <c r="AH72" s="1"/>
  <c r="AL72" s="1"/>
  <c r="R27"/>
  <c r="AC74"/>
  <c r="AC75"/>
  <c r="Y32"/>
  <c r="AD29" s="1"/>
  <c r="C35"/>
  <c r="AA32"/>
  <c r="AH32" s="1"/>
  <c r="G35"/>
  <c r="AC80"/>
  <c r="AD80"/>
  <c r="AC34"/>
  <c r="AD34"/>
  <c r="AC36"/>
  <c r="AD36"/>
  <c r="AC38"/>
  <c r="AD38"/>
  <c r="AD40"/>
  <c r="AC42"/>
  <c r="AD42"/>
  <c r="AC44"/>
  <c r="AD44"/>
  <c r="AC46"/>
  <c r="AD46"/>
  <c r="AD48"/>
  <c r="AC50"/>
  <c r="AD50"/>
  <c r="AC52"/>
  <c r="AD52"/>
  <c r="AD55"/>
  <c r="AC55"/>
  <c r="AC8"/>
  <c r="E11"/>
  <c r="I11"/>
  <c r="AC11"/>
  <c r="AC12"/>
  <c r="AC14"/>
  <c r="E15"/>
  <c r="I15"/>
  <c r="AC16"/>
  <c r="AC17"/>
  <c r="AC18"/>
  <c r="E19"/>
  <c r="I19"/>
  <c r="Z20"/>
  <c r="AF20"/>
  <c r="AB20"/>
  <c r="AJ20" s="1"/>
  <c r="N23"/>
  <c r="P23"/>
  <c r="R23"/>
  <c r="T23"/>
  <c r="AC25"/>
  <c r="AC26"/>
  <c r="AC27"/>
  <c r="AC29"/>
  <c r="C31"/>
  <c r="E31"/>
  <c r="G31"/>
  <c r="I31"/>
  <c r="AF53"/>
  <c r="AJ53"/>
  <c r="AF54"/>
  <c r="AJ54"/>
  <c r="AH55"/>
  <c r="AC56"/>
  <c r="AD56"/>
  <c r="AC60"/>
  <c r="AD60"/>
  <c r="AD62"/>
  <c r="AC62"/>
  <c r="AD64"/>
  <c r="AL64" s="1"/>
  <c r="AC64"/>
  <c r="AC65"/>
  <c r="AD65"/>
  <c r="AL65"/>
  <c r="AD66"/>
  <c r="AL66" s="1"/>
  <c r="AC66"/>
  <c r="AC70"/>
  <c r="AC71"/>
  <c r="Z72"/>
  <c r="AF72" s="1"/>
  <c r="P27"/>
  <c r="AB72"/>
  <c r="AJ72"/>
  <c r="T27"/>
  <c r="AC73"/>
  <c r="Y76"/>
  <c r="AD75"/>
  <c r="N31"/>
  <c r="AA76"/>
  <c r="R31"/>
  <c r="AC78"/>
  <c r="AD78"/>
  <c r="AD79"/>
  <c r="AD53"/>
  <c r="AC53"/>
  <c r="AC54"/>
  <c r="AD54"/>
  <c r="AH56"/>
  <c r="AF58"/>
  <c r="AJ58"/>
  <c r="N11"/>
  <c r="P11"/>
  <c r="R11"/>
  <c r="T11"/>
  <c r="AF61"/>
  <c r="AJ61"/>
  <c r="N15"/>
  <c r="P15"/>
  <c r="R15"/>
  <c r="T15"/>
  <c r="N19"/>
  <c r="P19"/>
  <c r="R19"/>
  <c r="T19"/>
  <c r="Y20"/>
  <c r="AD17" s="1"/>
  <c r="AA20"/>
  <c r="AH20" s="1"/>
  <c r="Y24"/>
  <c r="AD22" s="1"/>
  <c r="AA24"/>
  <c r="AH24" s="1"/>
  <c r="AD26"/>
  <c r="AC28"/>
  <c r="AJ28"/>
  <c r="AL28"/>
  <c r="AC30"/>
  <c r="AC31"/>
  <c r="AF32"/>
  <c r="AH33"/>
  <c r="AF34"/>
  <c r="AF36"/>
  <c r="AF38"/>
  <c r="AF40"/>
  <c r="AH41"/>
  <c r="AF44"/>
  <c r="AF52"/>
  <c r="AH54"/>
  <c r="AF55"/>
  <c r="AJ55"/>
  <c r="AC82"/>
  <c r="AD82"/>
  <c r="AD83"/>
  <c r="AL83" s="1"/>
  <c r="AC83"/>
  <c r="AC84"/>
  <c r="AD84"/>
  <c r="AC86"/>
  <c r="AD86"/>
  <c r="AD87"/>
  <c r="AC87"/>
  <c r="AC88"/>
  <c r="AD88"/>
  <c r="AD90"/>
  <c r="AC90"/>
  <c r="AD91"/>
  <c r="AC92"/>
  <c r="AD92"/>
  <c r="AC94"/>
  <c r="AD94"/>
  <c r="AC95"/>
  <c r="AD95"/>
  <c r="AL95"/>
  <c r="AC96"/>
  <c r="AD96"/>
  <c r="AC98"/>
  <c r="AD98"/>
  <c r="AC99"/>
  <c r="AD99"/>
  <c r="AL99" s="1"/>
  <c r="AD100"/>
  <c r="AL100" s="1"/>
  <c r="AC100"/>
  <c r="AC102"/>
  <c r="AD102"/>
  <c r="AL102" s="1"/>
  <c r="AD103"/>
  <c r="AL103" s="1"/>
  <c r="AC103"/>
  <c r="E35"/>
  <c r="I35"/>
  <c r="AC35"/>
  <c r="AC37"/>
  <c r="C39"/>
  <c r="G39"/>
  <c r="AC39"/>
  <c r="AC41"/>
  <c r="C43"/>
  <c r="G43"/>
  <c r="AC43"/>
  <c r="C47"/>
  <c r="G47"/>
  <c r="J47" s="1"/>
  <c r="AC47"/>
  <c r="AC49"/>
  <c r="C51"/>
  <c r="G51"/>
  <c r="AC51"/>
  <c r="C55"/>
  <c r="G55"/>
  <c r="AD77"/>
  <c r="AC77"/>
  <c r="AD81"/>
  <c r="AC81"/>
  <c r="AD85"/>
  <c r="AC85"/>
  <c r="AD89"/>
  <c r="AC89"/>
  <c r="AD93"/>
  <c r="AC97"/>
  <c r="AD97"/>
  <c r="AD101"/>
  <c r="AL101"/>
  <c r="AC101"/>
  <c r="AF76"/>
  <c r="AJ76"/>
  <c r="AF78"/>
  <c r="AJ78"/>
  <c r="P31"/>
  <c r="T31"/>
  <c r="U31" s="1"/>
  <c r="AF80"/>
  <c r="AJ80"/>
  <c r="AH81"/>
  <c r="AF82"/>
  <c r="AJ82"/>
  <c r="N35"/>
  <c r="P35"/>
  <c r="R35"/>
  <c r="T35"/>
  <c r="AF84"/>
  <c r="AJ84"/>
  <c r="AH85"/>
  <c r="AF86"/>
  <c r="AJ86"/>
  <c r="N39"/>
  <c r="P39"/>
  <c r="R39"/>
  <c r="T39"/>
  <c r="AF88"/>
  <c r="AJ88"/>
  <c r="AF90"/>
  <c r="N43"/>
  <c r="P43"/>
  <c r="R43"/>
  <c r="T43"/>
  <c r="AF92"/>
  <c r="AH93"/>
  <c r="AF94"/>
  <c r="AJ94"/>
  <c r="N47"/>
  <c r="P47"/>
  <c r="R47"/>
  <c r="T47"/>
  <c r="AF96"/>
  <c r="AJ96"/>
  <c r="AH97"/>
  <c r="AF98"/>
  <c r="N51"/>
  <c r="P51"/>
  <c r="R51"/>
  <c r="U51" s="1"/>
  <c r="T51"/>
  <c r="N55"/>
  <c r="P55"/>
  <c r="R55"/>
  <c r="T55"/>
  <c r="AC18" i="81"/>
  <c r="AD22"/>
  <c r="AC22"/>
  <c r="AD24"/>
  <c r="AC26"/>
  <c r="AD26"/>
  <c r="AD28"/>
  <c r="AC30"/>
  <c r="AD30"/>
  <c r="AD32"/>
  <c r="AF13"/>
  <c r="AF15"/>
  <c r="AJ15"/>
  <c r="AH24"/>
  <c r="AH26"/>
  <c r="AH28"/>
  <c r="AH30"/>
  <c r="AC9"/>
  <c r="AC11"/>
  <c r="AD21"/>
  <c r="AD23"/>
  <c r="AD25"/>
  <c r="AC25"/>
  <c r="AD27"/>
  <c r="AC27"/>
  <c r="AD29"/>
  <c r="AD31"/>
  <c r="AC33"/>
  <c r="AC35"/>
  <c r="AD57"/>
  <c r="AD58"/>
  <c r="AC58"/>
  <c r="AD59"/>
  <c r="AD61"/>
  <c r="AC61"/>
  <c r="AD63"/>
  <c r="AL63"/>
  <c r="AC63"/>
  <c r="AD67"/>
  <c r="AC67"/>
  <c r="AC68"/>
  <c r="AD68"/>
  <c r="AL68" s="1"/>
  <c r="AD69"/>
  <c r="AC69"/>
  <c r="AD72"/>
  <c r="AD74"/>
  <c r="AC75"/>
  <c r="AD75"/>
  <c r="AD76"/>
  <c r="AD78"/>
  <c r="AC78"/>
  <c r="AC79"/>
  <c r="AD79"/>
  <c r="AD80"/>
  <c r="AC80"/>
  <c r="AC82"/>
  <c r="C39"/>
  <c r="Y36"/>
  <c r="G39"/>
  <c r="AA36"/>
  <c r="Y84"/>
  <c r="AD83"/>
  <c r="N39"/>
  <c r="AA84"/>
  <c r="AH84" s="1"/>
  <c r="R39"/>
  <c r="AC39"/>
  <c r="AD88"/>
  <c r="AC88"/>
  <c r="AC42"/>
  <c r="AC47"/>
  <c r="AD47"/>
  <c r="AD95"/>
  <c r="AC49"/>
  <c r="AD49"/>
  <c r="AD97"/>
  <c r="AC51"/>
  <c r="AD51"/>
  <c r="AD99"/>
  <c r="AC53"/>
  <c r="AC55"/>
  <c r="Y8"/>
  <c r="AA8"/>
  <c r="AH8" s="1"/>
  <c r="E11"/>
  <c r="Y12"/>
  <c r="AD9"/>
  <c r="AA12"/>
  <c r="E15"/>
  <c r="I15"/>
  <c r="Y16"/>
  <c r="AD14"/>
  <c r="AA16"/>
  <c r="E19"/>
  <c r="I19"/>
  <c r="Z20"/>
  <c r="AF20"/>
  <c r="AB20"/>
  <c r="AJ20" s="1"/>
  <c r="N23"/>
  <c r="P23"/>
  <c r="R23"/>
  <c r="T23"/>
  <c r="U23" s="1"/>
  <c r="Z24"/>
  <c r="AF24" s="1"/>
  <c r="AB24"/>
  <c r="AJ24" s="1"/>
  <c r="AL24" s="1"/>
  <c r="C27"/>
  <c r="G27"/>
  <c r="Z28"/>
  <c r="AF28" s="1"/>
  <c r="AB28"/>
  <c r="C31"/>
  <c r="G31"/>
  <c r="Z32"/>
  <c r="AF32" s="1"/>
  <c r="AB32"/>
  <c r="AJ32"/>
  <c r="C35"/>
  <c r="G35"/>
  <c r="AF86"/>
  <c r="AF38"/>
  <c r="J43"/>
  <c r="AF89"/>
  <c r="AC41"/>
  <c r="AD90"/>
  <c r="AH90"/>
  <c r="AF92"/>
  <c r="AF44"/>
  <c r="AH45"/>
  <c r="AH53"/>
  <c r="AJ53"/>
  <c r="AF54"/>
  <c r="AJ54"/>
  <c r="AD60"/>
  <c r="AD62"/>
  <c r="AC64"/>
  <c r="AD64"/>
  <c r="AL64" s="1"/>
  <c r="AD65"/>
  <c r="AL65"/>
  <c r="AC65"/>
  <c r="AC66"/>
  <c r="AD66"/>
  <c r="AL66" s="1"/>
  <c r="AC70"/>
  <c r="AD70"/>
  <c r="AC71"/>
  <c r="AD71"/>
  <c r="AC73"/>
  <c r="AD73"/>
  <c r="AC77"/>
  <c r="AD77"/>
  <c r="E39"/>
  <c r="Z36"/>
  <c r="AF36"/>
  <c r="AC37"/>
  <c r="AC38"/>
  <c r="AD86"/>
  <c r="AC86"/>
  <c r="AC43"/>
  <c r="AD91"/>
  <c r="AD92"/>
  <c r="AC92"/>
  <c r="AD46"/>
  <c r="AC46"/>
  <c r="AD94"/>
  <c r="AC94"/>
  <c r="AD96"/>
  <c r="AC96"/>
  <c r="AD98"/>
  <c r="AC98"/>
  <c r="N11"/>
  <c r="P11"/>
  <c r="T11"/>
  <c r="N15"/>
  <c r="P15"/>
  <c r="T15"/>
  <c r="N19"/>
  <c r="P19"/>
  <c r="R19"/>
  <c r="U19" s="1"/>
  <c r="T19"/>
  <c r="Y20"/>
  <c r="AA20"/>
  <c r="N27"/>
  <c r="P27"/>
  <c r="R27"/>
  <c r="N31"/>
  <c r="P31"/>
  <c r="T31"/>
  <c r="N35"/>
  <c r="P35"/>
  <c r="AC45"/>
  <c r="J51"/>
  <c r="AH48"/>
  <c r="AL48" s="1"/>
  <c r="AF53"/>
  <c r="AF55"/>
  <c r="AJ55"/>
  <c r="P39"/>
  <c r="Y40"/>
  <c r="AD39" s="1"/>
  <c r="AA40"/>
  <c r="AH40" s="1"/>
  <c r="N43"/>
  <c r="P43"/>
  <c r="R43"/>
  <c r="Y44"/>
  <c r="AD43"/>
  <c r="AA44"/>
  <c r="AD45"/>
  <c r="N47"/>
  <c r="P47"/>
  <c r="R47"/>
  <c r="T47"/>
  <c r="U47" s="1"/>
  <c r="AF98"/>
  <c r="AC50"/>
  <c r="N51"/>
  <c r="P51"/>
  <c r="R51"/>
  <c r="AC54"/>
  <c r="N55"/>
  <c r="P55"/>
  <c r="R55"/>
  <c r="AD85"/>
  <c r="AD89"/>
  <c r="AD101"/>
  <c r="AC102"/>
  <c r="AD102"/>
  <c r="AD103"/>
  <c r="AB36"/>
  <c r="AJ36" s="1"/>
  <c r="AC90"/>
  <c r="AF91"/>
  <c r="Z48"/>
  <c r="AF48" s="1"/>
  <c r="AB48"/>
  <c r="AJ48" s="1"/>
  <c r="AF97"/>
  <c r="AC100"/>
  <c r="Z52"/>
  <c r="AF52"/>
  <c r="AB52"/>
  <c r="AJ52" s="1"/>
  <c r="AD93"/>
  <c r="AF102" i="75"/>
  <c r="AJ68" i="77"/>
  <c r="AJ70"/>
  <c r="AJ76"/>
  <c r="AJ78"/>
  <c r="AJ90"/>
  <c r="AJ92"/>
  <c r="AJ94"/>
  <c r="AJ96"/>
  <c r="AH58" i="74"/>
  <c r="AH62"/>
  <c r="AH68"/>
  <c r="AH84"/>
  <c r="AH81" i="75"/>
  <c r="AH85"/>
  <c r="AH70" i="74"/>
  <c r="AH78"/>
  <c r="AH82"/>
  <c r="AH86"/>
  <c r="AH94"/>
  <c r="AH98"/>
  <c r="AH101" i="75"/>
  <c r="AH58" i="76"/>
  <c r="AH72"/>
  <c r="AH74"/>
  <c r="AH76"/>
  <c r="AH78"/>
  <c r="AH88"/>
  <c r="AH90"/>
  <c r="E11" i="67"/>
  <c r="AF95" i="72"/>
  <c r="AF16" i="77"/>
  <c r="AF66" i="75"/>
  <c r="AF80"/>
  <c r="AF64" i="77"/>
  <c r="AF66"/>
  <c r="AF92"/>
  <c r="AF94"/>
  <c r="AF96"/>
  <c r="AH102" i="76"/>
  <c r="AH92"/>
  <c r="AL92" s="1"/>
  <c r="AH94"/>
  <c r="AH100"/>
  <c r="AJ56" i="75"/>
  <c r="AJ58"/>
  <c r="AJ60"/>
  <c r="AJ62"/>
  <c r="AJ64"/>
  <c r="AJ86"/>
  <c r="AJ88"/>
  <c r="AJ98"/>
  <c r="AJ100"/>
  <c r="AJ102"/>
  <c r="AF63" i="74"/>
  <c r="AF65"/>
  <c r="AF67"/>
  <c r="AF69"/>
  <c r="AB24" i="72"/>
  <c r="C55"/>
  <c r="G55"/>
  <c r="AH102"/>
  <c r="AH94" i="73"/>
  <c r="E11" i="74"/>
  <c r="I11"/>
  <c r="AJ58"/>
  <c r="AH59"/>
  <c r="E15"/>
  <c r="I15"/>
  <c r="AF60"/>
  <c r="AJ60"/>
  <c r="AH61"/>
  <c r="AF62"/>
  <c r="AJ62"/>
  <c r="AH63"/>
  <c r="E19"/>
  <c r="I19"/>
  <c r="AF64"/>
  <c r="AJ64"/>
  <c r="AH65"/>
  <c r="AF18"/>
  <c r="AJ18"/>
  <c r="AF66"/>
  <c r="AJ66"/>
  <c r="AH67"/>
  <c r="AF68"/>
  <c r="AJ68"/>
  <c r="AH69"/>
  <c r="E27"/>
  <c r="I27"/>
  <c r="AF74"/>
  <c r="E31"/>
  <c r="I31"/>
  <c r="AJ78"/>
  <c r="AH79"/>
  <c r="E35"/>
  <c r="J35" s="1"/>
  <c r="I35"/>
  <c r="AF80"/>
  <c r="AH81"/>
  <c r="AF82"/>
  <c r="AH83"/>
  <c r="E39"/>
  <c r="I39"/>
  <c r="AF84"/>
  <c r="AJ84"/>
  <c r="AH85"/>
  <c r="E43"/>
  <c r="I43"/>
  <c r="AF90"/>
  <c r="E47"/>
  <c r="I47"/>
  <c r="AJ94"/>
  <c r="AH95"/>
  <c r="E51"/>
  <c r="I51"/>
  <c r="AF96"/>
  <c r="AH97"/>
  <c r="AF98"/>
  <c r="AH99"/>
  <c r="E55"/>
  <c r="I55"/>
  <c r="AF100"/>
  <c r="AJ100"/>
  <c r="AH101"/>
  <c r="AF102"/>
  <c r="AJ102"/>
  <c r="C11" i="75"/>
  <c r="G11"/>
  <c r="AH56"/>
  <c r="AF9"/>
  <c r="AJ9"/>
  <c r="AF57"/>
  <c r="AJ57"/>
  <c r="AH58"/>
  <c r="AF11"/>
  <c r="AJ59"/>
  <c r="C15"/>
  <c r="G15"/>
  <c r="AF13"/>
  <c r="AJ61"/>
  <c r="AF15"/>
  <c r="AJ15"/>
  <c r="AJ63"/>
  <c r="C19"/>
  <c r="G19"/>
  <c r="AJ65"/>
  <c r="AF67"/>
  <c r="C23"/>
  <c r="G23"/>
  <c r="AH68"/>
  <c r="AF69"/>
  <c r="AH70"/>
  <c r="AF71"/>
  <c r="AH72"/>
  <c r="AF73"/>
  <c r="AH74"/>
  <c r="AF75"/>
  <c r="AH76"/>
  <c r="AF77"/>
  <c r="AH78"/>
  <c r="AF79"/>
  <c r="C35"/>
  <c r="G35"/>
  <c r="C39"/>
  <c r="G39"/>
  <c r="C43"/>
  <c r="G43"/>
  <c r="C47"/>
  <c r="G47"/>
  <c r="C51"/>
  <c r="G51"/>
  <c r="C55"/>
  <c r="G55"/>
  <c r="AH102"/>
  <c r="E11" i="76"/>
  <c r="I11"/>
  <c r="AF56"/>
  <c r="AJ56"/>
  <c r="AH57"/>
  <c r="AH59"/>
  <c r="E15"/>
  <c r="I15"/>
  <c r="AF60"/>
  <c r="AH61"/>
  <c r="AJ62"/>
  <c r="AH63"/>
  <c r="E19"/>
  <c r="I19"/>
  <c r="AJ64"/>
  <c r="AJ66"/>
  <c r="E23"/>
  <c r="J23" s="1"/>
  <c r="I23"/>
  <c r="AJ68"/>
  <c r="AF70"/>
  <c r="E27"/>
  <c r="I27"/>
  <c r="AF72"/>
  <c r="AH73"/>
  <c r="AF74"/>
  <c r="AJ74"/>
  <c r="AH75"/>
  <c r="E31"/>
  <c r="I31"/>
  <c r="AF76"/>
  <c r="AJ76"/>
  <c r="AH77"/>
  <c r="AF78"/>
  <c r="AJ78"/>
  <c r="AH79"/>
  <c r="E35"/>
  <c r="I35"/>
  <c r="E39"/>
  <c r="I39"/>
  <c r="AJ84"/>
  <c r="AF86"/>
  <c r="E43"/>
  <c r="I43"/>
  <c r="AF88"/>
  <c r="AH89"/>
  <c r="AF90"/>
  <c r="AJ90"/>
  <c r="AH91"/>
  <c r="E47"/>
  <c r="I47"/>
  <c r="AF92"/>
  <c r="AJ92"/>
  <c r="AH93"/>
  <c r="E51"/>
  <c r="I51"/>
  <c r="E55"/>
  <c r="I55"/>
  <c r="AH101"/>
  <c r="C11" i="77"/>
  <c r="G11"/>
  <c r="AF9"/>
  <c r="AF57"/>
  <c r="AH58"/>
  <c r="AF59"/>
  <c r="C15"/>
  <c r="G15"/>
  <c r="AF13"/>
  <c r="AF15"/>
  <c r="AJ15"/>
  <c r="C19"/>
  <c r="G19"/>
  <c r="AH64"/>
  <c r="AF65"/>
  <c r="AF67"/>
  <c r="C23"/>
  <c r="J23" s="1"/>
  <c r="G23"/>
  <c r="AH68"/>
  <c r="AH22"/>
  <c r="AH70"/>
  <c r="AJ71"/>
  <c r="AH72"/>
  <c r="AH74"/>
  <c r="AH76"/>
  <c r="AJ77"/>
  <c r="AH78"/>
  <c r="AJ79"/>
  <c r="AH80"/>
  <c r="AH82"/>
  <c r="AH84"/>
  <c r="AH86"/>
  <c r="AH88"/>
  <c r="AH90"/>
  <c r="AJ91"/>
  <c r="AH92"/>
  <c r="AF93"/>
  <c r="AJ93"/>
  <c r="AH94"/>
  <c r="AF95"/>
  <c r="AJ95"/>
  <c r="AH96"/>
  <c r="AL96" s="1"/>
  <c r="AH98"/>
  <c r="AH52"/>
  <c r="AA16" i="72"/>
  <c r="AH15" s="1"/>
  <c r="AB20"/>
  <c r="AB28"/>
  <c r="AB32"/>
  <c r="AJ32" s="1"/>
  <c r="Z20" i="73"/>
  <c r="AA20" i="74"/>
  <c r="AH20"/>
  <c r="Y28"/>
  <c r="AA32"/>
  <c r="AB24" i="75"/>
  <c r="AJ24" s="1"/>
  <c r="Z28"/>
  <c r="Y32"/>
  <c r="AD29" s="1"/>
  <c r="AC33"/>
  <c r="AA36"/>
  <c r="AH34"/>
  <c r="AA40"/>
  <c r="AH40" s="1"/>
  <c r="AA44"/>
  <c r="AA48"/>
  <c r="AH45"/>
  <c r="AA52"/>
  <c r="AH51"/>
  <c r="Y8" i="76"/>
  <c r="AD8" s="1"/>
  <c r="Y12"/>
  <c r="Y16"/>
  <c r="Z20"/>
  <c r="AF20" s="1"/>
  <c r="AA8" i="77"/>
  <c r="AF11"/>
  <c r="AA12"/>
  <c r="AH12" s="1"/>
  <c r="AA16"/>
  <c r="AH16" s="1"/>
  <c r="AB20"/>
  <c r="Y16" i="72"/>
  <c r="AD16" s="1"/>
  <c r="Z20"/>
  <c r="Z24"/>
  <c r="Z28"/>
  <c r="Z32"/>
  <c r="E47"/>
  <c r="I47"/>
  <c r="AF94"/>
  <c r="E51"/>
  <c r="I51"/>
  <c r="E55"/>
  <c r="I55"/>
  <c r="AH53"/>
  <c r="AH101"/>
  <c r="C11" i="73"/>
  <c r="G11"/>
  <c r="C15"/>
  <c r="G15"/>
  <c r="C19"/>
  <c r="G19"/>
  <c r="AA16"/>
  <c r="AH16" s="1"/>
  <c r="C23"/>
  <c r="G23"/>
  <c r="AB20"/>
  <c r="AJ20" s="1"/>
  <c r="AH17" i="74"/>
  <c r="AF20"/>
  <c r="AJ20"/>
  <c r="Y20"/>
  <c r="AD20" s="1"/>
  <c r="AA28"/>
  <c r="Y32"/>
  <c r="AD32" s="1"/>
  <c r="Z24" i="75"/>
  <c r="AB28"/>
  <c r="AA32"/>
  <c r="AH32" s="1"/>
  <c r="Y36"/>
  <c r="Y40"/>
  <c r="AD40" s="1"/>
  <c r="Y44"/>
  <c r="AH47"/>
  <c r="Y48"/>
  <c r="AD48" s="1"/>
  <c r="Y52"/>
  <c r="AD52" s="1"/>
  <c r="AA8" i="76"/>
  <c r="J15"/>
  <c r="AA12"/>
  <c r="AH12" s="1"/>
  <c r="AA16"/>
  <c r="AF17"/>
  <c r="AB20"/>
  <c r="AJ20" s="1"/>
  <c r="Y8" i="77"/>
  <c r="AD8" s="1"/>
  <c r="AF12"/>
  <c r="Y12"/>
  <c r="AD12"/>
  <c r="Y16"/>
  <c r="AD16" s="1"/>
  <c r="Z20"/>
  <c r="AF20"/>
  <c r="AH21"/>
  <c r="AC9"/>
  <c r="AF8"/>
  <c r="AF10"/>
  <c r="AF14"/>
  <c r="AD57"/>
  <c r="AD58"/>
  <c r="AD59"/>
  <c r="AD61"/>
  <c r="AD63"/>
  <c r="AD67"/>
  <c r="AD68"/>
  <c r="AC68"/>
  <c r="AC69"/>
  <c r="AD69"/>
  <c r="AD25"/>
  <c r="AC25"/>
  <c r="AD27"/>
  <c r="AC29"/>
  <c r="AC33"/>
  <c r="AD49"/>
  <c r="AC49"/>
  <c r="AD51"/>
  <c r="AC51"/>
  <c r="AD53"/>
  <c r="AD55"/>
  <c r="AC55"/>
  <c r="E11"/>
  <c r="I11"/>
  <c r="E15"/>
  <c r="I15"/>
  <c r="AC17"/>
  <c r="AC18"/>
  <c r="E19"/>
  <c r="I19"/>
  <c r="AC19"/>
  <c r="N23"/>
  <c r="P23"/>
  <c r="R23"/>
  <c r="T23"/>
  <c r="AH53"/>
  <c r="AF54"/>
  <c r="AH55"/>
  <c r="AC56"/>
  <c r="AD56"/>
  <c r="AD60"/>
  <c r="AD62"/>
  <c r="AD64"/>
  <c r="AD65"/>
  <c r="AD66"/>
  <c r="AD70"/>
  <c r="AC70"/>
  <c r="AD71"/>
  <c r="AC26"/>
  <c r="AD26"/>
  <c r="AD28"/>
  <c r="AC30"/>
  <c r="AD50"/>
  <c r="AD52"/>
  <c r="AC54"/>
  <c r="AD54"/>
  <c r="AH56"/>
  <c r="AF58"/>
  <c r="N11"/>
  <c r="P11"/>
  <c r="R11"/>
  <c r="T11"/>
  <c r="AH60"/>
  <c r="AH62"/>
  <c r="N15"/>
  <c r="P15"/>
  <c r="R15"/>
  <c r="T15"/>
  <c r="AH66"/>
  <c r="N19"/>
  <c r="P19"/>
  <c r="R19"/>
  <c r="T19"/>
  <c r="Y20"/>
  <c r="AA20"/>
  <c r="AH20" s="1"/>
  <c r="AJ69"/>
  <c r="AH24"/>
  <c r="AH26"/>
  <c r="AH28"/>
  <c r="AH30"/>
  <c r="AH32"/>
  <c r="AH34"/>
  <c r="AH36"/>
  <c r="AH38"/>
  <c r="AH40"/>
  <c r="AH42"/>
  <c r="AH48"/>
  <c r="AH50"/>
  <c r="AF53"/>
  <c r="AH54"/>
  <c r="AF55"/>
  <c r="AD72"/>
  <c r="AD74"/>
  <c r="AD75"/>
  <c r="AD76"/>
  <c r="AD78"/>
  <c r="AD79"/>
  <c r="AD80"/>
  <c r="AD82"/>
  <c r="AD83"/>
  <c r="AD84"/>
  <c r="AD86"/>
  <c r="AD91"/>
  <c r="AC92"/>
  <c r="AD92"/>
  <c r="AC94"/>
  <c r="AD94"/>
  <c r="AL94" s="1"/>
  <c r="AC95"/>
  <c r="AD95"/>
  <c r="AL95" s="1"/>
  <c r="AC96"/>
  <c r="AD96"/>
  <c r="AC98"/>
  <c r="AD98"/>
  <c r="AC99"/>
  <c r="AD99"/>
  <c r="AD100"/>
  <c r="AD102"/>
  <c r="AD103"/>
  <c r="Z24"/>
  <c r="AB24"/>
  <c r="AJ24" s="1"/>
  <c r="C27"/>
  <c r="G27"/>
  <c r="Z28"/>
  <c r="AF28"/>
  <c r="AB28"/>
  <c r="C31"/>
  <c r="G31"/>
  <c r="Z32"/>
  <c r="AB32"/>
  <c r="C35"/>
  <c r="G35"/>
  <c r="Z36"/>
  <c r="AF36" s="1"/>
  <c r="AB36"/>
  <c r="AJ36" s="1"/>
  <c r="C39"/>
  <c r="G39"/>
  <c r="Z40"/>
  <c r="AF40"/>
  <c r="AB40"/>
  <c r="AJ40"/>
  <c r="C43"/>
  <c r="G43"/>
  <c r="Z44"/>
  <c r="AB44"/>
  <c r="AJ44" s="1"/>
  <c r="C47"/>
  <c r="G47"/>
  <c r="Z48"/>
  <c r="AF48" s="1"/>
  <c r="AB48"/>
  <c r="C51"/>
  <c r="G51"/>
  <c r="Z52"/>
  <c r="AF52" s="1"/>
  <c r="AB52"/>
  <c r="C55"/>
  <c r="G55"/>
  <c r="AD73"/>
  <c r="AD77"/>
  <c r="AD81"/>
  <c r="AD85"/>
  <c r="AD93"/>
  <c r="AC93"/>
  <c r="AC97"/>
  <c r="AD97"/>
  <c r="AD101"/>
  <c r="N27"/>
  <c r="P27"/>
  <c r="R27"/>
  <c r="T27"/>
  <c r="N31"/>
  <c r="P31"/>
  <c r="R31"/>
  <c r="T31"/>
  <c r="N35"/>
  <c r="P35"/>
  <c r="R35"/>
  <c r="T35"/>
  <c r="N39"/>
  <c r="P39"/>
  <c r="R39"/>
  <c r="T39"/>
  <c r="N43"/>
  <c r="P43"/>
  <c r="R43"/>
  <c r="T43"/>
  <c r="N47"/>
  <c r="P47"/>
  <c r="R47"/>
  <c r="T47"/>
  <c r="N51"/>
  <c r="P51"/>
  <c r="R51"/>
  <c r="T51"/>
  <c r="N55"/>
  <c r="P55"/>
  <c r="R55"/>
  <c r="T55"/>
  <c r="AD9" i="76"/>
  <c r="AD13"/>
  <c r="AC13"/>
  <c r="AC21"/>
  <c r="AC14"/>
  <c r="AC18"/>
  <c r="AD10"/>
  <c r="AC10"/>
  <c r="AC11"/>
  <c r="AC15"/>
  <c r="AC17"/>
  <c r="AD56"/>
  <c r="AC56"/>
  <c r="AC62"/>
  <c r="AD62"/>
  <c r="AC64"/>
  <c r="AD65"/>
  <c r="AD66"/>
  <c r="AC66"/>
  <c r="AD70"/>
  <c r="AC70"/>
  <c r="AD71"/>
  <c r="AC71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AH56"/>
  <c r="Z8"/>
  <c r="AF8" s="1"/>
  <c r="AB8"/>
  <c r="AJ8"/>
  <c r="AF58"/>
  <c r="AJ58"/>
  <c r="N11"/>
  <c r="P11"/>
  <c r="R11"/>
  <c r="T11"/>
  <c r="AD11"/>
  <c r="AH60"/>
  <c r="Z12"/>
  <c r="AF12" s="1"/>
  <c r="AB12"/>
  <c r="AJ12" s="1"/>
  <c r="AD12"/>
  <c r="AL12" s="1"/>
  <c r="AF61"/>
  <c r="AJ61"/>
  <c r="AH62"/>
  <c r="AD14"/>
  <c r="N15"/>
  <c r="P15"/>
  <c r="R15"/>
  <c r="T15"/>
  <c r="AD15"/>
  <c r="Z16"/>
  <c r="AF16"/>
  <c r="AB16"/>
  <c r="AJ16" s="1"/>
  <c r="AD16"/>
  <c r="AH66"/>
  <c r="N19"/>
  <c r="P19"/>
  <c r="R19"/>
  <c r="T19"/>
  <c r="Y20"/>
  <c r="AD19"/>
  <c r="AA20"/>
  <c r="AH20"/>
  <c r="AF69"/>
  <c r="AJ69"/>
  <c r="AH53"/>
  <c r="AF54"/>
  <c r="AJ54"/>
  <c r="AH55"/>
  <c r="AC57"/>
  <c r="AD57"/>
  <c r="AD58"/>
  <c r="AC58"/>
  <c r="AC59"/>
  <c r="AD59"/>
  <c r="AD61"/>
  <c r="AC61"/>
  <c r="AD63"/>
  <c r="AC63"/>
  <c r="AC67"/>
  <c r="AD67"/>
  <c r="AD68"/>
  <c r="AC68"/>
  <c r="AC69"/>
  <c r="AD69"/>
  <c r="AC23"/>
  <c r="AC26"/>
  <c r="AC30"/>
  <c r="AC34"/>
  <c r="AC38"/>
  <c r="AC42"/>
  <c r="AC46"/>
  <c r="AC50"/>
  <c r="AD54"/>
  <c r="N23"/>
  <c r="P23"/>
  <c r="R23"/>
  <c r="T23"/>
  <c r="AF53"/>
  <c r="AJ53"/>
  <c r="AH54"/>
  <c r="AF55"/>
  <c r="AJ55"/>
  <c r="AD73"/>
  <c r="AC73"/>
  <c r="AD77"/>
  <c r="AC77"/>
  <c r="AD81"/>
  <c r="AC81"/>
  <c r="AD85"/>
  <c r="AC85"/>
  <c r="AD89"/>
  <c r="AL89" s="1"/>
  <c r="AC89"/>
  <c r="AD93"/>
  <c r="AL93"/>
  <c r="AC93"/>
  <c r="AC97"/>
  <c r="AD97"/>
  <c r="AD101"/>
  <c r="AC101"/>
  <c r="Y24"/>
  <c r="AD21" s="1"/>
  <c r="AA24"/>
  <c r="AH24" s="1"/>
  <c r="N27"/>
  <c r="P27"/>
  <c r="R27"/>
  <c r="T27"/>
  <c r="Y28"/>
  <c r="AD26" s="1"/>
  <c r="AA28"/>
  <c r="AH28"/>
  <c r="N31"/>
  <c r="P31"/>
  <c r="R31"/>
  <c r="T31"/>
  <c r="Y32"/>
  <c r="AD30"/>
  <c r="AA32"/>
  <c r="AH32" s="1"/>
  <c r="N35"/>
  <c r="P35"/>
  <c r="R35"/>
  <c r="T35"/>
  <c r="Y36"/>
  <c r="AD34" s="1"/>
  <c r="AA36"/>
  <c r="AH36" s="1"/>
  <c r="N39"/>
  <c r="P39"/>
  <c r="R39"/>
  <c r="T39"/>
  <c r="Y40"/>
  <c r="AD38" s="1"/>
  <c r="AA40"/>
  <c r="AH40" s="1"/>
  <c r="N43"/>
  <c r="P43"/>
  <c r="R43"/>
  <c r="T43"/>
  <c r="Y44"/>
  <c r="AD42" s="1"/>
  <c r="AA44"/>
  <c r="AH44" s="1"/>
  <c r="N47"/>
  <c r="P47"/>
  <c r="R47"/>
  <c r="T47"/>
  <c r="Y48"/>
  <c r="AD46" s="1"/>
  <c r="AA48"/>
  <c r="AH48" s="1"/>
  <c r="N51"/>
  <c r="P51"/>
  <c r="R51"/>
  <c r="T51"/>
  <c r="Y52"/>
  <c r="AD50" s="1"/>
  <c r="AA52"/>
  <c r="AH52"/>
  <c r="N55"/>
  <c r="P55"/>
  <c r="R55"/>
  <c r="T55"/>
  <c r="AC72"/>
  <c r="AD72"/>
  <c r="AC74"/>
  <c r="AD74"/>
  <c r="AL74" s="1"/>
  <c r="AD75"/>
  <c r="AC75"/>
  <c r="AC76"/>
  <c r="AD76"/>
  <c r="AL76" s="1"/>
  <c r="AC78"/>
  <c r="AD78"/>
  <c r="AL78" s="1"/>
  <c r="AD79"/>
  <c r="AC79"/>
  <c r="AC80"/>
  <c r="AD80"/>
  <c r="AC82"/>
  <c r="AD82"/>
  <c r="AD83"/>
  <c r="AC83"/>
  <c r="AC84"/>
  <c r="AD84"/>
  <c r="AC86"/>
  <c r="AD86"/>
  <c r="AD87"/>
  <c r="AC87"/>
  <c r="AC88"/>
  <c r="AD88"/>
  <c r="AD90"/>
  <c r="AC90"/>
  <c r="AC91"/>
  <c r="AD91"/>
  <c r="AL91" s="1"/>
  <c r="AC92"/>
  <c r="AD92"/>
  <c r="AC94"/>
  <c r="AD94"/>
  <c r="AC95"/>
  <c r="AD95"/>
  <c r="AC96"/>
  <c r="AD96"/>
  <c r="AC98"/>
  <c r="AD98"/>
  <c r="AC99"/>
  <c r="AD99"/>
  <c r="AD100"/>
  <c r="AC100"/>
  <c r="AC102"/>
  <c r="AD102"/>
  <c r="AD103"/>
  <c r="AC103"/>
  <c r="Z24"/>
  <c r="AF24" s="1"/>
  <c r="AB24"/>
  <c r="AJ24" s="1"/>
  <c r="Z28"/>
  <c r="AF28" s="1"/>
  <c r="AB28"/>
  <c r="AJ28" s="1"/>
  <c r="Z32"/>
  <c r="AF32" s="1"/>
  <c r="AB32"/>
  <c r="AJ32" s="1"/>
  <c r="Z36"/>
  <c r="AF36" s="1"/>
  <c r="AB36"/>
  <c r="AJ36" s="1"/>
  <c r="Z40"/>
  <c r="AF40" s="1"/>
  <c r="AB40"/>
  <c r="AJ40" s="1"/>
  <c r="Z44"/>
  <c r="AF44" s="1"/>
  <c r="AB44"/>
  <c r="AJ44" s="1"/>
  <c r="Z48"/>
  <c r="AF48" s="1"/>
  <c r="AB48"/>
  <c r="AJ48" s="1"/>
  <c r="Z52"/>
  <c r="AF52" s="1"/>
  <c r="AB52"/>
  <c r="AJ52" s="1"/>
  <c r="AC9" i="75"/>
  <c r="AC11"/>
  <c r="AC13"/>
  <c r="AC15"/>
  <c r="AC17"/>
  <c r="AC19"/>
  <c r="AC21"/>
  <c r="AD21"/>
  <c r="AC23"/>
  <c r="AD23"/>
  <c r="AD27"/>
  <c r="AC27"/>
  <c r="AD28"/>
  <c r="AC30"/>
  <c r="AD30"/>
  <c r="AF8"/>
  <c r="AJ8"/>
  <c r="AF10"/>
  <c r="AJ10"/>
  <c r="AF12"/>
  <c r="AJ12"/>
  <c r="AF14"/>
  <c r="AJ14"/>
  <c r="AF16"/>
  <c r="AJ16"/>
  <c r="AH25"/>
  <c r="AC10"/>
  <c r="AC14"/>
  <c r="AC18"/>
  <c r="AD22"/>
  <c r="AC22"/>
  <c r="AD24"/>
  <c r="AC26"/>
  <c r="AD26"/>
  <c r="AC57"/>
  <c r="AD57"/>
  <c r="AD58"/>
  <c r="AC58"/>
  <c r="AC59"/>
  <c r="AD59"/>
  <c r="AD61"/>
  <c r="AC61"/>
  <c r="AD63"/>
  <c r="AC63"/>
  <c r="AD67"/>
  <c r="AC67"/>
  <c r="AC68"/>
  <c r="AD68"/>
  <c r="AD69"/>
  <c r="AC69"/>
  <c r="AC72"/>
  <c r="AD72"/>
  <c r="AC74"/>
  <c r="AD74"/>
  <c r="AD75"/>
  <c r="AC75"/>
  <c r="AC76"/>
  <c r="AD76"/>
  <c r="AC78"/>
  <c r="AD78"/>
  <c r="AD79"/>
  <c r="AC79"/>
  <c r="AD81"/>
  <c r="AC81"/>
  <c r="E39"/>
  <c r="Z36"/>
  <c r="AF35"/>
  <c r="I39"/>
  <c r="AB36"/>
  <c r="AJ36" s="1"/>
  <c r="Z84"/>
  <c r="AF84" s="1"/>
  <c r="P39"/>
  <c r="AB84"/>
  <c r="AJ84"/>
  <c r="T39"/>
  <c r="AD36"/>
  <c r="AC37"/>
  <c r="AD37"/>
  <c r="AC39"/>
  <c r="AD39"/>
  <c r="AC41"/>
  <c r="AD41"/>
  <c r="AC43"/>
  <c r="AD43"/>
  <c r="AC45"/>
  <c r="AD45"/>
  <c r="AC47"/>
  <c r="AC49"/>
  <c r="AD49"/>
  <c r="AC51"/>
  <c r="AD51"/>
  <c r="AC53"/>
  <c r="AD53"/>
  <c r="AC55"/>
  <c r="AD55"/>
  <c r="Y8"/>
  <c r="AA8"/>
  <c r="AH8" s="1"/>
  <c r="E11"/>
  <c r="I11"/>
  <c r="Y12"/>
  <c r="AD11" s="1"/>
  <c r="AA12"/>
  <c r="AH12" s="1"/>
  <c r="E15"/>
  <c r="I15"/>
  <c r="Y16"/>
  <c r="AD15" s="1"/>
  <c r="AA16"/>
  <c r="AH16" s="1"/>
  <c r="E19"/>
  <c r="I19"/>
  <c r="Z20"/>
  <c r="AF20" s="1"/>
  <c r="AB20"/>
  <c r="AJ20" s="1"/>
  <c r="N23"/>
  <c r="P23"/>
  <c r="R23"/>
  <c r="T23"/>
  <c r="AC25"/>
  <c r="C27"/>
  <c r="G27"/>
  <c r="AC29"/>
  <c r="C31"/>
  <c r="G31"/>
  <c r="AC35"/>
  <c r="N35"/>
  <c r="P35"/>
  <c r="R35"/>
  <c r="T35"/>
  <c r="AD35"/>
  <c r="AH53"/>
  <c r="AJ53"/>
  <c r="AF54"/>
  <c r="AJ54"/>
  <c r="AD54"/>
  <c r="AH55"/>
  <c r="AD56"/>
  <c r="AC56"/>
  <c r="AD60"/>
  <c r="AC60"/>
  <c r="AC62"/>
  <c r="AD62"/>
  <c r="AC64"/>
  <c r="AD64"/>
  <c r="AD65"/>
  <c r="AC65"/>
  <c r="AC66"/>
  <c r="AD66"/>
  <c r="AD70"/>
  <c r="AC70"/>
  <c r="AD71"/>
  <c r="AC71"/>
  <c r="AD73"/>
  <c r="AC73"/>
  <c r="AD77"/>
  <c r="AC77"/>
  <c r="E35"/>
  <c r="Z32"/>
  <c r="AF32"/>
  <c r="I35"/>
  <c r="AB32"/>
  <c r="AJ32" s="1"/>
  <c r="N11"/>
  <c r="P11"/>
  <c r="R11"/>
  <c r="T11"/>
  <c r="N15"/>
  <c r="P15"/>
  <c r="R15"/>
  <c r="T15"/>
  <c r="N19"/>
  <c r="P19"/>
  <c r="R19"/>
  <c r="T19"/>
  <c r="Y20"/>
  <c r="AD17" s="1"/>
  <c r="AA20"/>
  <c r="AH20" s="1"/>
  <c r="N27"/>
  <c r="P27"/>
  <c r="R27"/>
  <c r="T27"/>
  <c r="AF76"/>
  <c r="AH77"/>
  <c r="AF78"/>
  <c r="AC31"/>
  <c r="N31"/>
  <c r="P31"/>
  <c r="R31"/>
  <c r="T31"/>
  <c r="AD31"/>
  <c r="AD32"/>
  <c r="AD33"/>
  <c r="AJ82"/>
  <c r="AD34"/>
  <c r="AC34"/>
  <c r="AH36"/>
  <c r="J43"/>
  <c r="AH42"/>
  <c r="J47"/>
  <c r="AH44"/>
  <c r="AH46"/>
  <c r="J51"/>
  <c r="AH48"/>
  <c r="AH50"/>
  <c r="J55"/>
  <c r="AH52"/>
  <c r="AF53"/>
  <c r="AH54"/>
  <c r="AF55"/>
  <c r="AJ55"/>
  <c r="AD85"/>
  <c r="AC85"/>
  <c r="AD89"/>
  <c r="AC89"/>
  <c r="AD93"/>
  <c r="AC93"/>
  <c r="AC97"/>
  <c r="AD97"/>
  <c r="AD101"/>
  <c r="AC101"/>
  <c r="AC38"/>
  <c r="N39"/>
  <c r="R39"/>
  <c r="AC42"/>
  <c r="N43"/>
  <c r="P43"/>
  <c r="R43"/>
  <c r="T43"/>
  <c r="AC46"/>
  <c r="N47"/>
  <c r="P47"/>
  <c r="R47"/>
  <c r="T47"/>
  <c r="AC50"/>
  <c r="N51"/>
  <c r="P51"/>
  <c r="R51"/>
  <c r="T51"/>
  <c r="AC54"/>
  <c r="N55"/>
  <c r="P55"/>
  <c r="R55"/>
  <c r="T55"/>
  <c r="AC80"/>
  <c r="AD80"/>
  <c r="AC82"/>
  <c r="AD82"/>
  <c r="AD83"/>
  <c r="AC83"/>
  <c r="AD84"/>
  <c r="AC86"/>
  <c r="AD86"/>
  <c r="AD87"/>
  <c r="AC87"/>
  <c r="AC88"/>
  <c r="AD88"/>
  <c r="AD90"/>
  <c r="AC90"/>
  <c r="AC91"/>
  <c r="AD91"/>
  <c r="AC92"/>
  <c r="AD92"/>
  <c r="AC94"/>
  <c r="AD94"/>
  <c r="AC95"/>
  <c r="AD95"/>
  <c r="AC96"/>
  <c r="AD96"/>
  <c r="AC98"/>
  <c r="AD98"/>
  <c r="AC99"/>
  <c r="AD99"/>
  <c r="AD100"/>
  <c r="AC100"/>
  <c r="AC102"/>
  <c r="AD102"/>
  <c r="AL102" s="1"/>
  <c r="AD103"/>
  <c r="AL103" s="1"/>
  <c r="AC103"/>
  <c r="AH79"/>
  <c r="AJ79"/>
  <c r="AH80"/>
  <c r="AF81"/>
  <c r="AJ81"/>
  <c r="AH82"/>
  <c r="AH83"/>
  <c r="AJ83"/>
  <c r="AH84"/>
  <c r="AF85"/>
  <c r="AJ85"/>
  <c r="AH86"/>
  <c r="AF87"/>
  <c r="AH87"/>
  <c r="AJ87"/>
  <c r="AH88"/>
  <c r="Z40"/>
  <c r="AF40" s="1"/>
  <c r="AB40"/>
  <c r="AJ40"/>
  <c r="AF89"/>
  <c r="AJ89"/>
  <c r="AH90"/>
  <c r="AF91"/>
  <c r="AH91"/>
  <c r="AJ91"/>
  <c r="AH92"/>
  <c r="Z44"/>
  <c r="AF44" s="1"/>
  <c r="AB44"/>
  <c r="AJ44" s="1"/>
  <c r="AF93"/>
  <c r="AJ93"/>
  <c r="AH94"/>
  <c r="AF95"/>
  <c r="AH95"/>
  <c r="AJ95"/>
  <c r="AH96"/>
  <c r="Z48"/>
  <c r="AF48"/>
  <c r="AB48"/>
  <c r="AJ48"/>
  <c r="AF97"/>
  <c r="AJ97"/>
  <c r="AH98"/>
  <c r="AF99"/>
  <c r="AH99"/>
  <c r="AJ99"/>
  <c r="AH100"/>
  <c r="Z52"/>
  <c r="AF52" s="1"/>
  <c r="AB52"/>
  <c r="AJ52" s="1"/>
  <c r="AF101"/>
  <c r="AJ101"/>
  <c r="C56" i="74"/>
  <c r="J11"/>
  <c r="AC10"/>
  <c r="AC18"/>
  <c r="AD18"/>
  <c r="AC22"/>
  <c r="J15"/>
  <c r="J19"/>
  <c r="AF17"/>
  <c r="AJ17"/>
  <c r="AH18"/>
  <c r="AF19"/>
  <c r="AJ19"/>
  <c r="AC17"/>
  <c r="AC19"/>
  <c r="AD19"/>
  <c r="AC23"/>
  <c r="AC62"/>
  <c r="AD62"/>
  <c r="AL62" s="1"/>
  <c r="AD64"/>
  <c r="AC64"/>
  <c r="AC65"/>
  <c r="AD65"/>
  <c r="AD66"/>
  <c r="AL66"/>
  <c r="AC66"/>
  <c r="AC70"/>
  <c r="AC71"/>
  <c r="AC38"/>
  <c r="AC46"/>
  <c r="AD54"/>
  <c r="AC54"/>
  <c r="AC55"/>
  <c r="AD55"/>
  <c r="Z8"/>
  <c r="AF8" s="1"/>
  <c r="AB8"/>
  <c r="AJ8" s="1"/>
  <c r="N11"/>
  <c r="P11"/>
  <c r="R11"/>
  <c r="T11"/>
  <c r="Z12"/>
  <c r="AF12" s="1"/>
  <c r="AB12"/>
  <c r="AJ12" s="1"/>
  <c r="N15"/>
  <c r="P15"/>
  <c r="R15"/>
  <c r="T15"/>
  <c r="Z16"/>
  <c r="AF16" s="1"/>
  <c r="AB16"/>
  <c r="AJ16" s="1"/>
  <c r="N19"/>
  <c r="P19"/>
  <c r="R19"/>
  <c r="T19"/>
  <c r="AC21"/>
  <c r="E23"/>
  <c r="I23"/>
  <c r="I56" s="1"/>
  <c r="AF53"/>
  <c r="AD61"/>
  <c r="AC61"/>
  <c r="AD63"/>
  <c r="AC63"/>
  <c r="AC67"/>
  <c r="AD67"/>
  <c r="AD68"/>
  <c r="AL68"/>
  <c r="AC68"/>
  <c r="AC69"/>
  <c r="AC37"/>
  <c r="AC39"/>
  <c r="AC43"/>
  <c r="AC47"/>
  <c r="AC53"/>
  <c r="AD53"/>
  <c r="Y8"/>
  <c r="AA8"/>
  <c r="Y12"/>
  <c r="AA12"/>
  <c r="Y16"/>
  <c r="AA16"/>
  <c r="AH16"/>
  <c r="N23"/>
  <c r="P23"/>
  <c r="R23"/>
  <c r="T23"/>
  <c r="J27"/>
  <c r="J31"/>
  <c r="AH53"/>
  <c r="AF54"/>
  <c r="AD81"/>
  <c r="AC81"/>
  <c r="AC85"/>
  <c r="AC97"/>
  <c r="AD97"/>
  <c r="AD101"/>
  <c r="AC101"/>
  <c r="Y24"/>
  <c r="AD21" s="1"/>
  <c r="AA24"/>
  <c r="AH24" s="1"/>
  <c r="N27"/>
  <c r="P27"/>
  <c r="R27"/>
  <c r="T27"/>
  <c r="AC30"/>
  <c r="N31"/>
  <c r="P31"/>
  <c r="R31"/>
  <c r="T31"/>
  <c r="N35"/>
  <c r="P35"/>
  <c r="R35"/>
  <c r="T35"/>
  <c r="Y36"/>
  <c r="AA36"/>
  <c r="AH36" s="1"/>
  <c r="N39"/>
  <c r="P39"/>
  <c r="R39"/>
  <c r="T39"/>
  <c r="Y40"/>
  <c r="AD38" s="1"/>
  <c r="AA40"/>
  <c r="AH40" s="1"/>
  <c r="N43"/>
  <c r="P43"/>
  <c r="R43"/>
  <c r="T43"/>
  <c r="Y44"/>
  <c r="AD42" s="1"/>
  <c r="AA44"/>
  <c r="AH44" s="1"/>
  <c r="N47"/>
  <c r="P47"/>
  <c r="R47"/>
  <c r="T47"/>
  <c r="Y48"/>
  <c r="AD46" s="1"/>
  <c r="AA48"/>
  <c r="N51"/>
  <c r="P51"/>
  <c r="R51"/>
  <c r="T51"/>
  <c r="Y52"/>
  <c r="AD50"/>
  <c r="AA52"/>
  <c r="AH52" s="1"/>
  <c r="N55"/>
  <c r="P55"/>
  <c r="R55"/>
  <c r="T55"/>
  <c r="AC82"/>
  <c r="AD82"/>
  <c r="AD83"/>
  <c r="AC84"/>
  <c r="AD84"/>
  <c r="AL84" s="1"/>
  <c r="AC86"/>
  <c r="AC87"/>
  <c r="AC98"/>
  <c r="AD98"/>
  <c r="AD99"/>
  <c r="AD100"/>
  <c r="AL100" s="1"/>
  <c r="AC100"/>
  <c r="AC102"/>
  <c r="AD102"/>
  <c r="AD103"/>
  <c r="AC103"/>
  <c r="Z24"/>
  <c r="AB24"/>
  <c r="AJ24"/>
  <c r="Z28"/>
  <c r="AF28"/>
  <c r="AB28"/>
  <c r="AJ28" s="1"/>
  <c r="AJ79"/>
  <c r="AH80"/>
  <c r="Z32"/>
  <c r="AF32"/>
  <c r="AB32"/>
  <c r="AF81"/>
  <c r="Z36"/>
  <c r="AF36"/>
  <c r="AB36"/>
  <c r="AJ36"/>
  <c r="Z40"/>
  <c r="AB40"/>
  <c r="AJ40"/>
  <c r="Z44"/>
  <c r="AF44" s="1"/>
  <c r="AB44"/>
  <c r="AJ44"/>
  <c r="Z48"/>
  <c r="AF48"/>
  <c r="AB48"/>
  <c r="Z52"/>
  <c r="AF52"/>
  <c r="AB52"/>
  <c r="AJ52" s="1"/>
  <c r="AC58" i="73"/>
  <c r="Y8"/>
  <c r="AA8"/>
  <c r="AC8" s="1"/>
  <c r="E11"/>
  <c r="I11"/>
  <c r="Y12"/>
  <c r="AA12"/>
  <c r="E15"/>
  <c r="I15"/>
  <c r="E19"/>
  <c r="I19"/>
  <c r="N23"/>
  <c r="P23"/>
  <c r="R23"/>
  <c r="T23"/>
  <c r="AC62"/>
  <c r="N11"/>
  <c r="P11"/>
  <c r="R11"/>
  <c r="T11"/>
  <c r="AJ61"/>
  <c r="N15"/>
  <c r="P15"/>
  <c r="R15"/>
  <c r="T15"/>
  <c r="N19"/>
  <c r="P19"/>
  <c r="R19"/>
  <c r="T19"/>
  <c r="Y20"/>
  <c r="AA20"/>
  <c r="AH20" s="1"/>
  <c r="AD102"/>
  <c r="AD103"/>
  <c r="Z24"/>
  <c r="AB24"/>
  <c r="C27"/>
  <c r="G27"/>
  <c r="Z28"/>
  <c r="AF28" s="1"/>
  <c r="AB28"/>
  <c r="AJ27" s="1"/>
  <c r="C31"/>
  <c r="G31"/>
  <c r="Z32"/>
  <c r="AB32"/>
  <c r="C35"/>
  <c r="G35"/>
  <c r="Z36"/>
  <c r="AF36" s="1"/>
  <c r="AB36"/>
  <c r="AJ36" s="1"/>
  <c r="C39"/>
  <c r="G39"/>
  <c r="Z40"/>
  <c r="AB40"/>
  <c r="AC40" s="1"/>
  <c r="C43"/>
  <c r="G43"/>
  <c r="Z44"/>
  <c r="AF44" s="1"/>
  <c r="AB44"/>
  <c r="C47"/>
  <c r="G47"/>
  <c r="Z48"/>
  <c r="AB48"/>
  <c r="C51"/>
  <c r="G51"/>
  <c r="Z52"/>
  <c r="AB52"/>
  <c r="C55"/>
  <c r="G55"/>
  <c r="N27"/>
  <c r="P27"/>
  <c r="R27"/>
  <c r="T27"/>
  <c r="N31"/>
  <c r="P31"/>
  <c r="R31"/>
  <c r="T31"/>
  <c r="N35"/>
  <c r="P35"/>
  <c r="R35"/>
  <c r="U35" s="1"/>
  <c r="T35"/>
  <c r="N39"/>
  <c r="P39"/>
  <c r="R39"/>
  <c r="T39"/>
  <c r="N43"/>
  <c r="P43"/>
  <c r="R43"/>
  <c r="T43"/>
  <c r="N47"/>
  <c r="P47"/>
  <c r="R47"/>
  <c r="U47" s="1"/>
  <c r="T47"/>
  <c r="N51"/>
  <c r="P51"/>
  <c r="R51"/>
  <c r="T51"/>
  <c r="N55"/>
  <c r="P55"/>
  <c r="R55"/>
  <c r="T55"/>
  <c r="AH8" i="72"/>
  <c r="AF9"/>
  <c r="AC57"/>
  <c r="AC58"/>
  <c r="Z64"/>
  <c r="P19"/>
  <c r="AB64"/>
  <c r="T19"/>
  <c r="C11"/>
  <c r="E11"/>
  <c r="G11"/>
  <c r="I11"/>
  <c r="C15"/>
  <c r="E15"/>
  <c r="G15"/>
  <c r="J15" s="1"/>
  <c r="I15"/>
  <c r="AH55"/>
  <c r="AC56"/>
  <c r="AD60"/>
  <c r="Y64"/>
  <c r="AD62" s="1"/>
  <c r="N19"/>
  <c r="AA64"/>
  <c r="R19"/>
  <c r="AC42"/>
  <c r="AH56"/>
  <c r="N11"/>
  <c r="P11"/>
  <c r="R11"/>
  <c r="T11"/>
  <c r="N15"/>
  <c r="P15"/>
  <c r="R15"/>
  <c r="T15"/>
  <c r="Z16"/>
  <c r="AF16"/>
  <c r="AB16"/>
  <c r="J27"/>
  <c r="AF53"/>
  <c r="AH54"/>
  <c r="AD70"/>
  <c r="AC81"/>
  <c r="AD89"/>
  <c r="AC89"/>
  <c r="AC97"/>
  <c r="AC101"/>
  <c r="Y20"/>
  <c r="AA20"/>
  <c r="Y24"/>
  <c r="AA24"/>
  <c r="AJ74"/>
  <c r="N27"/>
  <c r="P27"/>
  <c r="R27"/>
  <c r="T27"/>
  <c r="Y28"/>
  <c r="AA28"/>
  <c r="N31"/>
  <c r="P31"/>
  <c r="R31"/>
  <c r="T31"/>
  <c r="AF80"/>
  <c r="Y32"/>
  <c r="AA32"/>
  <c r="AH32" s="1"/>
  <c r="N35"/>
  <c r="P35"/>
  <c r="R35"/>
  <c r="T35"/>
  <c r="Y36"/>
  <c r="AA36"/>
  <c r="N39"/>
  <c r="P39"/>
  <c r="R39"/>
  <c r="T39"/>
  <c r="Y40"/>
  <c r="AA40"/>
  <c r="AH40" s="1"/>
  <c r="N43"/>
  <c r="P43"/>
  <c r="R43"/>
  <c r="T43"/>
  <c r="Y44"/>
  <c r="AA44"/>
  <c r="AH44"/>
  <c r="N47"/>
  <c r="P47"/>
  <c r="R47"/>
  <c r="T47"/>
  <c r="Y48"/>
  <c r="AA48"/>
  <c r="N51"/>
  <c r="P51"/>
  <c r="R51"/>
  <c r="T51"/>
  <c r="Y52"/>
  <c r="AA52"/>
  <c r="AH52" s="1"/>
  <c r="N55"/>
  <c r="P55"/>
  <c r="R55"/>
  <c r="T55"/>
  <c r="AC67"/>
  <c r="AD67"/>
  <c r="AD68"/>
  <c r="AD69"/>
  <c r="AD72"/>
  <c r="AC75"/>
  <c r="AC82"/>
  <c r="AC86"/>
  <c r="AC87"/>
  <c r="AD90"/>
  <c r="AC90"/>
  <c r="AC95"/>
  <c r="AC98"/>
  <c r="AC102"/>
  <c r="N23"/>
  <c r="P23"/>
  <c r="R23"/>
  <c r="T23"/>
  <c r="Z36"/>
  <c r="AB36"/>
  <c r="Z40"/>
  <c r="AB40"/>
  <c r="AJ40" s="1"/>
  <c r="Z44"/>
  <c r="AF44" s="1"/>
  <c r="AB44"/>
  <c r="AJ44" s="1"/>
  <c r="Z48"/>
  <c r="AF48" s="1"/>
  <c r="AB48"/>
  <c r="Z52"/>
  <c r="AF52" s="1"/>
  <c r="AB52"/>
  <c r="AJ51" s="1"/>
  <c r="AB56" i="67"/>
  <c r="AC56" s="1"/>
  <c r="AD63"/>
  <c r="Z8"/>
  <c r="Z56"/>
  <c r="AA8"/>
  <c r="AA56"/>
  <c r="I11"/>
  <c r="AD68"/>
  <c r="AD70"/>
  <c r="AD69"/>
  <c r="AD74"/>
  <c r="AD76"/>
  <c r="AD75"/>
  <c r="AD77"/>
  <c r="AD67"/>
  <c r="AD66"/>
  <c r="AD65"/>
  <c r="AD60"/>
  <c r="G31"/>
  <c r="J31" s="1"/>
  <c r="N51"/>
  <c r="N43"/>
  <c r="N31"/>
  <c r="N27"/>
  <c r="N19"/>
  <c r="N15"/>
  <c r="R39"/>
  <c r="R19"/>
  <c r="E47"/>
  <c r="E43"/>
  <c r="G15"/>
  <c r="I31"/>
  <c r="I19"/>
  <c r="N35"/>
  <c r="N11"/>
  <c r="P51"/>
  <c r="P43"/>
  <c r="P39"/>
  <c r="P35"/>
  <c r="P27"/>
  <c r="P19"/>
  <c r="P11"/>
  <c r="R43"/>
  <c r="U43" s="1"/>
  <c r="T43"/>
  <c r="T31"/>
  <c r="T19"/>
  <c r="T11"/>
  <c r="AD64"/>
  <c r="E39"/>
  <c r="E31"/>
  <c r="AD58"/>
  <c r="C11"/>
  <c r="C31"/>
  <c r="C27"/>
  <c r="C56" s="1"/>
  <c r="C23"/>
  <c r="C19"/>
  <c r="C15"/>
  <c r="C55"/>
  <c r="C51"/>
  <c r="C47"/>
  <c r="C43"/>
  <c r="C39"/>
  <c r="C35"/>
  <c r="E27"/>
  <c r="E23"/>
  <c r="E15"/>
  <c r="G43"/>
  <c r="E55"/>
  <c r="E35"/>
  <c r="AD71"/>
  <c r="AD72"/>
  <c r="E51"/>
  <c r="E19"/>
  <c r="G55"/>
  <c r="N55"/>
  <c r="N47"/>
  <c r="N39"/>
  <c r="N56" s="1"/>
  <c r="N23"/>
  <c r="P55"/>
  <c r="P47"/>
  <c r="P31"/>
  <c r="P23"/>
  <c r="P15"/>
  <c r="T55"/>
  <c r="I55"/>
  <c r="J55" s="1"/>
  <c r="I47"/>
  <c r="J43" i="84"/>
  <c r="AF20" i="87"/>
  <c r="AF40" i="86"/>
  <c r="AL40" s="1"/>
  <c r="AF32"/>
  <c r="AF34" i="87"/>
  <c r="AL34" s="1"/>
  <c r="AL8"/>
  <c r="AF31"/>
  <c r="J27" i="82"/>
  <c r="AH65" i="84"/>
  <c r="AH67"/>
  <c r="AL92" i="85"/>
  <c r="AL88"/>
  <c r="AL86"/>
  <c r="AL84"/>
  <c r="AL82"/>
  <c r="AL80"/>
  <c r="AL78"/>
  <c r="AL76"/>
  <c r="AH70"/>
  <c r="J39" i="84"/>
  <c r="AJ71" i="85"/>
  <c r="AF71"/>
  <c r="AJ69"/>
  <c r="AH75" i="87"/>
  <c r="AL75" s="1"/>
  <c r="AL67"/>
  <c r="AL63"/>
  <c r="AL59"/>
  <c r="AL9"/>
  <c r="AL12"/>
  <c r="AF34" i="86"/>
  <c r="AF28"/>
  <c r="AF26"/>
  <c r="AJ21"/>
  <c r="AF20"/>
  <c r="AF32" i="87"/>
  <c r="AJ27"/>
  <c r="J55" i="86"/>
  <c r="J51"/>
  <c r="AF27" i="85"/>
  <c r="J31"/>
  <c r="J55" i="84"/>
  <c r="J39" i="85"/>
  <c r="AJ23" i="82"/>
  <c r="J47" i="81"/>
  <c r="J55"/>
  <c r="J39" i="74"/>
  <c r="AH71" i="82"/>
  <c r="AD71"/>
  <c r="J23" i="87"/>
  <c r="J47" i="84"/>
  <c r="AF38" i="86"/>
  <c r="AL38" s="1"/>
  <c r="AF30"/>
  <c r="AF24"/>
  <c r="AF22"/>
  <c r="AF36" i="87"/>
  <c r="J47" i="86"/>
  <c r="J55" i="85"/>
  <c r="J47"/>
  <c r="J43"/>
  <c r="AF15"/>
  <c r="J31" i="84"/>
  <c r="J27"/>
  <c r="J23"/>
  <c r="AJ61" i="72"/>
  <c r="AF69" i="85"/>
  <c r="AJ71" i="82"/>
  <c r="AF71"/>
  <c r="AJ69"/>
  <c r="AL90" i="85"/>
  <c r="AD71"/>
  <c r="AL71" s="1"/>
  <c r="AD70"/>
  <c r="AL66"/>
  <c r="AL60"/>
  <c r="AH69"/>
  <c r="AL88" i="86"/>
  <c r="AL86"/>
  <c r="AL84"/>
  <c r="AL82"/>
  <c r="AL80"/>
  <c r="AL78"/>
  <c r="AL76"/>
  <c r="AL74"/>
  <c r="AL72"/>
  <c r="AL69"/>
  <c r="AF69" i="82"/>
  <c r="J19"/>
  <c r="G56" i="84"/>
  <c r="J71" s="1"/>
  <c r="J19" i="87"/>
  <c r="AD81" i="81"/>
  <c r="AH83"/>
  <c r="J19" i="84"/>
  <c r="J15"/>
  <c r="J11"/>
  <c r="J55" i="82"/>
  <c r="AD21" i="85"/>
  <c r="AD20"/>
  <c r="AJ59" i="86"/>
  <c r="AD59"/>
  <c r="AL13" i="87"/>
  <c r="AH18" i="84"/>
  <c r="J23" i="82"/>
  <c r="G56" i="85"/>
  <c r="AH46" i="81"/>
  <c r="AJ33" i="82"/>
  <c r="AJ33" i="85"/>
  <c r="AJ38" i="83"/>
  <c r="AL38" s="1"/>
  <c r="AJ34" i="85"/>
  <c r="J27" i="83"/>
  <c r="J15"/>
  <c r="AJ41" i="82"/>
  <c r="AJ35" i="85"/>
  <c r="AD31" i="87"/>
  <c r="AJ39"/>
  <c r="AJ37"/>
  <c r="AJ25"/>
  <c r="AJ17"/>
  <c r="AF43" i="86"/>
  <c r="AJ41"/>
  <c r="AJ39"/>
  <c r="AF37"/>
  <c r="AF35"/>
  <c r="AJ33"/>
  <c r="AJ31"/>
  <c r="AF29"/>
  <c r="AF27"/>
  <c r="AJ25"/>
  <c r="AJ23"/>
  <c r="AF47" i="85"/>
  <c r="AJ26" i="87"/>
  <c r="AJ42" i="86"/>
  <c r="AJ34"/>
  <c r="AJ26"/>
  <c r="I56" i="85"/>
  <c r="AF43" i="83"/>
  <c r="AF37"/>
  <c r="AF35"/>
  <c r="AJ51" i="82"/>
  <c r="AJ50"/>
  <c r="AF45"/>
  <c r="AF43"/>
  <c r="AJ39"/>
  <c r="AF37"/>
  <c r="AF35"/>
  <c r="AF21"/>
  <c r="AH9"/>
  <c r="AL9" s="1"/>
  <c r="AH49" i="81"/>
  <c r="AJ41"/>
  <c r="AF37"/>
  <c r="AH50"/>
  <c r="AJ38" i="82"/>
  <c r="AH14"/>
  <c r="AH11"/>
  <c r="AJ38" i="81"/>
  <c r="AJ38" i="87"/>
  <c r="AF19"/>
  <c r="AF18"/>
  <c r="AJ19"/>
  <c r="AJ43" i="86"/>
  <c r="AJ37"/>
  <c r="AJ35"/>
  <c r="AJ29"/>
  <c r="AJ27"/>
  <c r="AF45" i="85"/>
  <c r="AH15" i="87"/>
  <c r="AL15" s="1"/>
  <c r="AH14"/>
  <c r="AL14"/>
  <c r="AF39" i="81"/>
  <c r="AJ38" i="86"/>
  <c r="AJ30"/>
  <c r="AH14"/>
  <c r="E56" i="85"/>
  <c r="AF31" i="83"/>
  <c r="AF27"/>
  <c r="AF25"/>
  <c r="AJ22"/>
  <c r="AF51" i="82"/>
  <c r="AJ49"/>
  <c r="AF47"/>
  <c r="AF41"/>
  <c r="AJ37"/>
  <c r="AJ35"/>
  <c r="AH13"/>
  <c r="AH51" i="81"/>
  <c r="AF43"/>
  <c r="AF41"/>
  <c r="AJ37"/>
  <c r="AH15" i="82"/>
  <c r="AD50" i="81"/>
  <c r="AF46" i="82"/>
  <c r="AJ34"/>
  <c r="AD11"/>
  <c r="AD35" i="87"/>
  <c r="AD73"/>
  <c r="AH74"/>
  <c r="AL74" s="1"/>
  <c r="AL22"/>
  <c r="AL90" i="86"/>
  <c r="AL75"/>
  <c r="AL68"/>
  <c r="AL70"/>
  <c r="AH59"/>
  <c r="AH58"/>
  <c r="AL61"/>
  <c r="J55" i="83"/>
  <c r="J51"/>
  <c r="J47"/>
  <c r="AJ71"/>
  <c r="AF71"/>
  <c r="J15" i="82"/>
  <c r="AL81"/>
  <c r="AL54"/>
  <c r="G56"/>
  <c r="AC20" i="87"/>
  <c r="AD20"/>
  <c r="AL56"/>
  <c r="C56"/>
  <c r="J11"/>
  <c r="AC28"/>
  <c r="AD28"/>
  <c r="AD37"/>
  <c r="U35"/>
  <c r="AD33"/>
  <c r="AL85"/>
  <c r="AL81"/>
  <c r="AL77"/>
  <c r="AF51"/>
  <c r="AJ49"/>
  <c r="AF47"/>
  <c r="AJ45"/>
  <c r="AF43"/>
  <c r="AF42"/>
  <c r="AJ41"/>
  <c r="AH39"/>
  <c r="AH38"/>
  <c r="AF37"/>
  <c r="U19"/>
  <c r="T56"/>
  <c r="P56"/>
  <c r="AL54"/>
  <c r="AD50"/>
  <c r="AD46"/>
  <c r="AL46" s="1"/>
  <c r="AD38"/>
  <c r="AL71"/>
  <c r="AL70"/>
  <c r="AL66"/>
  <c r="AL64"/>
  <c r="AL62"/>
  <c r="AL60"/>
  <c r="AH51"/>
  <c r="AF50"/>
  <c r="AH47"/>
  <c r="AF46"/>
  <c r="AH43"/>
  <c r="AF38"/>
  <c r="AH35"/>
  <c r="AH31"/>
  <c r="G56"/>
  <c r="AL55"/>
  <c r="AL53"/>
  <c r="AD51"/>
  <c r="AD47"/>
  <c r="AD43"/>
  <c r="U31"/>
  <c r="AL72"/>
  <c r="AL69"/>
  <c r="AL61"/>
  <c r="AL57"/>
  <c r="AH27"/>
  <c r="AH25"/>
  <c r="AD18"/>
  <c r="AF27"/>
  <c r="AD25"/>
  <c r="AD19"/>
  <c r="AH18"/>
  <c r="AD52"/>
  <c r="AL52" s="1"/>
  <c r="AC52"/>
  <c r="AD48"/>
  <c r="AC48"/>
  <c r="AD44"/>
  <c r="AL44"/>
  <c r="AC44"/>
  <c r="AD40"/>
  <c r="AC40"/>
  <c r="AD36"/>
  <c r="AL36" s="1"/>
  <c r="AC36"/>
  <c r="AD32"/>
  <c r="AL32" s="1"/>
  <c r="AC32"/>
  <c r="N56"/>
  <c r="U11"/>
  <c r="AC76"/>
  <c r="AD76"/>
  <c r="U55"/>
  <c r="U51"/>
  <c r="U47"/>
  <c r="U43"/>
  <c r="U39"/>
  <c r="AD29"/>
  <c r="AJ51"/>
  <c r="AH50"/>
  <c r="AF49"/>
  <c r="AJ47"/>
  <c r="AH46"/>
  <c r="AF45"/>
  <c r="AJ43"/>
  <c r="AJ42"/>
  <c r="AH41"/>
  <c r="AF41"/>
  <c r="AF39"/>
  <c r="AH34"/>
  <c r="AH30"/>
  <c r="U27"/>
  <c r="U15"/>
  <c r="R56"/>
  <c r="AL65"/>
  <c r="AJ50"/>
  <c r="AH49"/>
  <c r="AJ46"/>
  <c r="AH45"/>
  <c r="AH42"/>
  <c r="AH37"/>
  <c r="AH33"/>
  <c r="AH29"/>
  <c r="J27"/>
  <c r="U23"/>
  <c r="J15"/>
  <c r="I56"/>
  <c r="E56"/>
  <c r="AD42"/>
  <c r="J31"/>
  <c r="AD75"/>
  <c r="AL68"/>
  <c r="AL58"/>
  <c r="AF26"/>
  <c r="AH19"/>
  <c r="AL19" s="1"/>
  <c r="AH17"/>
  <c r="AL23"/>
  <c r="AL21"/>
  <c r="AD27"/>
  <c r="AH26"/>
  <c r="AF25"/>
  <c r="AL25" s="1"/>
  <c r="AD17"/>
  <c r="AL11"/>
  <c r="AD26"/>
  <c r="AL24"/>
  <c r="AD44" i="86"/>
  <c r="AC44"/>
  <c r="AD40"/>
  <c r="AC40"/>
  <c r="AD32"/>
  <c r="AC32"/>
  <c r="AD24"/>
  <c r="AC24"/>
  <c r="AD20"/>
  <c r="AC20"/>
  <c r="AC12"/>
  <c r="AD12"/>
  <c r="AL12"/>
  <c r="AC8"/>
  <c r="AD8"/>
  <c r="AD60"/>
  <c r="AC60"/>
  <c r="AL56"/>
  <c r="U23"/>
  <c r="AD45"/>
  <c r="AD37"/>
  <c r="AD35"/>
  <c r="U35"/>
  <c r="AD29"/>
  <c r="AD27"/>
  <c r="U27"/>
  <c r="AD22"/>
  <c r="AD18"/>
  <c r="AD17"/>
  <c r="AF51"/>
  <c r="AJ49"/>
  <c r="AJ47"/>
  <c r="AJ46"/>
  <c r="AF45"/>
  <c r="AH42"/>
  <c r="AH38"/>
  <c r="AH34"/>
  <c r="AH30"/>
  <c r="AH26"/>
  <c r="AH18"/>
  <c r="AJ15"/>
  <c r="AL54"/>
  <c r="AD42"/>
  <c r="AD38"/>
  <c r="AD30"/>
  <c r="AJ50"/>
  <c r="AH49"/>
  <c r="AF46"/>
  <c r="AH41"/>
  <c r="AH37"/>
  <c r="AH33"/>
  <c r="AH29"/>
  <c r="AH25"/>
  <c r="AH19"/>
  <c r="AH17"/>
  <c r="AF15"/>
  <c r="AF14"/>
  <c r="T56"/>
  <c r="P56"/>
  <c r="AF58"/>
  <c r="AJ57"/>
  <c r="AD23"/>
  <c r="AD21"/>
  <c r="AD10"/>
  <c r="J15"/>
  <c r="AD9"/>
  <c r="AL9" s="1"/>
  <c r="AD52"/>
  <c r="AC52"/>
  <c r="AD48"/>
  <c r="AC48"/>
  <c r="AD36"/>
  <c r="AC36"/>
  <c r="AD28"/>
  <c r="AC28"/>
  <c r="N56"/>
  <c r="U11"/>
  <c r="U55"/>
  <c r="U51"/>
  <c r="U47"/>
  <c r="U43"/>
  <c r="AD41"/>
  <c r="AD39"/>
  <c r="U39"/>
  <c r="AD33"/>
  <c r="AD31"/>
  <c r="U31"/>
  <c r="AD25"/>
  <c r="U19"/>
  <c r="AL89"/>
  <c r="AL85"/>
  <c r="AL81"/>
  <c r="AL77"/>
  <c r="AL73"/>
  <c r="AL71"/>
  <c r="AL66"/>
  <c r="AJ51"/>
  <c r="AH50"/>
  <c r="AF49"/>
  <c r="AF47"/>
  <c r="AH46"/>
  <c r="AJ45"/>
  <c r="AH22"/>
  <c r="AJ13"/>
  <c r="AH51"/>
  <c r="AF50"/>
  <c r="AH47"/>
  <c r="AH45"/>
  <c r="AH43"/>
  <c r="AH39"/>
  <c r="AH35"/>
  <c r="AH31"/>
  <c r="AH27"/>
  <c r="AH23"/>
  <c r="AH21"/>
  <c r="AC16"/>
  <c r="AJ14"/>
  <c r="AF13"/>
  <c r="R56"/>
  <c r="AJ58"/>
  <c r="AF57"/>
  <c r="AL55"/>
  <c r="AL53"/>
  <c r="AD51"/>
  <c r="AD49"/>
  <c r="AD47"/>
  <c r="U15"/>
  <c r="AH11"/>
  <c r="AH9"/>
  <c r="AD11"/>
  <c r="AL11" s="1"/>
  <c r="AH10"/>
  <c r="AL10" s="1"/>
  <c r="AD48" i="85"/>
  <c r="AC48"/>
  <c r="AD44"/>
  <c r="AC44"/>
  <c r="AD36"/>
  <c r="AC36"/>
  <c r="AD28"/>
  <c r="AC28"/>
  <c r="N56"/>
  <c r="U11"/>
  <c r="AD16"/>
  <c r="AC16"/>
  <c r="AD49"/>
  <c r="U47"/>
  <c r="AD41"/>
  <c r="U39"/>
  <c r="AD33"/>
  <c r="U31"/>
  <c r="AL93"/>
  <c r="AL89"/>
  <c r="AL85"/>
  <c r="AL81"/>
  <c r="AL77"/>
  <c r="AJ51"/>
  <c r="AJ50"/>
  <c r="AH49"/>
  <c r="AH46"/>
  <c r="AH38"/>
  <c r="AH30"/>
  <c r="U19"/>
  <c r="U15"/>
  <c r="R56"/>
  <c r="AL74"/>
  <c r="AH51"/>
  <c r="AF49"/>
  <c r="AD26"/>
  <c r="AL26" s="1"/>
  <c r="AJ70"/>
  <c r="AD13"/>
  <c r="AL55"/>
  <c r="AL53"/>
  <c r="AD47"/>
  <c r="U27"/>
  <c r="AL67"/>
  <c r="AL63"/>
  <c r="AL61"/>
  <c r="AL59"/>
  <c r="AH26"/>
  <c r="AC24"/>
  <c r="AH21"/>
  <c r="AH19"/>
  <c r="AJ17"/>
  <c r="AD25"/>
  <c r="AD15"/>
  <c r="AJ23"/>
  <c r="AJ22"/>
  <c r="AJ21"/>
  <c r="AH20"/>
  <c r="AF19"/>
  <c r="AF17"/>
  <c r="AD14"/>
  <c r="AD52"/>
  <c r="AC52"/>
  <c r="AD40"/>
  <c r="AC40"/>
  <c r="AD32"/>
  <c r="AC32"/>
  <c r="AL56"/>
  <c r="AD22"/>
  <c r="AC22"/>
  <c r="AD12"/>
  <c r="AC12"/>
  <c r="AD8"/>
  <c r="AC8"/>
  <c r="AC72"/>
  <c r="AD72"/>
  <c r="U55"/>
  <c r="U51"/>
  <c r="AD45"/>
  <c r="AD43"/>
  <c r="U43"/>
  <c r="AD37"/>
  <c r="AD35"/>
  <c r="U35"/>
  <c r="AD29"/>
  <c r="AL29" s="1"/>
  <c r="AD27"/>
  <c r="AF51"/>
  <c r="AF50"/>
  <c r="AH47"/>
  <c r="AH42"/>
  <c r="AH34"/>
  <c r="T56"/>
  <c r="P56"/>
  <c r="AL54"/>
  <c r="AD46"/>
  <c r="AD42"/>
  <c r="AD38"/>
  <c r="AD34"/>
  <c r="AD30"/>
  <c r="AL73"/>
  <c r="AH50"/>
  <c r="AJ49"/>
  <c r="AH45"/>
  <c r="AH43"/>
  <c r="AH41"/>
  <c r="AH39"/>
  <c r="AH37"/>
  <c r="AH35"/>
  <c r="AH33"/>
  <c r="AH31"/>
  <c r="AH29"/>
  <c r="AH27"/>
  <c r="U23"/>
  <c r="AF70"/>
  <c r="AD10"/>
  <c r="AD9"/>
  <c r="AD50"/>
  <c r="AL68"/>
  <c r="AL58"/>
  <c r="AH25"/>
  <c r="AF22"/>
  <c r="AC20"/>
  <c r="AF18"/>
  <c r="AH15"/>
  <c r="AH13"/>
  <c r="AH11"/>
  <c r="AL11" s="1"/>
  <c r="AH9"/>
  <c r="AF23"/>
  <c r="AF21"/>
  <c r="AJ19"/>
  <c r="AJ18"/>
  <c r="AH14"/>
  <c r="AH10"/>
  <c r="AE89" i="84"/>
  <c r="AL56"/>
  <c r="AF51"/>
  <c r="AJ49"/>
  <c r="AJ47"/>
  <c r="AH46"/>
  <c r="AF45"/>
  <c r="AF43"/>
  <c r="AJ41"/>
  <c r="AJ39"/>
  <c r="AH38"/>
  <c r="AF37"/>
  <c r="AF35"/>
  <c r="AJ33"/>
  <c r="AJ31"/>
  <c r="AH30"/>
  <c r="AF29"/>
  <c r="AF27"/>
  <c r="AJ25"/>
  <c r="T56"/>
  <c r="P56"/>
  <c r="AL54"/>
  <c r="AD50"/>
  <c r="AD46"/>
  <c r="AD42"/>
  <c r="AD38"/>
  <c r="AD34"/>
  <c r="AD30"/>
  <c r="AD26"/>
  <c r="AJ50"/>
  <c r="AH49"/>
  <c r="AJ46"/>
  <c r="AH45"/>
  <c r="AJ42"/>
  <c r="AH41"/>
  <c r="AJ38"/>
  <c r="AH37"/>
  <c r="AJ34"/>
  <c r="AH33"/>
  <c r="AJ30"/>
  <c r="AH29"/>
  <c r="AJ26"/>
  <c r="AH25"/>
  <c r="AJ23"/>
  <c r="AF23"/>
  <c r="AJ66"/>
  <c r="AJ65"/>
  <c r="I56"/>
  <c r="AL55"/>
  <c r="AL53"/>
  <c r="AD51"/>
  <c r="AD47"/>
  <c r="AD43"/>
  <c r="AD39"/>
  <c r="AD35"/>
  <c r="AD31"/>
  <c r="AD27"/>
  <c r="AC68"/>
  <c r="AJ22"/>
  <c r="AF21"/>
  <c r="AF19"/>
  <c r="AF17"/>
  <c r="AH14"/>
  <c r="AH10"/>
  <c r="AD10"/>
  <c r="AF22"/>
  <c r="AC20"/>
  <c r="AJ18"/>
  <c r="AH13"/>
  <c r="AH9"/>
  <c r="AD52"/>
  <c r="AL52" s="1"/>
  <c r="AC52"/>
  <c r="AD48"/>
  <c r="AL48" s="1"/>
  <c r="AC48"/>
  <c r="AD44"/>
  <c r="AL44" s="1"/>
  <c r="AC44"/>
  <c r="AD40"/>
  <c r="AL40" s="1"/>
  <c r="AC40"/>
  <c r="AD36"/>
  <c r="AL36"/>
  <c r="AC36"/>
  <c r="AD32"/>
  <c r="AL32" s="1"/>
  <c r="AC32"/>
  <c r="AD28"/>
  <c r="AL28" s="1"/>
  <c r="AC28"/>
  <c r="AD24"/>
  <c r="AL24" s="1"/>
  <c r="AC24"/>
  <c r="N56"/>
  <c r="U11"/>
  <c r="AD16"/>
  <c r="AL16"/>
  <c r="AC16"/>
  <c r="AD12"/>
  <c r="AC12"/>
  <c r="AD8"/>
  <c r="AC8"/>
  <c r="U55"/>
  <c r="U51"/>
  <c r="U47"/>
  <c r="U43"/>
  <c r="U39"/>
  <c r="U35"/>
  <c r="U31"/>
  <c r="U27"/>
  <c r="AJ51"/>
  <c r="AH50"/>
  <c r="AF49"/>
  <c r="AF47"/>
  <c r="AJ45"/>
  <c r="AJ43"/>
  <c r="AL43" s="1"/>
  <c r="AH42"/>
  <c r="AF41"/>
  <c r="AF39"/>
  <c r="AJ37"/>
  <c r="AJ35"/>
  <c r="AH34"/>
  <c r="AL34" s="1"/>
  <c r="AF33"/>
  <c r="AF31"/>
  <c r="AJ29"/>
  <c r="AJ27"/>
  <c r="AH26"/>
  <c r="AF25"/>
  <c r="AL25" s="1"/>
  <c r="U19"/>
  <c r="U15"/>
  <c r="R56"/>
  <c r="AH51"/>
  <c r="AF50"/>
  <c r="AH47"/>
  <c r="AF46"/>
  <c r="AH43"/>
  <c r="AF42"/>
  <c r="AH39"/>
  <c r="AF38"/>
  <c r="AH35"/>
  <c r="AL35" s="1"/>
  <c r="AF34"/>
  <c r="AH31"/>
  <c r="AF30"/>
  <c r="AH27"/>
  <c r="AF26"/>
  <c r="U23"/>
  <c r="U56" s="1"/>
  <c r="AH23"/>
  <c r="AD21"/>
  <c r="AJ67"/>
  <c r="AF67"/>
  <c r="AF66"/>
  <c r="AF65"/>
  <c r="AL65" s="1"/>
  <c r="E56"/>
  <c r="AD23"/>
  <c r="AH22"/>
  <c r="AJ21"/>
  <c r="AJ19"/>
  <c r="AJ17"/>
  <c r="AL17" s="1"/>
  <c r="AD22"/>
  <c r="AD14"/>
  <c r="AL14"/>
  <c r="AH21"/>
  <c r="AF18"/>
  <c r="AH15"/>
  <c r="AH11"/>
  <c r="AD13"/>
  <c r="AL13"/>
  <c r="AD9"/>
  <c r="AL9"/>
  <c r="U35" i="83"/>
  <c r="AL81"/>
  <c r="J39"/>
  <c r="J35"/>
  <c r="AJ51"/>
  <c r="AF49"/>
  <c r="AJ46"/>
  <c r="T56"/>
  <c r="P56"/>
  <c r="AC52"/>
  <c r="AC48"/>
  <c r="AF50"/>
  <c r="AJ45"/>
  <c r="AL45" s="1"/>
  <c r="U23"/>
  <c r="AF70"/>
  <c r="J31"/>
  <c r="U27"/>
  <c r="AF22"/>
  <c r="AJ18"/>
  <c r="AH17"/>
  <c r="AH13"/>
  <c r="AH9"/>
  <c r="AD19"/>
  <c r="AD17"/>
  <c r="AD15"/>
  <c r="AF21"/>
  <c r="AL21" s="1"/>
  <c r="AF19"/>
  <c r="AJ17"/>
  <c r="AL17" s="1"/>
  <c r="AC24"/>
  <c r="C56"/>
  <c r="AC20"/>
  <c r="AD20"/>
  <c r="N56"/>
  <c r="AD16"/>
  <c r="AC16"/>
  <c r="AD12"/>
  <c r="AC12"/>
  <c r="AD8"/>
  <c r="AC8"/>
  <c r="AC28"/>
  <c r="AD28"/>
  <c r="AD26"/>
  <c r="AC72"/>
  <c r="AD72"/>
  <c r="U51"/>
  <c r="U47"/>
  <c r="U43"/>
  <c r="U39"/>
  <c r="U31"/>
  <c r="AL80"/>
  <c r="AF51"/>
  <c r="AL51" s="1"/>
  <c r="AJ49"/>
  <c r="AL49" s="1"/>
  <c r="AF47"/>
  <c r="AF46"/>
  <c r="U19"/>
  <c r="U15"/>
  <c r="R56"/>
  <c r="AL74"/>
  <c r="AJ50"/>
  <c r="AF45"/>
  <c r="E56"/>
  <c r="AH19"/>
  <c r="AF18"/>
  <c r="AH15"/>
  <c r="AL15" s="1"/>
  <c r="AH11"/>
  <c r="AD13"/>
  <c r="AD9"/>
  <c r="AF23"/>
  <c r="AJ19"/>
  <c r="AH18"/>
  <c r="AF17"/>
  <c r="AH14"/>
  <c r="AH10"/>
  <c r="AD10"/>
  <c r="J11"/>
  <c r="N56" i="82"/>
  <c r="AL56"/>
  <c r="AC32"/>
  <c r="AD32"/>
  <c r="AD30"/>
  <c r="AC72"/>
  <c r="AD72"/>
  <c r="U43"/>
  <c r="U35"/>
  <c r="AL85"/>
  <c r="J31"/>
  <c r="AH74"/>
  <c r="U23"/>
  <c r="AF70"/>
  <c r="AL55"/>
  <c r="AH21"/>
  <c r="AD18"/>
  <c r="AF18"/>
  <c r="AD19"/>
  <c r="C56"/>
  <c r="AH22"/>
  <c r="AF19"/>
  <c r="AF17"/>
  <c r="AC24"/>
  <c r="AD24"/>
  <c r="AC20"/>
  <c r="AD20"/>
  <c r="AC76"/>
  <c r="AD76"/>
  <c r="U55"/>
  <c r="U47"/>
  <c r="U39"/>
  <c r="AL97"/>
  <c r="J51"/>
  <c r="J43"/>
  <c r="J39"/>
  <c r="AL96"/>
  <c r="AL94"/>
  <c r="AL86"/>
  <c r="AL84"/>
  <c r="AL82"/>
  <c r="U15"/>
  <c r="P56"/>
  <c r="AD73"/>
  <c r="AH75"/>
  <c r="AJ70"/>
  <c r="AH69"/>
  <c r="E56"/>
  <c r="AL80"/>
  <c r="J35"/>
  <c r="AD74"/>
  <c r="U27"/>
  <c r="AD69"/>
  <c r="AH30"/>
  <c r="AH23"/>
  <c r="AH19"/>
  <c r="AJ18"/>
  <c r="AH17"/>
  <c r="AD23"/>
  <c r="AD21"/>
  <c r="J11"/>
  <c r="AJ19"/>
  <c r="AH18"/>
  <c r="AJ17"/>
  <c r="AD41" i="81"/>
  <c r="AG89"/>
  <c r="AG91" s="1"/>
  <c r="AG94"/>
  <c r="P62" s="1"/>
  <c r="AD20"/>
  <c r="N56"/>
  <c r="AD36"/>
  <c r="AJ51"/>
  <c r="AF49"/>
  <c r="AF47"/>
  <c r="AF45"/>
  <c r="AH39"/>
  <c r="AD37"/>
  <c r="AJ50"/>
  <c r="AJ49"/>
  <c r="AL49" s="1"/>
  <c r="AF46"/>
  <c r="J35"/>
  <c r="AF34"/>
  <c r="AJ22"/>
  <c r="AF18"/>
  <c r="AD13"/>
  <c r="AJ35"/>
  <c r="AF33"/>
  <c r="AF31"/>
  <c r="AJ29"/>
  <c r="AF27"/>
  <c r="AJ25"/>
  <c r="AF23"/>
  <c r="AJ21"/>
  <c r="AF19"/>
  <c r="AJ17"/>
  <c r="AC32"/>
  <c r="AC28"/>
  <c r="AC24"/>
  <c r="AD18"/>
  <c r="C56"/>
  <c r="AD44"/>
  <c r="AD40"/>
  <c r="AC40"/>
  <c r="AD16"/>
  <c r="AC16"/>
  <c r="AD12"/>
  <c r="AD8"/>
  <c r="AD84"/>
  <c r="AC84"/>
  <c r="AC52"/>
  <c r="AC48"/>
  <c r="AF51"/>
  <c r="AJ47"/>
  <c r="AJ46"/>
  <c r="AJ45"/>
  <c r="AH38"/>
  <c r="P56"/>
  <c r="AD38"/>
  <c r="AF50"/>
  <c r="AH37"/>
  <c r="E56"/>
  <c r="E61" s="1"/>
  <c r="AD42"/>
  <c r="J39"/>
  <c r="AD82"/>
  <c r="AJ34"/>
  <c r="AF30"/>
  <c r="AF26"/>
  <c r="AF22"/>
  <c r="AJ18"/>
  <c r="AH9"/>
  <c r="AD35"/>
  <c r="AD33"/>
  <c r="AD19"/>
  <c r="AD17"/>
  <c r="AD15"/>
  <c r="AD11"/>
  <c r="AF35"/>
  <c r="AJ33"/>
  <c r="AF29"/>
  <c r="AF25"/>
  <c r="AJ23"/>
  <c r="AF21"/>
  <c r="AJ19"/>
  <c r="AF17"/>
  <c r="AD34"/>
  <c r="AD10"/>
  <c r="AJ51" i="76"/>
  <c r="AC32" i="75"/>
  <c r="AJ33"/>
  <c r="J47" i="74"/>
  <c r="AH51" i="76"/>
  <c r="E56" i="67"/>
  <c r="AF51" i="76"/>
  <c r="AF83" i="75"/>
  <c r="AL83" s="1"/>
  <c r="AC84"/>
  <c r="AF82"/>
  <c r="AL82"/>
  <c r="AF28"/>
  <c r="AC24"/>
  <c r="AF26"/>
  <c r="AF24"/>
  <c r="AC28"/>
  <c r="AL61" i="76"/>
  <c r="AL93" i="77"/>
  <c r="J55" i="76"/>
  <c r="J19"/>
  <c r="AD13" i="77"/>
  <c r="AD9"/>
  <c r="AD51" i="76"/>
  <c r="J19" i="77"/>
  <c r="J15"/>
  <c r="AL54" i="76"/>
  <c r="J51"/>
  <c r="J47"/>
  <c r="J43"/>
  <c r="J39"/>
  <c r="J35"/>
  <c r="J31"/>
  <c r="J27"/>
  <c r="AF19"/>
  <c r="AJ22" i="75"/>
  <c r="J39"/>
  <c r="AH29"/>
  <c r="J23"/>
  <c r="J31"/>
  <c r="U39"/>
  <c r="J43" i="74"/>
  <c r="J55"/>
  <c r="J51"/>
  <c r="J23"/>
  <c r="AC20"/>
  <c r="AH19"/>
  <c r="AL19" s="1"/>
  <c r="AF18" i="73"/>
  <c r="AF19"/>
  <c r="AH10" i="77"/>
  <c r="AJ19" i="76"/>
  <c r="AJ19" i="77"/>
  <c r="G56" i="75"/>
  <c r="J19"/>
  <c r="J15"/>
  <c r="I56" i="76"/>
  <c r="J55" i="77"/>
  <c r="J51"/>
  <c r="AJ17" i="76"/>
  <c r="AJ17" i="77"/>
  <c r="AH35" i="75"/>
  <c r="E56" i="76"/>
  <c r="G56" i="77"/>
  <c r="AF18"/>
  <c r="J23" i="73"/>
  <c r="AF19" i="77"/>
  <c r="AL19" s="1"/>
  <c r="AF17"/>
  <c r="AJ18" i="76"/>
  <c r="AH33" i="75"/>
  <c r="AJ27"/>
  <c r="AF25"/>
  <c r="AF23"/>
  <c r="AJ21"/>
  <c r="AH29" i="74"/>
  <c r="AH27"/>
  <c r="AF31" i="72"/>
  <c r="AF29"/>
  <c r="AJ25"/>
  <c r="AF23"/>
  <c r="AD15" i="77"/>
  <c r="AD11"/>
  <c r="AH31" i="75"/>
  <c r="AJ26"/>
  <c r="AD30" i="74"/>
  <c r="AH14" i="73"/>
  <c r="AF30" i="72"/>
  <c r="AF26"/>
  <c r="AH14" i="77"/>
  <c r="AH15" i="76"/>
  <c r="AD50" i="75"/>
  <c r="AD42"/>
  <c r="AD15" i="72"/>
  <c r="AD19"/>
  <c r="J55" i="73"/>
  <c r="J47"/>
  <c r="J39"/>
  <c r="J19"/>
  <c r="J35" i="75"/>
  <c r="J47" i="77"/>
  <c r="J11"/>
  <c r="AH10" i="76"/>
  <c r="AH30" i="75"/>
  <c r="AF22"/>
  <c r="AF18" i="76"/>
  <c r="AH13"/>
  <c r="AJ25" i="75"/>
  <c r="AJ23"/>
  <c r="AH13" i="73"/>
  <c r="AF27" i="72"/>
  <c r="AF25"/>
  <c r="AF18"/>
  <c r="AF17"/>
  <c r="AH15" i="77"/>
  <c r="AH11"/>
  <c r="AH14" i="76"/>
  <c r="AH30" i="74"/>
  <c r="AH15" i="73"/>
  <c r="AJ26" i="72"/>
  <c r="AD14"/>
  <c r="AD14" i="77"/>
  <c r="AH11" i="76"/>
  <c r="AD46" i="75"/>
  <c r="AD38"/>
  <c r="AC20" i="77"/>
  <c r="AD20"/>
  <c r="AF51"/>
  <c r="AJ49"/>
  <c r="AF47"/>
  <c r="AJ45"/>
  <c r="AF43"/>
  <c r="AJ41"/>
  <c r="AF39"/>
  <c r="AJ37"/>
  <c r="AF35"/>
  <c r="AJ33"/>
  <c r="AF31"/>
  <c r="AJ29"/>
  <c r="AF27"/>
  <c r="AJ25"/>
  <c r="U19"/>
  <c r="T56"/>
  <c r="P56"/>
  <c r="AC52"/>
  <c r="AC48"/>
  <c r="AC44"/>
  <c r="AC40"/>
  <c r="AC36"/>
  <c r="AC32"/>
  <c r="AC28"/>
  <c r="AC24"/>
  <c r="AF50"/>
  <c r="AF46"/>
  <c r="AF42"/>
  <c r="AF38"/>
  <c r="AF34"/>
  <c r="AF30"/>
  <c r="AF26"/>
  <c r="AL26" s="1"/>
  <c r="U23"/>
  <c r="AF23"/>
  <c r="I56"/>
  <c r="AH18"/>
  <c r="AF22"/>
  <c r="AH19"/>
  <c r="AH17"/>
  <c r="N56"/>
  <c r="U11"/>
  <c r="U55"/>
  <c r="U51"/>
  <c r="U47"/>
  <c r="U43"/>
  <c r="U39"/>
  <c r="U35"/>
  <c r="U31"/>
  <c r="U27"/>
  <c r="J43"/>
  <c r="J39"/>
  <c r="J35"/>
  <c r="J31"/>
  <c r="J27"/>
  <c r="AJ51"/>
  <c r="AF49"/>
  <c r="AJ47"/>
  <c r="AF45"/>
  <c r="AJ43"/>
  <c r="AF41"/>
  <c r="AJ39"/>
  <c r="AF37"/>
  <c r="AJ35"/>
  <c r="AF33"/>
  <c r="AJ31"/>
  <c r="AF29"/>
  <c r="AJ27"/>
  <c r="AF25"/>
  <c r="U15"/>
  <c r="R56"/>
  <c r="AJ50"/>
  <c r="AJ46"/>
  <c r="AJ42"/>
  <c r="AJ38"/>
  <c r="AJ34"/>
  <c r="AJ30"/>
  <c r="AJ26"/>
  <c r="AJ23"/>
  <c r="E56"/>
  <c r="AF21"/>
  <c r="AD19"/>
  <c r="AD17"/>
  <c r="C56"/>
  <c r="AJ22"/>
  <c r="AJ21"/>
  <c r="AD18"/>
  <c r="N56" i="76"/>
  <c r="U11"/>
  <c r="AL56"/>
  <c r="AJ49"/>
  <c r="AJ47"/>
  <c r="AH46"/>
  <c r="AF45"/>
  <c r="AF43"/>
  <c r="AJ41"/>
  <c r="AJ39"/>
  <c r="AH38"/>
  <c r="AF37"/>
  <c r="AL37" s="1"/>
  <c r="AF35"/>
  <c r="AJ33"/>
  <c r="AJ31"/>
  <c r="AH30"/>
  <c r="AF29"/>
  <c r="AF27"/>
  <c r="AJ25"/>
  <c r="AJ23"/>
  <c r="AF23"/>
  <c r="AD23"/>
  <c r="AJ50"/>
  <c r="AH49"/>
  <c r="AJ46"/>
  <c r="AH45"/>
  <c r="AJ42"/>
  <c r="AH41"/>
  <c r="AJ38"/>
  <c r="AH37"/>
  <c r="AJ34"/>
  <c r="AH33"/>
  <c r="AJ30"/>
  <c r="AH29"/>
  <c r="AJ26"/>
  <c r="AH25"/>
  <c r="U19"/>
  <c r="R56"/>
  <c r="AF21"/>
  <c r="AJ15"/>
  <c r="AF13"/>
  <c r="AJ11"/>
  <c r="AJ10"/>
  <c r="AJ22"/>
  <c r="AJ21"/>
  <c r="AH19"/>
  <c r="AH17"/>
  <c r="AF14"/>
  <c r="AC12"/>
  <c r="AJ9"/>
  <c r="AC8"/>
  <c r="AD52"/>
  <c r="AC52"/>
  <c r="AD48"/>
  <c r="AC48"/>
  <c r="AD44"/>
  <c r="AC44"/>
  <c r="AD40"/>
  <c r="AC40"/>
  <c r="AD36"/>
  <c r="AC36"/>
  <c r="AD32"/>
  <c r="AC32"/>
  <c r="AD28"/>
  <c r="AC28"/>
  <c r="AD24"/>
  <c r="AC24"/>
  <c r="AD20"/>
  <c r="AC20"/>
  <c r="U55"/>
  <c r="U51"/>
  <c r="U47"/>
  <c r="U43"/>
  <c r="U39"/>
  <c r="U35"/>
  <c r="U31"/>
  <c r="U27"/>
  <c r="AH50"/>
  <c r="AF49"/>
  <c r="AF47"/>
  <c r="AJ45"/>
  <c r="AJ43"/>
  <c r="AH42"/>
  <c r="AF41"/>
  <c r="AF39"/>
  <c r="AJ37"/>
  <c r="AJ35"/>
  <c r="AH34"/>
  <c r="AF33"/>
  <c r="AF31"/>
  <c r="AJ29"/>
  <c r="AJ27"/>
  <c r="AH26"/>
  <c r="AF25"/>
  <c r="U23"/>
  <c r="AH23"/>
  <c r="AF50"/>
  <c r="AH47"/>
  <c r="AF46"/>
  <c r="AH43"/>
  <c r="AF42"/>
  <c r="AH39"/>
  <c r="AF38"/>
  <c r="AH35"/>
  <c r="AF34"/>
  <c r="AH31"/>
  <c r="AF30"/>
  <c r="AH27"/>
  <c r="AF26"/>
  <c r="AD22"/>
  <c r="AD18"/>
  <c r="AD17"/>
  <c r="U15"/>
  <c r="T56"/>
  <c r="P56"/>
  <c r="AL55"/>
  <c r="AL53"/>
  <c r="AD49"/>
  <c r="AD47"/>
  <c r="AD45"/>
  <c r="AL45" s="1"/>
  <c r="AD43"/>
  <c r="AD41"/>
  <c r="AD39"/>
  <c r="AD37"/>
  <c r="AD35"/>
  <c r="AD33"/>
  <c r="AD31"/>
  <c r="AD29"/>
  <c r="AD27"/>
  <c r="AD25"/>
  <c r="AH22"/>
  <c r="AH18"/>
  <c r="AF15"/>
  <c r="AF11"/>
  <c r="AF9"/>
  <c r="AF22"/>
  <c r="AH21"/>
  <c r="AC16"/>
  <c r="AJ14"/>
  <c r="AJ13"/>
  <c r="AF10"/>
  <c r="AE89" i="75"/>
  <c r="AF36"/>
  <c r="AF34"/>
  <c r="AL99"/>
  <c r="AL95"/>
  <c r="AL91"/>
  <c r="AL101"/>
  <c r="AL85"/>
  <c r="AF51"/>
  <c r="AL51" s="1"/>
  <c r="AF49"/>
  <c r="AF47"/>
  <c r="AF45"/>
  <c r="AL45" s="1"/>
  <c r="AF43"/>
  <c r="AF41"/>
  <c r="AF39"/>
  <c r="AF37"/>
  <c r="T56"/>
  <c r="P56"/>
  <c r="H71" s="1"/>
  <c r="AL54"/>
  <c r="AF50"/>
  <c r="AJ46"/>
  <c r="AJ45"/>
  <c r="AF42"/>
  <c r="AJ38"/>
  <c r="AJ37"/>
  <c r="U35"/>
  <c r="J27"/>
  <c r="I56"/>
  <c r="AL55"/>
  <c r="AL53"/>
  <c r="AJ34"/>
  <c r="AF19"/>
  <c r="AJ17"/>
  <c r="AD18"/>
  <c r="AD14"/>
  <c r="AL14" s="1"/>
  <c r="C56"/>
  <c r="AJ30"/>
  <c r="AJ29"/>
  <c r="AJ18"/>
  <c r="AH17"/>
  <c r="AH13"/>
  <c r="AH9"/>
  <c r="AD19"/>
  <c r="AC20"/>
  <c r="AD20"/>
  <c r="N56"/>
  <c r="U11"/>
  <c r="AD16"/>
  <c r="AL16" s="1"/>
  <c r="AC16"/>
  <c r="AD12"/>
  <c r="AL12"/>
  <c r="AC12"/>
  <c r="AD8"/>
  <c r="AC8"/>
  <c r="AL87"/>
  <c r="U55"/>
  <c r="AC52"/>
  <c r="U51"/>
  <c r="AC48"/>
  <c r="U47"/>
  <c r="AC44"/>
  <c r="U43"/>
  <c r="AC40"/>
  <c r="AJ51"/>
  <c r="AJ47"/>
  <c r="AJ43"/>
  <c r="AJ39"/>
  <c r="U31"/>
  <c r="U27"/>
  <c r="U19"/>
  <c r="U15"/>
  <c r="R56"/>
  <c r="AJ50"/>
  <c r="AJ49"/>
  <c r="AF46"/>
  <c r="AJ42"/>
  <c r="AJ41"/>
  <c r="AF38"/>
  <c r="AJ31"/>
  <c r="U23"/>
  <c r="E56"/>
  <c r="AL81"/>
  <c r="AL79"/>
  <c r="AF30"/>
  <c r="AJ19"/>
  <c r="AH18"/>
  <c r="AF17"/>
  <c r="AH14"/>
  <c r="AH10"/>
  <c r="AD10"/>
  <c r="J11"/>
  <c r="AJ35"/>
  <c r="AF31"/>
  <c r="AL31" s="1"/>
  <c r="AF29"/>
  <c r="AH19"/>
  <c r="AL19" s="1"/>
  <c r="AF18"/>
  <c r="AH15"/>
  <c r="AH11"/>
  <c r="AD13"/>
  <c r="AD9"/>
  <c r="AL9" s="1"/>
  <c r="AJ50" i="74"/>
  <c r="AH49"/>
  <c r="AJ46"/>
  <c r="AH45"/>
  <c r="AJ42"/>
  <c r="AH41"/>
  <c r="AJ38"/>
  <c r="AH37"/>
  <c r="AD34"/>
  <c r="AF34"/>
  <c r="AH33"/>
  <c r="AF30"/>
  <c r="AF29"/>
  <c r="AF27"/>
  <c r="AJ25"/>
  <c r="U23"/>
  <c r="AD51"/>
  <c r="AD49"/>
  <c r="AL49" s="1"/>
  <c r="AD47"/>
  <c r="AD45"/>
  <c r="AD43"/>
  <c r="AD41"/>
  <c r="AD39"/>
  <c r="AL39" s="1"/>
  <c r="AD37"/>
  <c r="AD35"/>
  <c r="AJ51"/>
  <c r="AH50"/>
  <c r="AF49"/>
  <c r="AF47"/>
  <c r="AJ45"/>
  <c r="AJ43"/>
  <c r="AH42"/>
  <c r="AF41"/>
  <c r="AF39"/>
  <c r="AJ37"/>
  <c r="AJ35"/>
  <c r="AH34"/>
  <c r="AJ31"/>
  <c r="AF26"/>
  <c r="T56"/>
  <c r="P56"/>
  <c r="AH21"/>
  <c r="AH15"/>
  <c r="AF14"/>
  <c r="AH11"/>
  <c r="AH9"/>
  <c r="AJ23"/>
  <c r="AJ22"/>
  <c r="AF21"/>
  <c r="AJ15"/>
  <c r="AH14"/>
  <c r="AF13"/>
  <c r="AJ11"/>
  <c r="AH10"/>
  <c r="AF9"/>
  <c r="AD10"/>
  <c r="AD52"/>
  <c r="AC52"/>
  <c r="AD48"/>
  <c r="AC48"/>
  <c r="AD44"/>
  <c r="AC44"/>
  <c r="AD40"/>
  <c r="AC40"/>
  <c r="AD36"/>
  <c r="AC36"/>
  <c r="AD24"/>
  <c r="AC24"/>
  <c r="AC16"/>
  <c r="AD16"/>
  <c r="AC12"/>
  <c r="AD12"/>
  <c r="AC8"/>
  <c r="AD8"/>
  <c r="N56"/>
  <c r="U11"/>
  <c r="U56" s="1"/>
  <c r="U61" s="1"/>
  <c r="U55"/>
  <c r="U51"/>
  <c r="U47"/>
  <c r="U43"/>
  <c r="U39"/>
  <c r="U35"/>
  <c r="AC32"/>
  <c r="U31"/>
  <c r="AC28"/>
  <c r="U27"/>
  <c r="AH51"/>
  <c r="AF50"/>
  <c r="AH47"/>
  <c r="AF46"/>
  <c r="AH43"/>
  <c r="AF42"/>
  <c r="AH39"/>
  <c r="AF38"/>
  <c r="AH35"/>
  <c r="AJ34"/>
  <c r="AJ33"/>
  <c r="AJ30"/>
  <c r="AJ29"/>
  <c r="AJ27"/>
  <c r="AF25"/>
  <c r="AF51"/>
  <c r="AJ49"/>
  <c r="AJ47"/>
  <c r="AH46"/>
  <c r="AF45"/>
  <c r="AF43"/>
  <c r="AJ41"/>
  <c r="AJ39"/>
  <c r="AH38"/>
  <c r="AF37"/>
  <c r="AF35"/>
  <c r="AF33"/>
  <c r="AF31"/>
  <c r="AJ26"/>
  <c r="AH23"/>
  <c r="U19"/>
  <c r="U15"/>
  <c r="R56"/>
  <c r="AF22"/>
  <c r="AL22" s="1"/>
  <c r="AJ14"/>
  <c r="AH13"/>
  <c r="AJ10"/>
  <c r="E56"/>
  <c r="E61" s="1"/>
  <c r="AD23"/>
  <c r="AF23"/>
  <c r="AH22"/>
  <c r="AJ21"/>
  <c r="AF15"/>
  <c r="AJ13"/>
  <c r="AF11"/>
  <c r="AJ9"/>
  <c r="AF10"/>
  <c r="AD22"/>
  <c r="AL18"/>
  <c r="AD14"/>
  <c r="AL14" s="1"/>
  <c r="J56"/>
  <c r="AD15"/>
  <c r="AD11"/>
  <c r="N56" i="73"/>
  <c r="U11"/>
  <c r="AD12"/>
  <c r="AC12"/>
  <c r="AD8"/>
  <c r="U55"/>
  <c r="U51"/>
  <c r="U43"/>
  <c r="U39"/>
  <c r="U31"/>
  <c r="U27"/>
  <c r="J31"/>
  <c r="J27"/>
  <c r="AF49"/>
  <c r="AJ47"/>
  <c r="AF45"/>
  <c r="AJ43"/>
  <c r="AF37"/>
  <c r="AF33"/>
  <c r="AF29"/>
  <c r="U15"/>
  <c r="R56"/>
  <c r="AJ46"/>
  <c r="AJ26"/>
  <c r="E56"/>
  <c r="AD19"/>
  <c r="AD10"/>
  <c r="J11"/>
  <c r="AH19"/>
  <c r="AH17"/>
  <c r="AD11"/>
  <c r="AC20"/>
  <c r="AD20"/>
  <c r="AF51"/>
  <c r="AJ49"/>
  <c r="AF47"/>
  <c r="AJ45"/>
  <c r="AF39"/>
  <c r="AF35"/>
  <c r="AF31"/>
  <c r="AF27"/>
  <c r="AJ25"/>
  <c r="U19"/>
  <c r="P56"/>
  <c r="AC36"/>
  <c r="AF50"/>
  <c r="AF46"/>
  <c r="AF38"/>
  <c r="AF34"/>
  <c r="AF30"/>
  <c r="AF26"/>
  <c r="AJ23"/>
  <c r="AH18"/>
  <c r="C56"/>
  <c r="AJ22"/>
  <c r="AJ21"/>
  <c r="AD18"/>
  <c r="AD9"/>
  <c r="AD28" i="72"/>
  <c r="AC28"/>
  <c r="N56"/>
  <c r="U11"/>
  <c r="C56"/>
  <c r="C61" s="1"/>
  <c r="J11"/>
  <c r="AD33"/>
  <c r="U31"/>
  <c r="AH50"/>
  <c r="AF49"/>
  <c r="AH46"/>
  <c r="AJ43"/>
  <c r="AH42"/>
  <c r="AH38"/>
  <c r="AF37"/>
  <c r="U15"/>
  <c r="R56"/>
  <c r="AJ50"/>
  <c r="AH49"/>
  <c r="AH45"/>
  <c r="AJ42"/>
  <c r="AH41"/>
  <c r="AH37"/>
  <c r="AF34"/>
  <c r="AC16"/>
  <c r="AH61"/>
  <c r="AD51"/>
  <c r="AD39"/>
  <c r="AH17"/>
  <c r="AF14"/>
  <c r="AD52"/>
  <c r="AC52"/>
  <c r="AC44"/>
  <c r="AD40"/>
  <c r="AC40"/>
  <c r="AD36"/>
  <c r="AC36"/>
  <c r="AD32"/>
  <c r="AC32"/>
  <c r="AD24"/>
  <c r="AC24"/>
  <c r="AC20"/>
  <c r="AD64"/>
  <c r="AC64"/>
  <c r="U23"/>
  <c r="U55"/>
  <c r="U51"/>
  <c r="U47"/>
  <c r="U43"/>
  <c r="U39"/>
  <c r="U35"/>
  <c r="AD29"/>
  <c r="AD27"/>
  <c r="U27"/>
  <c r="AF51"/>
  <c r="AJ49"/>
  <c r="AF47"/>
  <c r="AJ45"/>
  <c r="AJ41"/>
  <c r="AF39"/>
  <c r="AH34"/>
  <c r="T56"/>
  <c r="P56"/>
  <c r="AD38"/>
  <c r="AD34"/>
  <c r="AD30"/>
  <c r="AD26"/>
  <c r="AH51"/>
  <c r="AF50"/>
  <c r="AH47"/>
  <c r="AF46"/>
  <c r="AH43"/>
  <c r="AH39"/>
  <c r="AF38"/>
  <c r="AH35"/>
  <c r="AH33"/>
  <c r="AH19"/>
  <c r="AD17"/>
  <c r="E56"/>
  <c r="AD63"/>
  <c r="AD61"/>
  <c r="AF15"/>
  <c r="AF13"/>
  <c r="P56" i="67"/>
  <c r="H71"/>
  <c r="AL11" i="76"/>
  <c r="AL31"/>
  <c r="AL47"/>
  <c r="AL34" i="75"/>
  <c r="AL26" i="86"/>
  <c r="AL31" i="87"/>
  <c r="AL69" i="85"/>
  <c r="AL33" i="84"/>
  <c r="AL49"/>
  <c r="AL28" i="86"/>
  <c r="AL41" i="82"/>
  <c r="AL22" i="84"/>
  <c r="AL41"/>
  <c r="AL70" i="85"/>
  <c r="AL30"/>
  <c r="AL46"/>
  <c r="AL33" i="86"/>
  <c r="AL27" i="87"/>
  <c r="AL42"/>
  <c r="AL11" i="74"/>
  <c r="AL25" i="76"/>
  <c r="AL41"/>
  <c r="AL27" i="77"/>
  <c r="AL51"/>
  <c r="AL50" i="81"/>
  <c r="AL21" i="85"/>
  <c r="AL10" i="84"/>
  <c r="AL58" i="86"/>
  <c r="AL13"/>
  <c r="AL30"/>
  <c r="AL15"/>
  <c r="AL38" i="81"/>
  <c r="AL21" i="86"/>
  <c r="AL14"/>
  <c r="AL47"/>
  <c r="AL51"/>
  <c r="AL29"/>
  <c r="AL35"/>
  <c r="AL18" i="85"/>
  <c r="AL50"/>
  <c r="AE89"/>
  <c r="AL19" i="84"/>
  <c r="AL29"/>
  <c r="AL45"/>
  <c r="AL23"/>
  <c r="AL67"/>
  <c r="AL37"/>
  <c r="F71" i="87"/>
  <c r="H71"/>
  <c r="AL43"/>
  <c r="AL51"/>
  <c r="AL37"/>
  <c r="J71"/>
  <c r="K71"/>
  <c r="U56"/>
  <c r="N61"/>
  <c r="AL47"/>
  <c r="AL38"/>
  <c r="AL50"/>
  <c r="H71" i="86"/>
  <c r="AL8"/>
  <c r="AL39"/>
  <c r="AL45"/>
  <c r="AL49"/>
  <c r="AL25"/>
  <c r="AL31"/>
  <c r="U56"/>
  <c r="AL23"/>
  <c r="AL22"/>
  <c r="AL27"/>
  <c r="AL37"/>
  <c r="K71" i="85"/>
  <c r="J71"/>
  <c r="AL10"/>
  <c r="AL34"/>
  <c r="AL27"/>
  <c r="AL17"/>
  <c r="U56"/>
  <c r="T61"/>
  <c r="H71"/>
  <c r="AL8"/>
  <c r="F71"/>
  <c r="AL45"/>
  <c r="AL14"/>
  <c r="AL15"/>
  <c r="AL47"/>
  <c r="AL49"/>
  <c r="K71" i="84"/>
  <c r="AL31"/>
  <c r="AL39"/>
  <c r="AL47"/>
  <c r="AL38"/>
  <c r="AL46"/>
  <c r="F71"/>
  <c r="N61"/>
  <c r="H71"/>
  <c r="P61"/>
  <c r="AE91"/>
  <c r="AE96" s="1"/>
  <c r="AE94"/>
  <c r="N62"/>
  <c r="N63"/>
  <c r="AL21"/>
  <c r="AL27"/>
  <c r="AL51"/>
  <c r="AL26"/>
  <c r="AL42"/>
  <c r="AL50"/>
  <c r="H71" i="83"/>
  <c r="F71"/>
  <c r="K71"/>
  <c r="C61" i="82"/>
  <c r="P61"/>
  <c r="H71"/>
  <c r="F71"/>
  <c r="N61"/>
  <c r="E61"/>
  <c r="AL18"/>
  <c r="P63" i="81"/>
  <c r="H71"/>
  <c r="F71"/>
  <c r="C61"/>
  <c r="P61"/>
  <c r="AL35" i="76"/>
  <c r="I61" i="75"/>
  <c r="I61" i="74"/>
  <c r="I61" i="76"/>
  <c r="G61" i="75"/>
  <c r="AL39" i="76"/>
  <c r="E61" i="75"/>
  <c r="E61" i="76"/>
  <c r="C61" i="74"/>
  <c r="C61" i="73"/>
  <c r="C61" i="75"/>
  <c r="AL10"/>
  <c r="AL30"/>
  <c r="AL15" i="76"/>
  <c r="AL29"/>
  <c r="AL33"/>
  <c r="AL17" i="77"/>
  <c r="AL50"/>
  <c r="AL25"/>
  <c r="AL49"/>
  <c r="E61"/>
  <c r="AL49" i="76"/>
  <c r="AL14"/>
  <c r="AL15" i="77"/>
  <c r="AL15" i="74"/>
  <c r="J71" i="77"/>
  <c r="F71"/>
  <c r="K71"/>
  <c r="H71"/>
  <c r="N61"/>
  <c r="H71" i="76"/>
  <c r="AL22"/>
  <c r="AL23"/>
  <c r="K71"/>
  <c r="U56"/>
  <c r="N61"/>
  <c r="AE91" i="75"/>
  <c r="AE97" s="1"/>
  <c r="AE94"/>
  <c r="N62" s="1"/>
  <c r="N63"/>
  <c r="U56"/>
  <c r="U61" s="1"/>
  <c r="AL18"/>
  <c r="AL42"/>
  <c r="J71"/>
  <c r="F71"/>
  <c r="K71"/>
  <c r="AL50"/>
  <c r="F71" i="74"/>
  <c r="K71"/>
  <c r="AL23"/>
  <c r="AL35"/>
  <c r="AL43"/>
  <c r="AL47"/>
  <c r="AL51"/>
  <c r="AL34"/>
  <c r="H71"/>
  <c r="J61"/>
  <c r="AL10"/>
  <c r="AL37"/>
  <c r="AL41"/>
  <c r="AL45"/>
  <c r="AL30"/>
  <c r="H71" i="73"/>
  <c r="F71"/>
  <c r="H71" i="72"/>
  <c r="F71"/>
  <c r="N61"/>
  <c r="F71" i="67"/>
  <c r="R61" i="84"/>
  <c r="T61" i="87"/>
  <c r="N61" i="83"/>
  <c r="C61" i="87"/>
  <c r="P61"/>
  <c r="U61"/>
  <c r="G61"/>
  <c r="E61"/>
  <c r="R61"/>
  <c r="I61"/>
  <c r="T61" i="86"/>
  <c r="R61"/>
  <c r="P61"/>
  <c r="N61"/>
  <c r="N61" i="85"/>
  <c r="R61"/>
  <c r="AE97" i="84"/>
  <c r="AE95"/>
  <c r="T61"/>
  <c r="C61" i="83"/>
  <c r="E61"/>
  <c r="P61"/>
  <c r="N61" i="81"/>
  <c r="T61" i="74"/>
  <c r="T61" i="75"/>
  <c r="T61" i="76"/>
  <c r="T61" i="77"/>
  <c r="E61" i="73"/>
  <c r="I61" i="77"/>
  <c r="R61"/>
  <c r="R61" i="74"/>
  <c r="R61" i="75"/>
  <c r="R61" i="76"/>
  <c r="G61" i="77"/>
  <c r="P61" i="72"/>
  <c r="P61" i="74"/>
  <c r="P61" i="76"/>
  <c r="P61" i="77"/>
  <c r="P61" i="73"/>
  <c r="P61" i="75"/>
  <c r="E61" i="72"/>
  <c r="N61" i="75"/>
  <c r="N61" i="74"/>
  <c r="N61" i="73"/>
  <c r="C61" i="77"/>
  <c r="U61" i="76"/>
  <c r="AE96" i="75"/>
  <c r="AE95"/>
  <c r="M71" i="74"/>
  <c r="AL39" i="81"/>
  <c r="AL8" i="75"/>
  <c r="AF60" i="86"/>
  <c r="AF59"/>
  <c r="AH16" i="87"/>
  <c r="AC17"/>
  <c r="AJ18" i="86"/>
  <c r="AJ17"/>
  <c r="AL17" s="1"/>
  <c r="AJ20"/>
  <c r="C56"/>
  <c r="J19"/>
  <c r="AF23" i="82"/>
  <c r="AL23" s="1"/>
  <c r="AF22"/>
  <c r="AG9" s="1"/>
  <c r="AF24"/>
  <c r="AF13" i="85"/>
  <c r="AL13"/>
  <c r="AF16"/>
  <c r="AL16"/>
  <c r="AF87" i="74"/>
  <c r="AF89"/>
  <c r="AD10" i="77"/>
  <c r="J51" i="85"/>
  <c r="J11"/>
  <c r="J51" i="84"/>
  <c r="J35"/>
  <c r="AD79" i="67"/>
  <c r="AD61"/>
  <c r="AD59"/>
  <c r="AF70" i="72"/>
  <c r="AH39" i="73"/>
  <c r="AH85"/>
  <c r="AH57" i="75"/>
  <c r="AH76" i="87"/>
  <c r="AL76" s="1"/>
  <c r="AH73"/>
  <c r="AL73" s="1"/>
  <c r="AF41" i="86"/>
  <c r="AL41"/>
  <c r="AF42"/>
  <c r="AL42" s="1"/>
  <c r="AF44"/>
  <c r="AF18"/>
  <c r="AF19"/>
  <c r="AF35" i="87"/>
  <c r="AL35" s="1"/>
  <c r="AF33"/>
  <c r="AL33" s="1"/>
  <c r="AD14" i="82"/>
  <c r="AD16"/>
  <c r="AF41" i="85"/>
  <c r="AF43"/>
  <c r="AL43" s="1"/>
  <c r="AF44"/>
  <c r="AL44" s="1"/>
  <c r="AF25"/>
  <c r="AL25" s="1"/>
  <c r="AF28"/>
  <c r="AF9"/>
  <c r="AL9"/>
  <c r="AF12"/>
  <c r="AL12"/>
  <c r="AD18" i="84"/>
  <c r="AD20"/>
  <c r="AL20" s="1"/>
  <c r="AJ24" i="83"/>
  <c r="AJ23"/>
  <c r="AL23" s="1"/>
  <c r="AJ44" i="85"/>
  <c r="AJ42"/>
  <c r="AL42" s="1"/>
  <c r="AJ41"/>
  <c r="AH86" i="72"/>
  <c r="AF91" i="74"/>
  <c r="AF93"/>
  <c r="AJ97"/>
  <c r="AL97" s="1"/>
  <c r="AJ99"/>
  <c r="AL99" s="1"/>
  <c r="AF95" i="76"/>
  <c r="AF97"/>
  <c r="AH73" i="82"/>
  <c r="AL73" s="1"/>
  <c r="AF30" i="87"/>
  <c r="AL30" s="1"/>
  <c r="J27" i="85"/>
  <c r="AF82" i="72"/>
  <c r="AH35" i="73"/>
  <c r="AH93"/>
  <c r="AH77"/>
  <c r="AJ73" i="74"/>
  <c r="AH85" i="77"/>
  <c r="AL18" i="84"/>
  <c r="AL16" i="87"/>
  <c r="AL57" i="75"/>
  <c r="AL18" i="86"/>
  <c r="C61"/>
  <c r="F71"/>
  <c r="AG89"/>
  <c r="AG91" s="1"/>
  <c r="AG95" s="1"/>
  <c r="AL59"/>
  <c r="AG96"/>
  <c r="I61" i="84"/>
  <c r="AC47" i="72"/>
  <c r="AD47"/>
  <c r="AD43"/>
  <c r="AD44"/>
  <c r="AL44" s="1"/>
  <c r="AD42"/>
  <c r="AC43"/>
  <c r="AF41"/>
  <c r="AF42"/>
  <c r="AF43"/>
  <c r="AC26"/>
  <c r="AH26"/>
  <c r="AL26" s="1"/>
  <c r="AC39"/>
  <c r="AJ39"/>
  <c r="AL39" s="1"/>
  <c r="AJ31"/>
  <c r="AJ8"/>
  <c r="AJ10"/>
  <c r="AC11"/>
  <c r="AJ9"/>
  <c r="AJ11"/>
  <c r="AD100"/>
  <c r="AC100"/>
  <c r="AC96"/>
  <c r="AD95"/>
  <c r="AD96"/>
  <c r="AF77"/>
  <c r="AF76"/>
  <c r="AF78"/>
  <c r="AC78"/>
  <c r="AH63"/>
  <c r="AH62"/>
  <c r="AJ95"/>
  <c r="AJ96"/>
  <c r="AF43" i="73"/>
  <c r="AF40"/>
  <c r="AF41"/>
  <c r="AF42"/>
  <c r="AF8"/>
  <c r="AC10"/>
  <c r="AF9"/>
  <c r="AF10"/>
  <c r="AJ54"/>
  <c r="AJ55"/>
  <c r="AC90"/>
  <c r="AD90"/>
  <c r="AD87"/>
  <c r="AD88"/>
  <c r="AC88"/>
  <c r="AJ80"/>
  <c r="AJ79"/>
  <c r="AJ78"/>
  <c r="AJ34"/>
  <c r="AF84"/>
  <c r="AC46" i="72"/>
  <c r="AD46"/>
  <c r="AD20"/>
  <c r="AD22"/>
  <c r="AD21"/>
  <c r="AD23"/>
  <c r="AC29"/>
  <c r="AH27"/>
  <c r="AL27" s="1"/>
  <c r="AH24"/>
  <c r="AH25"/>
  <c r="AC25"/>
  <c r="AJ37"/>
  <c r="AJ38"/>
  <c r="AL38" s="1"/>
  <c r="AJ29"/>
  <c r="AJ27"/>
  <c r="AC30"/>
  <c r="AJ30"/>
  <c r="AJ20"/>
  <c r="AJ21"/>
  <c r="AC22"/>
  <c r="AJ19"/>
  <c r="AJ12"/>
  <c r="AC14"/>
  <c r="AJ13"/>
  <c r="AD101"/>
  <c r="AD103"/>
  <c r="AD102"/>
  <c r="AC103"/>
  <c r="AC99"/>
  <c r="AD97"/>
  <c r="AD98"/>
  <c r="AD99"/>
  <c r="AF79"/>
  <c r="AC79"/>
  <c r="AH95"/>
  <c r="AH96"/>
  <c r="AH83"/>
  <c r="AC84"/>
  <c r="AH84"/>
  <c r="AH81"/>
  <c r="AJ103"/>
  <c r="AJ102"/>
  <c r="AJ101"/>
  <c r="AJ97"/>
  <c r="AJ99"/>
  <c r="AJ98"/>
  <c r="AF23" i="73"/>
  <c r="AF22"/>
  <c r="AF21"/>
  <c r="AC9"/>
  <c r="AJ31"/>
  <c r="AJ30"/>
  <c r="AJ33"/>
  <c r="AD91"/>
  <c r="AC91"/>
  <c r="AF85"/>
  <c r="AC85"/>
  <c r="AF82"/>
  <c r="AF81"/>
  <c r="AF83"/>
  <c r="AC83"/>
  <c r="AJ81"/>
  <c r="AC81"/>
  <c r="AD89"/>
  <c r="AL24" i="83"/>
  <c r="AL27" i="76"/>
  <c r="AL72" i="85"/>
  <c r="AL48" i="86"/>
  <c r="AL52"/>
  <c r="AJ36" i="72"/>
  <c r="AH64"/>
  <c r="AL35" i="75"/>
  <c r="AF20" i="73"/>
  <c r="AJ28" i="72"/>
  <c r="J56" i="77"/>
  <c r="AE9" i="85"/>
  <c r="C63"/>
  <c r="J23" i="83"/>
  <c r="AH73" i="73"/>
  <c r="AH49"/>
  <c r="AH80" i="72"/>
  <c r="AK89" i="85"/>
  <c r="AK94" s="1"/>
  <c r="T62" s="1"/>
  <c r="AL32" i="86"/>
  <c r="AL20" i="87"/>
  <c r="AF40" i="72"/>
  <c r="AD45"/>
  <c r="AJ32" i="73"/>
  <c r="AL48" i="75"/>
  <c r="AL32" i="82"/>
  <c r="J35" i="87"/>
  <c r="J43" i="86"/>
  <c r="J47" i="87"/>
  <c r="J56" s="1"/>
  <c r="J55"/>
  <c r="AJ75" i="72"/>
  <c r="AJ89"/>
  <c r="AL89" s="1"/>
  <c r="AJ65" i="74"/>
  <c r="AL65" s="1"/>
  <c r="AJ67"/>
  <c r="AL67" s="1"/>
  <c r="AF85"/>
  <c r="AJ77" i="76"/>
  <c r="AL77" s="1"/>
  <c r="AJ81"/>
  <c r="AJ87"/>
  <c r="AJ57" i="74"/>
  <c r="AH59" i="75"/>
  <c r="AJ95" i="74"/>
  <c r="AJ61"/>
  <c r="AL61" s="1"/>
  <c r="AF56" i="75"/>
  <c r="AL56" s="1"/>
  <c r="C11" i="76"/>
  <c r="AL36" i="75"/>
  <c r="J61" i="77"/>
  <c r="AL48" i="83"/>
  <c r="AK89" i="84"/>
  <c r="AE11" i="85"/>
  <c r="AE17" s="1"/>
  <c r="AL52" i="83"/>
  <c r="AL84" i="75"/>
  <c r="AL52" i="81"/>
  <c r="AJ91" i="74"/>
  <c r="AJ93"/>
  <c r="AJ69"/>
  <c r="AJ71"/>
  <c r="AL47" i="81"/>
  <c r="AL31" i="85"/>
  <c r="AL32"/>
  <c r="AL36"/>
  <c r="AF44" i="67"/>
  <c r="AH37" i="73"/>
  <c r="AF92"/>
  <c r="AH67" i="75"/>
  <c r="AL67" s="1"/>
  <c r="AG98" i="86"/>
  <c r="AG97"/>
  <c r="AL41" i="85"/>
  <c r="AL10" i="76"/>
  <c r="AL20"/>
  <c r="AL23" i="85"/>
  <c r="AF62" i="72"/>
  <c r="AF33" i="75"/>
  <c r="AL33" s="1"/>
  <c r="AL58" i="76"/>
  <c r="AJ18" i="77"/>
  <c r="AL18" s="1"/>
  <c r="AH13"/>
  <c r="AL20" i="74"/>
  <c r="AH29" i="82"/>
  <c r="AH31"/>
  <c r="AD27" i="83"/>
  <c r="AH58" i="72"/>
  <c r="AF90" i="73"/>
  <c r="AF75" i="74"/>
  <c r="AH96"/>
  <c r="AH60"/>
  <c r="AH75" i="75"/>
  <c r="AH73"/>
  <c r="AH71"/>
  <c r="AH69"/>
  <c r="AH63"/>
  <c r="AC22" i="67"/>
  <c r="AC12"/>
  <c r="AJ8"/>
  <c r="AF90"/>
  <c r="AH78" i="72"/>
  <c r="AH91"/>
  <c r="AH23" i="73"/>
  <c r="AF88"/>
  <c r="AH99"/>
  <c r="AJ77" i="74"/>
  <c r="AJ57" i="76"/>
  <c r="AJ67"/>
  <c r="AJ75"/>
  <c r="AL75" s="1"/>
  <c r="AJ79"/>
  <c r="AC41" i="72"/>
  <c r="AD11"/>
  <c r="AF32"/>
  <c r="AJ53"/>
  <c r="AC69"/>
  <c r="AF75"/>
  <c r="AC72"/>
  <c r="AH94"/>
  <c r="AH88"/>
  <c r="AD52" i="73"/>
  <c r="AD36"/>
  <c r="AH12"/>
  <c r="AF78"/>
  <c r="AF66"/>
  <c r="AH88"/>
  <c r="AH56" i="74"/>
  <c r="AL80" i="87"/>
  <c r="AL78"/>
  <c r="AH24" i="85"/>
  <c r="J39" i="87"/>
  <c r="J27" i="86"/>
  <c r="G56"/>
  <c r="J71" s="1"/>
  <c r="J35" i="85"/>
  <c r="AF56" i="72"/>
  <c r="AJ59"/>
  <c r="AF88"/>
  <c r="AF80" i="73"/>
  <c r="AJ59" i="74"/>
  <c r="AC49" i="72"/>
  <c r="AC27"/>
  <c r="AC10"/>
  <c r="AC45"/>
  <c r="AC38"/>
  <c r="AD91"/>
  <c r="AD66"/>
  <c r="AF87"/>
  <c r="AF73"/>
  <c r="AJ93"/>
  <c r="AL93" s="1"/>
  <c r="AJ87"/>
  <c r="AJ79"/>
  <c r="AJ66"/>
  <c r="AJ8" i="73"/>
  <c r="AD44"/>
  <c r="AD28"/>
  <c r="AC45"/>
  <c r="AC30"/>
  <c r="AC37"/>
  <c r="AF56" i="77"/>
  <c r="AJ102"/>
  <c r="AF103"/>
  <c r="AL103"/>
  <c r="AC103"/>
  <c r="AF101"/>
  <c r="AL101" s="1"/>
  <c r="AC101"/>
  <c r="AH102"/>
  <c r="AH100"/>
  <c r="AH99"/>
  <c r="AL99" s="1"/>
  <c r="AH101"/>
  <c r="AF99" i="87"/>
  <c r="AL99" s="1"/>
  <c r="AF100"/>
  <c r="AF97"/>
  <c r="AG89" s="1"/>
  <c r="AF98"/>
  <c r="AJ97"/>
  <c r="AJ98"/>
  <c r="AJ99"/>
  <c r="AJ100"/>
  <c r="AF101"/>
  <c r="AF102"/>
  <c r="AJ101"/>
  <c r="AJ102"/>
  <c r="AF103"/>
  <c r="AL103" s="1"/>
  <c r="AC103"/>
  <c r="AJ101" i="77"/>
  <c r="AC102"/>
  <c r="AF102"/>
  <c r="AL102" s="1"/>
  <c r="AF100"/>
  <c r="AF98"/>
  <c r="AF97"/>
  <c r="AL97" s="1"/>
  <c r="AF99"/>
  <c r="AC100"/>
  <c r="AJ100"/>
  <c r="AJ99"/>
  <c r="AJ98"/>
  <c r="AJ97"/>
  <c r="AD99" i="87"/>
  <c r="AD97"/>
  <c r="AD98"/>
  <c r="AD100"/>
  <c r="AC100"/>
  <c r="AH100"/>
  <c r="AI89" s="1"/>
  <c r="AI94" s="1"/>
  <c r="R62" s="1"/>
  <c r="AH99"/>
  <c r="AH97"/>
  <c r="AH98"/>
  <c r="AD101"/>
  <c r="AC102"/>
  <c r="AD102"/>
  <c r="AH101"/>
  <c r="AH102"/>
  <c r="P61" i="67"/>
  <c r="N61"/>
  <c r="AC102"/>
  <c r="AD88"/>
  <c r="AC37" i="72"/>
  <c r="AD37"/>
  <c r="AD12"/>
  <c r="AC15"/>
  <c r="AF8"/>
  <c r="AC8"/>
  <c r="AF11"/>
  <c r="AF10"/>
  <c r="AH13"/>
  <c r="AJ24"/>
  <c r="AJ22"/>
  <c r="AJ23"/>
  <c r="AD85"/>
  <c r="AC85"/>
  <c r="AD83"/>
  <c r="AD71"/>
  <c r="AD73"/>
  <c r="AC74"/>
  <c r="AF103"/>
  <c r="AF101"/>
  <c r="AF100"/>
  <c r="AF102"/>
  <c r="AF89"/>
  <c r="AC92"/>
  <c r="AF91"/>
  <c r="AF90"/>
  <c r="AF92"/>
  <c r="AF81"/>
  <c r="AC83"/>
  <c r="AF83"/>
  <c r="AH100"/>
  <c r="AH99"/>
  <c r="AH98"/>
  <c r="AH97"/>
  <c r="AH92"/>
  <c r="AH90"/>
  <c r="AH93"/>
  <c r="AH85"/>
  <c r="AH87"/>
  <c r="AH74"/>
  <c r="AH69"/>
  <c r="AH65"/>
  <c r="AH66"/>
  <c r="AH68"/>
  <c r="AH67"/>
  <c r="AJ90"/>
  <c r="AJ91"/>
  <c r="AJ83"/>
  <c r="AJ81"/>
  <c r="AJ82"/>
  <c r="AD51" i="73"/>
  <c r="AC51"/>
  <c r="AD49"/>
  <c r="AL49"/>
  <c r="AC49"/>
  <c r="AD42"/>
  <c r="AD37"/>
  <c r="AD39"/>
  <c r="AD40"/>
  <c r="AD38"/>
  <c r="AD35"/>
  <c r="AD33"/>
  <c r="AC33"/>
  <c r="AD26"/>
  <c r="AC26"/>
  <c r="AD22"/>
  <c r="AC22"/>
  <c r="AD16"/>
  <c r="AC18"/>
  <c r="AD17"/>
  <c r="AF13"/>
  <c r="AC14"/>
  <c r="AF11"/>
  <c r="AF12"/>
  <c r="AF14"/>
  <c r="AC54"/>
  <c r="AH54"/>
  <c r="AH32"/>
  <c r="AH33"/>
  <c r="AL33" s="1"/>
  <c r="AH34"/>
  <c r="AH24"/>
  <c r="AH22"/>
  <c r="AH21"/>
  <c r="AJ11"/>
  <c r="AJ10"/>
  <c r="AJ12"/>
  <c r="AJ9"/>
  <c r="AD92"/>
  <c r="AC94"/>
  <c r="AD76"/>
  <c r="AC78"/>
  <c r="AD75"/>
  <c r="AD78"/>
  <c r="AD59"/>
  <c r="AC61"/>
  <c r="AD60"/>
  <c r="AD58"/>
  <c r="AD61"/>
  <c r="AF86"/>
  <c r="AF87"/>
  <c r="AC89"/>
  <c r="AF89"/>
  <c r="AF79"/>
  <c r="AC79"/>
  <c r="AC77"/>
  <c r="AF77"/>
  <c r="AF72"/>
  <c r="AF75"/>
  <c r="AC75"/>
  <c r="AF74"/>
  <c r="AF73"/>
  <c r="AF67"/>
  <c r="AC67"/>
  <c r="AF65"/>
  <c r="AC65"/>
  <c r="AF60"/>
  <c r="AF57"/>
  <c r="AF58"/>
  <c r="AF59"/>
  <c r="AC60"/>
  <c r="AH97"/>
  <c r="AH96"/>
  <c r="AH95"/>
  <c r="AH98"/>
  <c r="AH92"/>
  <c r="AH91"/>
  <c r="AH90"/>
  <c r="AC87"/>
  <c r="AH87"/>
  <c r="AH80"/>
  <c r="AC80"/>
  <c r="AH69"/>
  <c r="AH68"/>
  <c r="AH67"/>
  <c r="AH70"/>
  <c r="AC70"/>
  <c r="AH57"/>
  <c r="AH56"/>
  <c r="AJ100"/>
  <c r="AJ98"/>
  <c r="AJ99"/>
  <c r="AJ101"/>
  <c r="AJ84"/>
  <c r="AJ85"/>
  <c r="AL85" s="1"/>
  <c r="AJ82"/>
  <c r="AJ83"/>
  <c r="AJ62"/>
  <c r="AJ63"/>
  <c r="AJ64"/>
  <c r="AJ65"/>
  <c r="U61" i="84"/>
  <c r="U61" i="86"/>
  <c r="P61" i="85"/>
  <c r="G61"/>
  <c r="I61" i="86"/>
  <c r="AL15" i="75"/>
  <c r="AL46" i="76"/>
  <c r="AL42"/>
  <c r="AD33" i="67"/>
  <c r="AD100"/>
  <c r="AD78"/>
  <c r="AD62"/>
  <c r="AF92"/>
  <c r="AF70"/>
  <c r="AF71" i="72"/>
  <c r="AD24" i="73"/>
  <c r="AH31"/>
  <c r="AH29"/>
  <c r="AH78"/>
  <c r="AL78" s="1"/>
  <c r="AD44" i="67"/>
  <c r="AD95"/>
  <c r="AC95"/>
  <c r="AD57"/>
  <c r="AD8" i="72"/>
  <c r="AL8" s="1"/>
  <c r="AC9"/>
  <c r="AC55"/>
  <c r="AF54"/>
  <c r="AF55"/>
  <c r="AF19"/>
  <c r="AF20"/>
  <c r="AC12"/>
  <c r="AF12"/>
  <c r="AD93"/>
  <c r="AD94"/>
  <c r="AD86"/>
  <c r="AC88"/>
  <c r="AF93"/>
  <c r="AC93"/>
  <c r="AF86"/>
  <c r="AF85"/>
  <c r="AF68"/>
  <c r="AF67"/>
  <c r="AF69"/>
  <c r="AF59"/>
  <c r="AF61"/>
  <c r="AL61"/>
  <c r="AF60"/>
  <c r="AH77"/>
  <c r="AH79"/>
  <c r="AH76"/>
  <c r="AJ92"/>
  <c r="AJ94"/>
  <c r="AJ84"/>
  <c r="AJ85"/>
  <c r="AL85" s="1"/>
  <c r="AJ86"/>
  <c r="AJ80"/>
  <c r="AC80"/>
  <c r="AJ76"/>
  <c r="AJ78"/>
  <c r="AJ77"/>
  <c r="AJ65"/>
  <c r="AC65"/>
  <c r="AD50" i="73"/>
  <c r="AC50"/>
  <c r="AD45"/>
  <c r="AD47"/>
  <c r="AD48"/>
  <c r="AD46"/>
  <c r="AD43"/>
  <c r="AC43"/>
  <c r="AD41"/>
  <c r="AC41"/>
  <c r="AC34"/>
  <c r="AD29"/>
  <c r="AD31"/>
  <c r="AD30"/>
  <c r="AD27"/>
  <c r="AC27"/>
  <c r="AD25"/>
  <c r="AC23"/>
  <c r="AD23"/>
  <c r="AD21"/>
  <c r="AC21"/>
  <c r="AD15"/>
  <c r="AD13"/>
  <c r="AD14"/>
  <c r="AC15"/>
  <c r="AH55"/>
  <c r="AC55"/>
  <c r="AH51"/>
  <c r="AH52"/>
  <c r="AH53"/>
  <c r="AH48"/>
  <c r="AH50"/>
  <c r="AH40"/>
  <c r="AC102"/>
  <c r="AD101"/>
  <c r="AD84"/>
  <c r="AC86"/>
  <c r="AD85"/>
  <c r="AD83"/>
  <c r="AD86"/>
  <c r="AD64"/>
  <c r="AC66"/>
  <c r="AD63"/>
  <c r="AD65"/>
  <c r="AD66"/>
  <c r="AD55"/>
  <c r="AD56"/>
  <c r="AD57"/>
  <c r="AC57"/>
  <c r="AD54"/>
  <c r="AF94"/>
  <c r="AF95"/>
  <c r="AF96"/>
  <c r="AF97"/>
  <c r="AF76"/>
  <c r="AC76"/>
  <c r="AF68"/>
  <c r="AF70"/>
  <c r="AF71"/>
  <c r="AC71"/>
  <c r="AF69"/>
  <c r="AF64"/>
  <c r="AF61"/>
  <c r="AF62"/>
  <c r="AF63"/>
  <c r="AC64"/>
  <c r="AH81"/>
  <c r="AH84"/>
  <c r="AL84" s="1"/>
  <c r="AH83"/>
  <c r="AH82"/>
  <c r="AC84"/>
  <c r="AH75"/>
  <c r="AH76"/>
  <c r="AH72"/>
  <c r="AC74"/>
  <c r="AH71"/>
  <c r="AH74"/>
  <c r="AH61"/>
  <c r="AH58"/>
  <c r="AH59"/>
  <c r="AH60"/>
  <c r="AJ92"/>
  <c r="AJ93"/>
  <c r="AC93"/>
  <c r="AJ90"/>
  <c r="AJ91"/>
  <c r="AJ76"/>
  <c r="AJ77"/>
  <c r="AJ74"/>
  <c r="AJ75"/>
  <c r="AL75" s="1"/>
  <c r="U61" i="85"/>
  <c r="G61" i="84"/>
  <c r="C61" i="85"/>
  <c r="E61"/>
  <c r="C61" i="84"/>
  <c r="E61"/>
  <c r="AL40" i="75"/>
  <c r="AL17" i="82"/>
  <c r="AL8"/>
  <c r="AD89" i="67"/>
  <c r="AD73"/>
  <c r="AF81"/>
  <c r="AF69"/>
  <c r="AF60"/>
  <c r="AD31" i="72"/>
  <c r="AF84"/>
  <c r="AJ88"/>
  <c r="AC46" i="73"/>
  <c r="AC31"/>
  <c r="AC29"/>
  <c r="AH30"/>
  <c r="AL30" s="1"/>
  <c r="AH86"/>
  <c r="AH79"/>
  <c r="AH65" i="75"/>
  <c r="AC16" i="77"/>
  <c r="AH49" i="75"/>
  <c r="AL49"/>
  <c r="AH37"/>
  <c r="AH82" i="81"/>
  <c r="AH70" i="82"/>
  <c r="AH70" i="83"/>
  <c r="AH66" i="84"/>
  <c r="AL66" s="1"/>
  <c r="AD57" i="86"/>
  <c r="AE89"/>
  <c r="AE91" s="1"/>
  <c r="AF36"/>
  <c r="AL36" s="1"/>
  <c r="AJ39" i="83"/>
  <c r="AL39" s="1"/>
  <c r="AJ75" i="74"/>
  <c r="AF8" i="81"/>
  <c r="AG9" s="1"/>
  <c r="C61" i="67"/>
  <c r="J11" i="76"/>
  <c r="J56" s="1"/>
  <c r="C56"/>
  <c r="C61" s="1"/>
  <c r="AL101" i="87"/>
  <c r="AL95" i="72"/>
  <c r="I61" i="85"/>
  <c r="E61" i="86"/>
  <c r="AL24" i="85"/>
  <c r="AE14"/>
  <c r="C62" s="1"/>
  <c r="AK94" i="84"/>
  <c r="T62" s="1"/>
  <c r="AL98" i="77"/>
  <c r="AL57" i="76"/>
  <c r="AL98" i="87"/>
  <c r="AI89" i="77"/>
  <c r="AI94" s="1"/>
  <c r="R62" s="1"/>
  <c r="AI91"/>
  <c r="AI96" s="1"/>
  <c r="AI89" i="84"/>
  <c r="AI91" s="1"/>
  <c r="AL37" i="75"/>
  <c r="E61" i="67"/>
  <c r="AL86" i="72"/>
  <c r="AL22" i="73"/>
  <c r="F71" i="76"/>
  <c r="AI94" i="84"/>
  <c r="R62"/>
  <c r="N63" i="86"/>
  <c r="AE94"/>
  <c r="N62" s="1"/>
  <c r="AL17" i="75"/>
  <c r="AG9" i="76"/>
  <c r="AL24"/>
  <c r="AL21"/>
  <c r="AE9"/>
  <c r="AL32"/>
  <c r="AL52"/>
  <c r="AL52" i="75"/>
  <c r="AL44" i="76"/>
  <c r="AL40"/>
  <c r="AL21" i="74"/>
  <c r="AK9" i="76"/>
  <c r="AJ60" i="73"/>
  <c r="AJ59"/>
  <c r="AH32" i="74"/>
  <c r="AH31"/>
  <c r="AF92"/>
  <c r="AF94"/>
  <c r="AF76"/>
  <c r="AF77"/>
  <c r="AF78"/>
  <c r="AF58"/>
  <c r="AF57"/>
  <c r="AF56"/>
  <c r="AH93"/>
  <c r="AH92"/>
  <c r="AH91"/>
  <c r="AH76"/>
  <c r="AH77"/>
  <c r="AH75"/>
  <c r="AF58" i="75"/>
  <c r="AF61"/>
  <c r="AF60"/>
  <c r="AL60" s="1"/>
  <c r="AF59"/>
  <c r="AL59" s="1"/>
  <c r="AJ78"/>
  <c r="AL78" s="1"/>
  <c r="AJ80"/>
  <c r="AL80"/>
  <c r="AJ74"/>
  <c r="AJ75"/>
  <c r="AL75" s="1"/>
  <c r="AJ76"/>
  <c r="AL76" s="1"/>
  <c r="AJ77"/>
  <c r="AL77"/>
  <c r="AJ70"/>
  <c r="AJ71"/>
  <c r="AJ72"/>
  <c r="AL72" s="1"/>
  <c r="AJ73"/>
  <c r="AJ66"/>
  <c r="AJ67"/>
  <c r="AJ68"/>
  <c r="AJ69"/>
  <c r="AF98" i="76"/>
  <c r="AF100"/>
  <c r="AF81"/>
  <c r="AF82"/>
  <c r="AF79"/>
  <c r="AL79" s="1"/>
  <c r="AF80"/>
  <c r="AF62"/>
  <c r="AF63"/>
  <c r="AF64"/>
  <c r="AH96"/>
  <c r="AH95"/>
  <c r="AH98"/>
  <c r="AH97"/>
  <c r="AL97"/>
  <c r="AH70"/>
  <c r="AH71"/>
  <c r="AH68"/>
  <c r="AH69"/>
  <c r="AL69" s="1"/>
  <c r="AH64"/>
  <c r="AH67"/>
  <c r="AH65"/>
  <c r="AJ97"/>
  <c r="AJ96"/>
  <c r="AJ95"/>
  <c r="AJ94"/>
  <c r="AJ88"/>
  <c r="AL88" s="1"/>
  <c r="AJ86"/>
  <c r="AJ80"/>
  <c r="AJ82"/>
  <c r="AJ59"/>
  <c r="AJ60"/>
  <c r="AC60"/>
  <c r="AF91" i="77"/>
  <c r="AL91" s="1"/>
  <c r="AC91"/>
  <c r="AF89"/>
  <c r="AC89"/>
  <c r="AC87"/>
  <c r="AF87"/>
  <c r="AF85"/>
  <c r="AC85"/>
  <c r="AF83"/>
  <c r="AC83"/>
  <c r="AF81"/>
  <c r="AC81"/>
  <c r="AF79"/>
  <c r="AC79"/>
  <c r="AF77"/>
  <c r="AL77" s="1"/>
  <c r="AC77"/>
  <c r="AC75"/>
  <c r="AF75"/>
  <c r="AF73"/>
  <c r="AC73"/>
  <c r="AF68"/>
  <c r="AL68" s="1"/>
  <c r="AF69"/>
  <c r="AL69"/>
  <c r="AF70"/>
  <c r="AL70" s="1"/>
  <c r="AF71"/>
  <c r="AC71"/>
  <c r="AF60"/>
  <c r="AF61"/>
  <c r="AF62"/>
  <c r="AF63"/>
  <c r="AC63"/>
  <c r="AJ82"/>
  <c r="AJ83"/>
  <c r="AL83" s="1"/>
  <c r="AJ80"/>
  <c r="AJ81"/>
  <c r="AC67"/>
  <c r="AJ67"/>
  <c r="AL67" s="1"/>
  <c r="AC65"/>
  <c r="AJ65"/>
  <c r="AL65" s="1"/>
  <c r="AC61"/>
  <c r="AJ61"/>
  <c r="AC59"/>
  <c r="AJ59"/>
  <c r="AJ56"/>
  <c r="AL56" s="1"/>
  <c r="AJ57"/>
  <c r="AL57" s="1"/>
  <c r="AC57"/>
  <c r="AJ55"/>
  <c r="AL55" s="1"/>
  <c r="AJ54"/>
  <c r="AL54" s="1"/>
  <c r="AD47"/>
  <c r="AL47" s="1"/>
  <c r="AC47"/>
  <c r="AD45"/>
  <c r="AC45"/>
  <c r="AD43"/>
  <c r="AC43"/>
  <c r="AD41"/>
  <c r="AL41"/>
  <c r="AC41"/>
  <c r="AD39"/>
  <c r="AL39" s="1"/>
  <c r="AC39"/>
  <c r="AD37"/>
  <c r="AL37" s="1"/>
  <c r="AC37"/>
  <c r="AD22"/>
  <c r="AL22" s="1"/>
  <c r="AD21"/>
  <c r="AD24"/>
  <c r="AL24" s="1"/>
  <c r="AD23"/>
  <c r="AL23" s="1"/>
  <c r="AC34"/>
  <c r="AF32"/>
  <c r="AH43"/>
  <c r="AH45"/>
  <c r="AH44"/>
  <c r="AH46"/>
  <c r="AH9"/>
  <c r="AC10"/>
  <c r="AC53"/>
  <c r="AJ53"/>
  <c r="AL53"/>
  <c r="AJ52"/>
  <c r="AC12"/>
  <c r="AJ12"/>
  <c r="AL12" s="1"/>
  <c r="AJ10"/>
  <c r="AL10"/>
  <c r="AJ8"/>
  <c r="AJ9"/>
  <c r="AL61" i="73"/>
  <c r="AL102" i="87"/>
  <c r="AL97"/>
  <c r="AL100" i="77"/>
  <c r="AL71" i="75"/>
  <c r="AL20" i="73"/>
  <c r="AL44" i="74"/>
  <c r="AL20" i="75"/>
  <c r="AL36" i="76"/>
  <c r="AL41" i="72"/>
  <c r="AL68" i="75"/>
  <c r="AL19" i="76"/>
  <c r="AJ88" i="73"/>
  <c r="AF98" i="75"/>
  <c r="AL98" s="1"/>
  <c r="AF96"/>
  <c r="AF94"/>
  <c r="AF92"/>
  <c r="AF90"/>
  <c r="AF88"/>
  <c r="AL88"/>
  <c r="AF63"/>
  <c r="AL63" s="1"/>
  <c r="AH97"/>
  <c r="AL97" s="1"/>
  <c r="AJ94"/>
  <c r="AH28"/>
  <c r="AH26"/>
  <c r="AL26" s="1"/>
  <c r="AH24"/>
  <c r="AL24" s="1"/>
  <c r="AH22"/>
  <c r="AL22"/>
  <c r="AF102" i="76"/>
  <c r="AF66"/>
  <c r="AL66" s="1"/>
  <c r="AJ101"/>
  <c r="AJ99"/>
  <c r="AJ87" i="77"/>
  <c r="AJ85"/>
  <c r="AJ63"/>
  <c r="AH57" i="72"/>
  <c r="AH59"/>
  <c r="AJ87" i="73"/>
  <c r="AJ86"/>
  <c r="AF88" i="74"/>
  <c r="AF86"/>
  <c r="AF73"/>
  <c r="AF72"/>
  <c r="AF71"/>
  <c r="AH88"/>
  <c r="AH90"/>
  <c r="AH89"/>
  <c r="AH87"/>
  <c r="AH74"/>
  <c r="AH73"/>
  <c r="AH72"/>
  <c r="AH71"/>
  <c r="AH62" i="75"/>
  <c r="AH60"/>
  <c r="AJ90"/>
  <c r="AJ92"/>
  <c r="AJ11"/>
  <c r="AL11" s="1"/>
  <c r="AJ13"/>
  <c r="AL13" s="1"/>
  <c r="AC9" i="76"/>
  <c r="AH9"/>
  <c r="AL9"/>
  <c r="AH8"/>
  <c r="AL8"/>
  <c r="AF94"/>
  <c r="AF96"/>
  <c r="AL96" s="1"/>
  <c r="AH86"/>
  <c r="AH87"/>
  <c r="AL87" s="1"/>
  <c r="AH84"/>
  <c r="AH85"/>
  <c r="AH82"/>
  <c r="AH83"/>
  <c r="AH80"/>
  <c r="AL80" s="1"/>
  <c r="AH81"/>
  <c r="AJ72"/>
  <c r="AL72" s="1"/>
  <c r="AJ70"/>
  <c r="AL70" s="1"/>
  <c r="AD88" i="77"/>
  <c r="AC90"/>
  <c r="AD89"/>
  <c r="AD87"/>
  <c r="AD90"/>
  <c r="AF88"/>
  <c r="AL88" s="1"/>
  <c r="AC88"/>
  <c r="AF86"/>
  <c r="AL86" s="1"/>
  <c r="AC86"/>
  <c r="AF84"/>
  <c r="AL84" s="1"/>
  <c r="AC84"/>
  <c r="AC82"/>
  <c r="AF82"/>
  <c r="AF80"/>
  <c r="AC80"/>
  <c r="AC78"/>
  <c r="AF78"/>
  <c r="AF76"/>
  <c r="AL76" s="1"/>
  <c r="AC76"/>
  <c r="AF74"/>
  <c r="AC74"/>
  <c r="AF72"/>
  <c r="AL72" s="1"/>
  <c r="AC72"/>
  <c r="AJ74"/>
  <c r="AJ75"/>
  <c r="AJ72"/>
  <c r="AJ73"/>
  <c r="AJ66"/>
  <c r="AL66"/>
  <c r="AC66"/>
  <c r="AJ64"/>
  <c r="AL64" s="1"/>
  <c r="AC64"/>
  <c r="AJ62"/>
  <c r="AC62"/>
  <c r="AJ60"/>
  <c r="AC60"/>
  <c r="AJ58"/>
  <c r="AL58"/>
  <c r="AC58"/>
  <c r="AC46"/>
  <c r="AD46"/>
  <c r="AL46"/>
  <c r="AD42"/>
  <c r="AL42"/>
  <c r="AC42"/>
  <c r="AC38"/>
  <c r="AD38"/>
  <c r="AL38"/>
  <c r="AD33"/>
  <c r="AL33"/>
  <c r="AD35"/>
  <c r="AL35"/>
  <c r="AD34"/>
  <c r="AL34"/>
  <c r="AD36"/>
  <c r="AD29"/>
  <c r="AL29" s="1"/>
  <c r="AD31"/>
  <c r="AL31" s="1"/>
  <c r="AD32"/>
  <c r="AL32" s="1"/>
  <c r="AD30"/>
  <c r="AL30"/>
  <c r="AC31"/>
  <c r="AJ28"/>
  <c r="AL28" s="1"/>
  <c r="AC13"/>
  <c r="AJ13"/>
  <c r="AL13" s="1"/>
  <c r="AJ11"/>
  <c r="AL11" s="1"/>
  <c r="AC11"/>
  <c r="AD53" i="81"/>
  <c r="AD55"/>
  <c r="AC56"/>
  <c r="AD54"/>
  <c r="AD56"/>
  <c r="AL83" i="73"/>
  <c r="AL69" i="75"/>
  <c r="AL73"/>
  <c r="AL81" i="76"/>
  <c r="AG94" i="86"/>
  <c r="P62" s="1"/>
  <c r="J56" i="84"/>
  <c r="J61" s="1"/>
  <c r="AL42" i="74"/>
  <c r="AL28" i="76"/>
  <c r="AL48"/>
  <c r="AL16" i="74"/>
  <c r="AL70" i="75"/>
  <c r="AL74"/>
  <c r="AL94" i="76"/>
  <c r="AL82" i="77"/>
  <c r="AF93" i="73"/>
  <c r="AF91"/>
  <c r="AJ89"/>
  <c r="AL89" s="1"/>
  <c r="AF86" i="75"/>
  <c r="AL86" s="1"/>
  <c r="AF62"/>
  <c r="AH93"/>
  <c r="AL93" s="1"/>
  <c r="AH64"/>
  <c r="AH41"/>
  <c r="AL41" s="1"/>
  <c r="AH27"/>
  <c r="AH23"/>
  <c r="AL23"/>
  <c r="AH21"/>
  <c r="AD64" i="76"/>
  <c r="AL64" s="1"/>
  <c r="AF101"/>
  <c r="AL101" s="1"/>
  <c r="AF83"/>
  <c r="AF67"/>
  <c r="AF65"/>
  <c r="AJ100"/>
  <c r="AJ98"/>
  <c r="AL98"/>
  <c r="AJ88" i="77"/>
  <c r="AJ86"/>
  <c r="AJ84"/>
  <c r="AD44"/>
  <c r="AD40"/>
  <c r="AL40" s="1"/>
  <c r="AL52"/>
  <c r="AF44"/>
  <c r="AL36"/>
  <c r="AF24"/>
  <c r="AG9"/>
  <c r="AL78"/>
  <c r="AL59"/>
  <c r="AJ20"/>
  <c r="AL20" s="1"/>
  <c r="AF27" i="75"/>
  <c r="AK9" i="84"/>
  <c r="AL12"/>
  <c r="AL51" i="85"/>
  <c r="AL39"/>
  <c r="AL22"/>
  <c r="AL34" i="86"/>
  <c r="K71"/>
  <c r="AK89"/>
  <c r="AL49" i="87"/>
  <c r="AL45"/>
  <c r="AL41"/>
  <c r="AL29"/>
  <c r="G56" i="74"/>
  <c r="G56" i="76"/>
  <c r="J71" s="1"/>
  <c r="AH82" i="72"/>
  <c r="AH61" i="75"/>
  <c r="AL61" s="1"/>
  <c r="AL63" i="76"/>
  <c r="AJ48" i="77"/>
  <c r="AJ32"/>
  <c r="AL79"/>
  <c r="AL71"/>
  <c r="AH16" i="76"/>
  <c r="AI9" s="1"/>
  <c r="AD44" i="75"/>
  <c r="AL44" s="1"/>
  <c r="AJ28"/>
  <c r="AH25" i="74"/>
  <c r="AL16" i="77"/>
  <c r="AH8"/>
  <c r="AI9" s="1"/>
  <c r="G63" s="1"/>
  <c r="AL29" i="75"/>
  <c r="AD28" i="74"/>
  <c r="AL20" i="82"/>
  <c r="AE89"/>
  <c r="AE94" s="1"/>
  <c r="N62" s="1"/>
  <c r="AG9" i="83"/>
  <c r="E63" s="1"/>
  <c r="AL25"/>
  <c r="AG89" i="84"/>
  <c r="AG9"/>
  <c r="AG11" s="1"/>
  <c r="AG18" s="1"/>
  <c r="AL15"/>
  <c r="AL11"/>
  <c r="AL52" i="85"/>
  <c r="AI9"/>
  <c r="G63" s="1"/>
  <c r="AG89"/>
  <c r="AL19"/>
  <c r="AL20"/>
  <c r="AI89"/>
  <c r="R63" s="1"/>
  <c r="AL50" i="86"/>
  <c r="AL46"/>
  <c r="AL43"/>
  <c r="AL24"/>
  <c r="AL16"/>
  <c r="AL60"/>
  <c r="AL48" i="87"/>
  <c r="AL28"/>
  <c r="AK9" i="86"/>
  <c r="I63" s="1"/>
  <c r="AL26" i="83"/>
  <c r="AL35" i="85"/>
  <c r="J15"/>
  <c r="AD13" i="67"/>
  <c r="AD52"/>
  <c r="AF54"/>
  <c r="AF43"/>
  <c r="AF38"/>
  <c r="AH40"/>
  <c r="AC21"/>
  <c r="AD99"/>
  <c r="AD92"/>
  <c r="AF100"/>
  <c r="AC88"/>
  <c r="AF65"/>
  <c r="AC60"/>
  <c r="AF57"/>
  <c r="AH102"/>
  <c r="AF66" i="72"/>
  <c r="AL103" i="74"/>
  <c r="AD25" i="75"/>
  <c r="AL25"/>
  <c r="AE98" i="86"/>
  <c r="AI95" i="77"/>
  <c r="AI97"/>
  <c r="AI98"/>
  <c r="J61" i="87"/>
  <c r="M71"/>
  <c r="AI91"/>
  <c r="AI95" s="1"/>
  <c r="R63"/>
  <c r="AG11" i="83"/>
  <c r="AG14" s="1"/>
  <c r="AI11" i="85"/>
  <c r="AI14" s="1"/>
  <c r="G62" s="1"/>
  <c r="AK11" i="86"/>
  <c r="AG89" i="82"/>
  <c r="P63" s="1"/>
  <c r="AE89" i="83"/>
  <c r="I63" i="84"/>
  <c r="AK11"/>
  <c r="AI9"/>
  <c r="AL8"/>
  <c r="AL20" i="86"/>
  <c r="AI9"/>
  <c r="T63"/>
  <c r="AK91"/>
  <c r="AK94"/>
  <c r="T62" s="1"/>
  <c r="AL39" i="87"/>
  <c r="AE9"/>
  <c r="C63" s="1"/>
  <c r="AL17"/>
  <c r="AG9"/>
  <c r="G61" i="74"/>
  <c r="J71"/>
  <c r="AD29" i="67"/>
  <c r="AC29"/>
  <c r="AD27"/>
  <c r="AD25"/>
  <c r="AD23"/>
  <c r="AD19"/>
  <c r="AC17"/>
  <c r="AD17"/>
  <c r="AD15"/>
  <c r="AC15"/>
  <c r="AC11"/>
  <c r="AD11"/>
  <c r="AC54"/>
  <c r="AD54"/>
  <c r="AD48"/>
  <c r="AC48"/>
  <c r="AC46"/>
  <c r="AD46"/>
  <c r="AD36"/>
  <c r="AD32"/>
  <c r="AD30"/>
  <c r="AC30"/>
  <c r="AF8"/>
  <c r="AF9"/>
  <c r="AD94"/>
  <c r="AC90"/>
  <c r="AD90"/>
  <c r="AC84"/>
  <c r="AD84"/>
  <c r="AF97"/>
  <c r="AC85"/>
  <c r="AF85"/>
  <c r="AF79"/>
  <c r="AC77"/>
  <c r="AF77"/>
  <c r="AC73"/>
  <c r="AF73"/>
  <c r="AC71"/>
  <c r="AF71"/>
  <c r="AF67"/>
  <c r="AC67"/>
  <c r="AF63"/>
  <c r="AF61"/>
  <c r="AC59"/>
  <c r="AF59"/>
  <c r="R63" i="84"/>
  <c r="R63" i="77"/>
  <c r="AE16" i="85"/>
  <c r="AG9" i="86"/>
  <c r="AD97" i="67"/>
  <c r="AL32" i="75"/>
  <c r="AF88" i="67"/>
  <c r="G61" i="86"/>
  <c r="AF75" i="67"/>
  <c r="AE9" i="84"/>
  <c r="AK91" i="85"/>
  <c r="AK98" s="1"/>
  <c r="AL68" i="84"/>
  <c r="AK9" i="75"/>
  <c r="AL28" i="85"/>
  <c r="AL44" i="86"/>
  <c r="AL40" i="85"/>
  <c r="AL48"/>
  <c r="AL52" i="74"/>
  <c r="AL36"/>
  <c r="AL32" i="81"/>
  <c r="AL40" i="87"/>
  <c r="AD21" i="67"/>
  <c r="AD9"/>
  <c r="AC52"/>
  <c r="AD50"/>
  <c r="AD42"/>
  <c r="AD40"/>
  <c r="AD38"/>
  <c r="AD34"/>
  <c r="AF55"/>
  <c r="AF53"/>
  <c r="AF51"/>
  <c r="AF49"/>
  <c r="AF47"/>
  <c r="AF45"/>
  <c r="AF41"/>
  <c r="AF39"/>
  <c r="AF37"/>
  <c r="AF35"/>
  <c r="AF33"/>
  <c r="AF31"/>
  <c r="AF29"/>
  <c r="AF27"/>
  <c r="AF25"/>
  <c r="AF23"/>
  <c r="AF21"/>
  <c r="AF19"/>
  <c r="AF17"/>
  <c r="AF15"/>
  <c r="AF13"/>
  <c r="AF11"/>
  <c r="AH52"/>
  <c r="AH46"/>
  <c r="AH28"/>
  <c r="AL28" s="1"/>
  <c r="AH22"/>
  <c r="AH12"/>
  <c r="AH10"/>
  <c r="AJ51"/>
  <c r="AJ45"/>
  <c r="AJ39"/>
  <c r="AJ33"/>
  <c r="AJ15"/>
  <c r="AJ9"/>
  <c r="AC82"/>
  <c r="AF101"/>
  <c r="AF99"/>
  <c r="AF95"/>
  <c r="AF93"/>
  <c r="AF91"/>
  <c r="AF89"/>
  <c r="AF87"/>
  <c r="AF83"/>
  <c r="AF56"/>
  <c r="AH89"/>
  <c r="AH85"/>
  <c r="AH63"/>
  <c r="AJ102"/>
  <c r="AJ100"/>
  <c r="AJ94"/>
  <c r="AJ88"/>
  <c r="AJ82"/>
  <c r="AJ76"/>
  <c r="AJ70"/>
  <c r="AJ64"/>
  <c r="AJ58"/>
  <c r="AG94" i="84"/>
  <c r="P62" s="1"/>
  <c r="P63"/>
  <c r="AG91"/>
  <c r="E63"/>
  <c r="AG94" i="85"/>
  <c r="P62" s="1"/>
  <c r="P63"/>
  <c r="AG91"/>
  <c r="AI91"/>
  <c r="AI97" s="1"/>
  <c r="AE9" i="86"/>
  <c r="AL19"/>
  <c r="AC28" i="67"/>
  <c r="AD28"/>
  <c r="AD20"/>
  <c r="AD16"/>
  <c r="AC16"/>
  <c r="AD14"/>
  <c r="AC10"/>
  <c r="AD10"/>
  <c r="AC55"/>
  <c r="AD55"/>
  <c r="AD53"/>
  <c r="AC53"/>
  <c r="AD51"/>
  <c r="AC51"/>
  <c r="AD49"/>
  <c r="AD47"/>
  <c r="AC47"/>
  <c r="AC45"/>
  <c r="AD45"/>
  <c r="AD43"/>
  <c r="AD39"/>
  <c r="AC39"/>
  <c r="AD37"/>
  <c r="AD35"/>
  <c r="AC35"/>
  <c r="AD31"/>
  <c r="AC31"/>
  <c r="AH9"/>
  <c r="AH8"/>
  <c r="AD56"/>
  <c r="AD103"/>
  <c r="AC103"/>
  <c r="AD101"/>
  <c r="AD98"/>
  <c r="AD96"/>
  <c r="AD93"/>
  <c r="AC91"/>
  <c r="AD91"/>
  <c r="AD85"/>
  <c r="AD86"/>
  <c r="AD87"/>
  <c r="AD81"/>
  <c r="AD80"/>
  <c r="AD83"/>
  <c r="AD82"/>
  <c r="AF96"/>
  <c r="AC96"/>
  <c r="AF80"/>
  <c r="AC78"/>
  <c r="AF78"/>
  <c r="AC72"/>
  <c r="AF72"/>
  <c r="AF68"/>
  <c r="AF66"/>
  <c r="AC66"/>
  <c r="AF64"/>
  <c r="AF62"/>
  <c r="AC58"/>
  <c r="AF58"/>
  <c r="AJ57"/>
  <c r="AL20" i="83"/>
  <c r="AI9" i="87"/>
  <c r="G63" s="1"/>
  <c r="AD26" i="67"/>
  <c r="AD24"/>
  <c r="AD22"/>
  <c r="AD18"/>
  <c r="AD12"/>
  <c r="AD41"/>
  <c r="AF52"/>
  <c r="AF50"/>
  <c r="AF48"/>
  <c r="AF46"/>
  <c r="AF42"/>
  <c r="AF40"/>
  <c r="AF36"/>
  <c r="AF34"/>
  <c r="AF32"/>
  <c r="AF30"/>
  <c r="AF28"/>
  <c r="AF26"/>
  <c r="AF24"/>
  <c r="AF22"/>
  <c r="AF20"/>
  <c r="AF18"/>
  <c r="AF16"/>
  <c r="AF14"/>
  <c r="AF12"/>
  <c r="AF10"/>
  <c r="AG9" s="1"/>
  <c r="AH53"/>
  <c r="AH51"/>
  <c r="AH45"/>
  <c r="AH39"/>
  <c r="AH37"/>
  <c r="AH27"/>
  <c r="AH21"/>
  <c r="AH13"/>
  <c r="AJ52"/>
  <c r="AJ50"/>
  <c r="AJ44"/>
  <c r="AJ38"/>
  <c r="AJ28"/>
  <c r="AJ16"/>
  <c r="AJ10"/>
  <c r="AF98"/>
  <c r="AF94"/>
  <c r="AF86"/>
  <c r="AF84"/>
  <c r="AF82"/>
  <c r="AF76"/>
  <c r="AF74"/>
  <c r="AH88"/>
  <c r="AL88" s="1"/>
  <c r="AH86"/>
  <c r="AH84"/>
  <c r="AH64"/>
  <c r="AH62"/>
  <c r="AJ101"/>
  <c r="AJ99"/>
  <c r="AJ93"/>
  <c r="AJ87"/>
  <c r="AJ81"/>
  <c r="AJ75"/>
  <c r="AJ69"/>
  <c r="AJ63"/>
  <c r="AC36" i="75"/>
  <c r="AH57" i="86"/>
  <c r="AJ18" i="87"/>
  <c r="AL18" s="1"/>
  <c r="AF33" i="85"/>
  <c r="AD53" i="73"/>
  <c r="AC66" i="72"/>
  <c r="AC52" i="73"/>
  <c r="AC82"/>
  <c r="AJ100" i="72"/>
  <c r="AL100" s="1"/>
  <c r="AC32" i="73"/>
  <c r="AJ35"/>
  <c r="AL35" s="1"/>
  <c r="AC92"/>
  <c r="G61" i="76"/>
  <c r="E63" i="77"/>
  <c r="AG11"/>
  <c r="AG15" s="1"/>
  <c r="M71" i="84"/>
  <c r="AE89" i="81"/>
  <c r="AE9"/>
  <c r="AE11" s="1"/>
  <c r="AE17" s="1"/>
  <c r="AL53"/>
  <c r="AL87" i="77"/>
  <c r="AE89"/>
  <c r="N63" s="1"/>
  <c r="AL60"/>
  <c r="AL59" i="76"/>
  <c r="AL62"/>
  <c r="AL58" i="75"/>
  <c r="I63" i="76"/>
  <c r="AK11"/>
  <c r="AK16" s="1"/>
  <c r="AG11"/>
  <c r="AG18" s="1"/>
  <c r="E63"/>
  <c r="AL74" i="77"/>
  <c r="AL92" i="75"/>
  <c r="AL16" i="76"/>
  <c r="AL66" i="72"/>
  <c r="AL43" i="77"/>
  <c r="AL45"/>
  <c r="AL62"/>
  <c r="AL75"/>
  <c r="AL95" i="76"/>
  <c r="AL21" i="77"/>
  <c r="AE11" i="76"/>
  <c r="AE18" s="1"/>
  <c r="C63"/>
  <c r="AL44" i="77"/>
  <c r="AL90" i="75"/>
  <c r="AL94"/>
  <c r="AL86" i="73"/>
  <c r="AL63" i="77"/>
  <c r="AL61"/>
  <c r="AL73"/>
  <c r="AL81"/>
  <c r="AL85"/>
  <c r="AL100" i="76"/>
  <c r="AL33" i="85"/>
  <c r="AG9"/>
  <c r="E63" s="1"/>
  <c r="AI89" i="86"/>
  <c r="AI94" s="1"/>
  <c r="R62" s="1"/>
  <c r="AL57"/>
  <c r="AI11" i="87"/>
  <c r="AI18" s="1"/>
  <c r="AE11" i="86"/>
  <c r="AE15" s="1"/>
  <c r="C63"/>
  <c r="AG98" i="85"/>
  <c r="AG96"/>
  <c r="AG103" s="1"/>
  <c r="P64" s="1"/>
  <c r="AG97"/>
  <c r="AG95"/>
  <c r="AE11" i="84"/>
  <c r="AE16" s="1"/>
  <c r="C63"/>
  <c r="AK97" i="86"/>
  <c r="AK95"/>
  <c r="AK98"/>
  <c r="AK103" s="1"/>
  <c r="T64" s="1"/>
  <c r="AK96"/>
  <c r="AI11"/>
  <c r="G63"/>
  <c r="AK18" i="84"/>
  <c r="AK15"/>
  <c r="AK23" s="1"/>
  <c r="I64" s="1"/>
  <c r="AK17"/>
  <c r="AK20" s="1"/>
  <c r="AK14"/>
  <c r="I62" s="1"/>
  <c r="AK16"/>
  <c r="N63" i="83"/>
  <c r="AE94"/>
  <c r="N62"/>
  <c r="AE91"/>
  <c r="AE97" s="1"/>
  <c r="AG94" i="82"/>
  <c r="P62" s="1"/>
  <c r="AG91"/>
  <c r="AG97" s="1"/>
  <c r="AK18" i="86"/>
  <c r="AK20" s="1"/>
  <c r="AK15"/>
  <c r="AK23" s="1"/>
  <c r="I64" s="1"/>
  <c r="AK17"/>
  <c r="AK14"/>
  <c r="I62" s="1"/>
  <c r="AK16"/>
  <c r="AI18" i="85"/>
  <c r="AI20" s="1"/>
  <c r="AI16"/>
  <c r="AI17"/>
  <c r="AI15"/>
  <c r="AG18" i="83"/>
  <c r="AG16"/>
  <c r="AG17"/>
  <c r="E62"/>
  <c r="AG15"/>
  <c r="AG23" s="1"/>
  <c r="E64" s="1"/>
  <c r="AI100" i="77"/>
  <c r="AI103"/>
  <c r="R64" s="1"/>
  <c r="AL39" i="67"/>
  <c r="AI95" i="85"/>
  <c r="AI98"/>
  <c r="AI96"/>
  <c r="AI100" s="1"/>
  <c r="AG16" i="84"/>
  <c r="AG15"/>
  <c r="AG20" s="1"/>
  <c r="AG14"/>
  <c r="E62" s="1"/>
  <c r="AG17"/>
  <c r="AG97"/>
  <c r="AG95"/>
  <c r="AG103" s="1"/>
  <c r="P64" s="1"/>
  <c r="AG98"/>
  <c r="AG96"/>
  <c r="AK11" i="75"/>
  <c r="AK18" s="1"/>
  <c r="I63"/>
  <c r="AK97" i="85"/>
  <c r="AK95"/>
  <c r="AK100" s="1"/>
  <c r="AK96"/>
  <c r="E63" i="86"/>
  <c r="AG11"/>
  <c r="AG15" s="1"/>
  <c r="AG11" i="87"/>
  <c r="AG17" s="1"/>
  <c r="E63"/>
  <c r="AE11"/>
  <c r="AE14" s="1"/>
  <c r="C62" s="1"/>
  <c r="AI11" i="84"/>
  <c r="AI15" s="1"/>
  <c r="G63"/>
  <c r="AK9" i="87"/>
  <c r="AL63" i="67"/>
  <c r="AG15" i="76"/>
  <c r="AG17"/>
  <c r="C63" i="81"/>
  <c r="AE15" i="76"/>
  <c r="AE16"/>
  <c r="AE23" s="1"/>
  <c r="C64" s="1"/>
  <c r="AE17"/>
  <c r="AE14"/>
  <c r="C62" s="1"/>
  <c r="AK15"/>
  <c r="AK18"/>
  <c r="AK20" s="1"/>
  <c r="AK17"/>
  <c r="AK14"/>
  <c r="I62" s="1"/>
  <c r="AE94" i="77"/>
  <c r="N62" s="1"/>
  <c r="AE91"/>
  <c r="AE95" s="1"/>
  <c r="N63" i="81"/>
  <c r="AE91"/>
  <c r="AE96" s="1"/>
  <c r="AE94"/>
  <c r="N62" s="1"/>
  <c r="AG18" i="77"/>
  <c r="AG14"/>
  <c r="E62" s="1"/>
  <c r="AG17"/>
  <c r="AG16"/>
  <c r="AI18" i="84"/>
  <c r="AI14"/>
  <c r="G62" s="1"/>
  <c r="AI17"/>
  <c r="AI16"/>
  <c r="AG16" i="87"/>
  <c r="AG15"/>
  <c r="AG14"/>
  <c r="E62" s="1"/>
  <c r="AK14" i="75"/>
  <c r="I62" s="1"/>
  <c r="AK16"/>
  <c r="AG100" i="84"/>
  <c r="AG95" i="82"/>
  <c r="AI16" i="86"/>
  <c r="AI18"/>
  <c r="AI15"/>
  <c r="AI20" s="1"/>
  <c r="AI17"/>
  <c r="AI14"/>
  <c r="G62" s="1"/>
  <c r="AE17"/>
  <c r="R63"/>
  <c r="AK11" i="87"/>
  <c r="AK18" s="1"/>
  <c r="I63"/>
  <c r="AE16"/>
  <c r="AG18" i="86"/>
  <c r="AI103" i="85"/>
  <c r="R64" s="1"/>
  <c r="AG20" i="83"/>
  <c r="AE98"/>
  <c r="AK100" i="86"/>
  <c r="AG100" i="85"/>
  <c r="AI14" i="87"/>
  <c r="G62" s="1"/>
  <c r="AI15"/>
  <c r="AG11" i="85"/>
  <c r="AG18" s="1"/>
  <c r="AE98" i="77"/>
  <c r="AE96"/>
  <c r="AE100" s="1"/>
  <c r="AE97"/>
  <c r="AE14" i="81"/>
  <c r="C62" s="1"/>
  <c r="AE18"/>
  <c r="AE15"/>
  <c r="AE20" s="1"/>
  <c r="AE16"/>
  <c r="AE97"/>
  <c r="AG15" i="85"/>
  <c r="AG16"/>
  <c r="AG23" s="1"/>
  <c r="E64" s="1"/>
  <c r="AG14"/>
  <c r="E62"/>
  <c r="AG17"/>
  <c r="AK17" i="87"/>
  <c r="AE103" i="77"/>
  <c r="N64" s="1"/>
  <c r="AG20" i="85"/>
  <c r="AH41" i="73" l="1"/>
  <c r="AH42"/>
  <c r="AC44"/>
  <c r="AH43"/>
  <c r="AL43" s="1"/>
  <c r="AH44"/>
  <c r="AC47"/>
  <c r="AH47"/>
  <c r="AH45"/>
  <c r="AH46"/>
  <c r="AJ18"/>
  <c r="AL18" s="1"/>
  <c r="AC19"/>
  <c r="AJ17"/>
  <c r="AJ16"/>
  <c r="AJ59" i="83"/>
  <c r="AJ57"/>
  <c r="AC60"/>
  <c r="AJ60"/>
  <c r="AJ58"/>
  <c r="AJ64"/>
  <c r="AJ65"/>
  <c r="AJ63"/>
  <c r="AC66"/>
  <c r="AJ66"/>
  <c r="AH67"/>
  <c r="AH68"/>
  <c r="AH65"/>
  <c r="AH66"/>
  <c r="AC68"/>
  <c r="AJ41" i="73"/>
  <c r="AJ39"/>
  <c r="AJ42"/>
  <c r="AC42"/>
  <c r="AJ88" i="83"/>
  <c r="AC89"/>
  <c r="AJ89"/>
  <c r="AL89" s="1"/>
  <c r="AJ53" i="73"/>
  <c r="AC53"/>
  <c r="AH103"/>
  <c r="AH101"/>
  <c r="AH100"/>
  <c r="AH102"/>
  <c r="AH64" i="83"/>
  <c r="AH63"/>
  <c r="AH62"/>
  <c r="AC64"/>
  <c r="AJ35"/>
  <c r="AL35" s="1"/>
  <c r="AC37"/>
  <c r="AJ34"/>
  <c r="AH10" i="73"/>
  <c r="AH9"/>
  <c r="AC11"/>
  <c r="AH8"/>
  <c r="AL8" s="1"/>
  <c r="AH11"/>
  <c r="AJ56" i="83"/>
  <c r="AJ54"/>
  <c r="AJ53"/>
  <c r="AL53" s="1"/>
  <c r="AC56"/>
  <c r="AJ55"/>
  <c r="AH75"/>
  <c r="AH77"/>
  <c r="AL77" s="1"/>
  <c r="AC78"/>
  <c r="AH76"/>
  <c r="AH78"/>
  <c r="AL78" s="1"/>
  <c r="AH25" i="73"/>
  <c r="AH28"/>
  <c r="AC28"/>
  <c r="AH26"/>
  <c r="AH27"/>
  <c r="AL27" s="1"/>
  <c r="AJ70" i="83"/>
  <c r="AJ69"/>
  <c r="AJ68"/>
  <c r="AJ67"/>
  <c r="AL67" s="1"/>
  <c r="AC70"/>
  <c r="AC43"/>
  <c r="AJ40"/>
  <c r="AL40" s="1"/>
  <c r="AJ43"/>
  <c r="AL43" s="1"/>
  <c r="AJ42"/>
  <c r="AL42" s="1"/>
  <c r="AJ41"/>
  <c r="AL41" s="1"/>
  <c r="AL88" i="73"/>
  <c r="U55" i="83"/>
  <c r="AL76"/>
  <c r="J19"/>
  <c r="AJ36"/>
  <c r="AL18"/>
  <c r="AL64"/>
  <c r="AJ37"/>
  <c r="AL75"/>
  <c r="AL55"/>
  <c r="AL11" i="73"/>
  <c r="AJ51"/>
  <c r="AL51" s="1"/>
  <c r="G56"/>
  <c r="J71" s="1"/>
  <c r="T56"/>
  <c r="AL66" i="83"/>
  <c r="AL102"/>
  <c r="AL70"/>
  <c r="AL59" i="73"/>
  <c r="AL45"/>
  <c r="AL65" i="83"/>
  <c r="AJ73"/>
  <c r="AL73" s="1"/>
  <c r="AL63"/>
  <c r="AC47"/>
  <c r="AH60" i="82"/>
  <c r="AH59"/>
  <c r="AH58"/>
  <c r="AL58" s="1"/>
  <c r="AC61"/>
  <c r="AJ10"/>
  <c r="AL10" s="1"/>
  <c r="AC13"/>
  <c r="AJ11"/>
  <c r="AL11" s="1"/>
  <c r="AH70" i="72"/>
  <c r="AH72"/>
  <c r="AH73"/>
  <c r="AH71"/>
  <c r="AC45" i="82"/>
  <c r="AJ42"/>
  <c r="AL42" s="1"/>
  <c r="AJ43"/>
  <c r="AL43" s="1"/>
  <c r="AJ91"/>
  <c r="AJ93"/>
  <c r="AJ90"/>
  <c r="AJ92"/>
  <c r="AL92" s="1"/>
  <c r="AC93"/>
  <c r="AJ14" i="72"/>
  <c r="AJ17"/>
  <c r="AJ15"/>
  <c r="AL15" s="1"/>
  <c r="AC91" i="82"/>
  <c r="AH89"/>
  <c r="AH91"/>
  <c r="AH88"/>
  <c r="AL88" s="1"/>
  <c r="AH90"/>
  <c r="AL90" s="1"/>
  <c r="AH30" i="72"/>
  <c r="AH28"/>
  <c r="AC31"/>
  <c r="AH31"/>
  <c r="AL31" s="1"/>
  <c r="AH29"/>
  <c r="AL29" s="1"/>
  <c r="AC79" i="82"/>
  <c r="AH79"/>
  <c r="AH78"/>
  <c r="AL78" s="1"/>
  <c r="AH77"/>
  <c r="AH39"/>
  <c r="AL39" s="1"/>
  <c r="AC40"/>
  <c r="AH37"/>
  <c r="AL37" s="1"/>
  <c r="AH38"/>
  <c r="AL38" s="1"/>
  <c r="AH40"/>
  <c r="AL71"/>
  <c r="U19" i="72"/>
  <c r="J55"/>
  <c r="AL79" i="82"/>
  <c r="AL98"/>
  <c r="AL35"/>
  <c r="AJ36"/>
  <c r="AL36" s="1"/>
  <c r="AL33"/>
  <c r="AJ16" i="72"/>
  <c r="AL93" i="82"/>
  <c r="I39" i="72"/>
  <c r="I23"/>
  <c r="J23" s="1"/>
  <c r="AJ22" i="82"/>
  <c r="AL22" s="1"/>
  <c r="AJ40"/>
  <c r="AL83" i="72"/>
  <c r="AL51"/>
  <c r="J56" i="82"/>
  <c r="AL91"/>
  <c r="AH76"/>
  <c r="AL76" s="1"/>
  <c r="G31" i="72"/>
  <c r="AL37"/>
  <c r="AL42"/>
  <c r="AJ44" i="82"/>
  <c r="G47" i="72"/>
  <c r="J47" s="1"/>
  <c r="AJ25" i="82"/>
  <c r="AL25" s="1"/>
  <c r="AB32" i="67"/>
  <c r="AJ32" s="1"/>
  <c r="I35"/>
  <c r="J35" s="1"/>
  <c r="AB14"/>
  <c r="I15"/>
  <c r="AA93"/>
  <c r="R47"/>
  <c r="AC87"/>
  <c r="AH87"/>
  <c r="AC81"/>
  <c r="AA75"/>
  <c r="R27"/>
  <c r="AH69"/>
  <c r="AL69" s="1"/>
  <c r="AC69"/>
  <c r="AH66"/>
  <c r="AA57"/>
  <c r="R11"/>
  <c r="AB98"/>
  <c r="T51"/>
  <c r="AB92"/>
  <c r="T47"/>
  <c r="AB86"/>
  <c r="T39"/>
  <c r="AB80"/>
  <c r="T35"/>
  <c r="AB74"/>
  <c r="T27"/>
  <c r="AB68"/>
  <c r="T23"/>
  <c r="AB62"/>
  <c r="T15"/>
  <c r="AB8" i="81"/>
  <c r="I11"/>
  <c r="AA57"/>
  <c r="R11"/>
  <c r="U11" s="1"/>
  <c r="AH59"/>
  <c r="AL59" s="1"/>
  <c r="AC59"/>
  <c r="AJ59"/>
  <c r="AJ60"/>
  <c r="AC60"/>
  <c r="AC13"/>
  <c r="AJ13"/>
  <c r="AB83"/>
  <c r="T35"/>
  <c r="AB85"/>
  <c r="T39"/>
  <c r="U39" s="1"/>
  <c r="AJ87"/>
  <c r="AL87" s="1"/>
  <c r="AJ86"/>
  <c r="AL86" s="1"/>
  <c r="AC87"/>
  <c r="AB89"/>
  <c r="T43"/>
  <c r="U43" s="1"/>
  <c r="AJ90"/>
  <c r="AL90" s="1"/>
  <c r="AJ91"/>
  <c r="AL91" s="1"/>
  <c r="AC91"/>
  <c r="AC93"/>
  <c r="AJ92"/>
  <c r="AL92" s="1"/>
  <c r="AJ93"/>
  <c r="AL93" s="1"/>
  <c r="AJ95"/>
  <c r="AC95"/>
  <c r="AB97"/>
  <c r="T51"/>
  <c r="AC99"/>
  <c r="AB101"/>
  <c r="T55"/>
  <c r="U55"/>
  <c r="AA50" i="67"/>
  <c r="G51"/>
  <c r="AA44"/>
  <c r="G47"/>
  <c r="AC38"/>
  <c r="AH38"/>
  <c r="AA32"/>
  <c r="G35"/>
  <c r="AA26"/>
  <c r="G27"/>
  <c r="AA20"/>
  <c r="G23"/>
  <c r="AC14"/>
  <c r="AH11"/>
  <c r="AL11" s="1"/>
  <c r="AH14"/>
  <c r="AJ53"/>
  <c r="AL53" s="1"/>
  <c r="AJ55"/>
  <c r="AJ54"/>
  <c r="AB49"/>
  <c r="I51"/>
  <c r="AB43"/>
  <c r="I43"/>
  <c r="AB37"/>
  <c r="I39"/>
  <c r="AJ31"/>
  <c r="AJ29"/>
  <c r="AJ30"/>
  <c r="AC25"/>
  <c r="AJ19"/>
  <c r="AC19"/>
  <c r="AJ17"/>
  <c r="AJ18"/>
  <c r="AC13"/>
  <c r="AJ11"/>
  <c r="AJ70" i="81"/>
  <c r="AC72"/>
  <c r="AJ72"/>
  <c r="AB74"/>
  <c r="T27"/>
  <c r="U27" s="1"/>
  <c r="AA76"/>
  <c r="R31"/>
  <c r="U31" s="1"/>
  <c r="AJ26"/>
  <c r="AL26" s="1"/>
  <c r="AJ27"/>
  <c r="AL27" s="1"/>
  <c r="AC29"/>
  <c r="AH77"/>
  <c r="AH78"/>
  <c r="AC31"/>
  <c r="AJ30"/>
  <c r="AL30" s="1"/>
  <c r="AJ31"/>
  <c r="AA81"/>
  <c r="R35"/>
  <c r="AA97" i="67"/>
  <c r="R51"/>
  <c r="AA79"/>
  <c r="R31"/>
  <c r="U31" s="1"/>
  <c r="AA61"/>
  <c r="R15"/>
  <c r="U15" s="1"/>
  <c r="AC34" i="81"/>
  <c r="AH34"/>
  <c r="AH33"/>
  <c r="AH31"/>
  <c r="AL31" s="1"/>
  <c r="J15" i="67"/>
  <c r="AH44" i="81"/>
  <c r="AC44"/>
  <c r="AH41"/>
  <c r="AL41" s="1"/>
  <c r="AH43"/>
  <c r="AL43" s="1"/>
  <c r="AH42"/>
  <c r="AB23" i="67"/>
  <c r="I23"/>
  <c r="AA15" i="81"/>
  <c r="G15"/>
  <c r="AA17"/>
  <c r="AC17" s="1"/>
  <c r="G19"/>
  <c r="J19" s="1"/>
  <c r="AC19"/>
  <c r="AH19"/>
  <c r="AL19" s="1"/>
  <c r="AA21"/>
  <c r="G23"/>
  <c r="J23" s="1"/>
  <c r="AH22"/>
  <c r="AL22" s="1"/>
  <c r="AC23"/>
  <c r="AL87" i="67"/>
  <c r="AJ56"/>
  <c r="AJ44" i="81"/>
  <c r="AJ42"/>
  <c r="AJ43"/>
  <c r="AA101" i="67"/>
  <c r="R55"/>
  <c r="U55" s="1"/>
  <c r="AA83"/>
  <c r="AH82" s="1"/>
  <c r="AL82" s="1"/>
  <c r="R35"/>
  <c r="U35" s="1"/>
  <c r="AC65"/>
  <c r="AH65"/>
  <c r="AA62" i="81"/>
  <c r="R15"/>
  <c r="AL45" i="67"/>
  <c r="U51" i="81"/>
  <c r="AB27" i="67"/>
  <c r="AJ26" s="1"/>
  <c r="I27"/>
  <c r="AC100"/>
  <c r="AH100"/>
  <c r="AA70"/>
  <c r="R23"/>
  <c r="AJ14" i="81"/>
  <c r="AC14"/>
  <c r="AJ61"/>
  <c r="AJ62"/>
  <c r="AL95"/>
  <c r="AL103" i="67"/>
  <c r="U19"/>
  <c r="AL67" i="81"/>
  <c r="AL77"/>
  <c r="J27"/>
  <c r="J47" i="67"/>
  <c r="J43"/>
  <c r="AJ28" i="81"/>
  <c r="AL28" s="1"/>
  <c r="G61" i="82"/>
  <c r="AL34" i="72"/>
  <c r="U15" i="81"/>
  <c r="U56" s="1"/>
  <c r="T56"/>
  <c r="AL17" i="72"/>
  <c r="U35" i="81"/>
  <c r="R56"/>
  <c r="U19" i="82"/>
  <c r="T56"/>
  <c r="U11"/>
  <c r="R56"/>
  <c r="I56"/>
  <c r="I61" s="1"/>
  <c r="AH20" i="81"/>
  <c r="AL20" s="1"/>
  <c r="AH18"/>
  <c r="AL18" s="1"/>
  <c r="AL91" i="73"/>
  <c r="AL21"/>
  <c r="J56" i="83"/>
  <c r="AL47" i="73"/>
  <c r="U56" i="72"/>
  <c r="AJ48" i="82"/>
  <c r="AC48"/>
  <c r="AJ47"/>
  <c r="AL47" s="1"/>
  <c r="AJ45"/>
  <c r="AL64" i="67"/>
  <c r="AL51"/>
  <c r="AL10"/>
  <c r="AL60" i="73"/>
  <c r="AL12"/>
  <c r="AL90" i="72"/>
  <c r="AC20" i="81"/>
  <c r="U56" i="83"/>
  <c r="T61" s="1"/>
  <c r="AL38" i="67"/>
  <c r="AL46" i="73"/>
  <c r="AL90"/>
  <c r="AL91" i="72"/>
  <c r="AL9" i="73"/>
  <c r="G56" i="83"/>
  <c r="AL76" i="73"/>
  <c r="AL102" i="72"/>
  <c r="AL103"/>
  <c r="AJ48"/>
  <c r="AJ47"/>
  <c r="AL47" s="1"/>
  <c r="AJ46"/>
  <c r="AL46" s="1"/>
  <c r="AJ34"/>
  <c r="AJ33"/>
  <c r="AJ35"/>
  <c r="AH48"/>
  <c r="AC48"/>
  <c r="AH12" i="81"/>
  <c r="AH10"/>
  <c r="AH11"/>
  <c r="AC12"/>
  <c r="AH36"/>
  <c r="AL36" s="1"/>
  <c r="AH35"/>
  <c r="AL35" s="1"/>
  <c r="AC36"/>
  <c r="AA36" i="67"/>
  <c r="G39"/>
  <c r="J39" s="1"/>
  <c r="AA18"/>
  <c r="G19"/>
  <c r="J19" s="1"/>
  <c r="AH71" i="81"/>
  <c r="AH72"/>
  <c r="AH70"/>
  <c r="AL70" s="1"/>
  <c r="AJ82"/>
  <c r="AL82" s="1"/>
  <c r="AJ81"/>
  <c r="AJ28" i="83"/>
  <c r="AL28" s="1"/>
  <c r="AJ30"/>
  <c r="AL30" s="1"/>
  <c r="AJ27"/>
  <c r="AL27" s="1"/>
  <c r="AJ29"/>
  <c r="AJ96"/>
  <c r="AJ94"/>
  <c r="AL94" s="1"/>
  <c r="AC96"/>
  <c r="AL23" i="73"/>
  <c r="AL31"/>
  <c r="AL92"/>
  <c r="AL39"/>
  <c r="AL25" i="72"/>
  <c r="AJ52" i="73"/>
  <c r="U23"/>
  <c r="U56" s="1"/>
  <c r="AJ37"/>
  <c r="AJ38"/>
  <c r="J35"/>
  <c r="AJ19"/>
  <c r="AL19" s="1"/>
  <c r="AL29" i="81"/>
  <c r="AL34"/>
  <c r="AL45"/>
  <c r="AL37"/>
  <c r="AL19" i="82"/>
  <c r="AL19" i="83"/>
  <c r="AL50"/>
  <c r="AJ47"/>
  <c r="AL47" s="1"/>
  <c r="AL51" i="81"/>
  <c r="J23" i="67"/>
  <c r="T56"/>
  <c r="J15" i="73"/>
  <c r="AL96" i="83"/>
  <c r="AJ95"/>
  <c r="AL95" s="1"/>
  <c r="G11" i="67"/>
  <c r="G56" s="1"/>
  <c r="AJ15" i="73"/>
  <c r="AJ78" i="81"/>
  <c r="AL78" s="1"/>
  <c r="AJ80"/>
  <c r="AJ79"/>
  <c r="AJ27" i="82"/>
  <c r="AL27" s="1"/>
  <c r="AJ29"/>
  <c r="AL29" s="1"/>
  <c r="AJ75"/>
  <c r="AL75" s="1"/>
  <c r="AJ77"/>
  <c r="AJ74"/>
  <c r="AL74" s="1"/>
  <c r="AH45"/>
  <c r="AL45" s="1"/>
  <c r="AH44"/>
  <c r="AL44" s="1"/>
  <c r="AH46"/>
  <c r="AL46" s="1"/>
  <c r="AJ10" i="83"/>
  <c r="AL10" s="1"/>
  <c r="AJ9"/>
  <c r="AJ87"/>
  <c r="AJ85"/>
  <c r="AJ86"/>
  <c r="AL86" s="1"/>
  <c r="AL9"/>
  <c r="AL57" i="81"/>
  <c r="AH58"/>
  <c r="AH57"/>
  <c r="AJ16" i="82"/>
  <c r="AL16" s="1"/>
  <c r="AH56" i="83"/>
  <c r="AL56" s="1"/>
  <c r="AH54"/>
  <c r="AL54" s="1"/>
  <c r="AH61"/>
  <c r="AL61" s="1"/>
  <c r="AH60"/>
  <c r="AL60" s="1"/>
  <c r="AH59"/>
  <c r="AH22"/>
  <c r="AL22" s="1"/>
  <c r="AC22"/>
  <c r="AH83"/>
  <c r="AL83" s="1"/>
  <c r="AH84"/>
  <c r="AL84" s="1"/>
  <c r="AH85"/>
  <c r="AH82"/>
  <c r="AL82" s="1"/>
  <c r="AL46" i="81"/>
  <c r="AH69"/>
  <c r="AL69" s="1"/>
  <c r="AJ11"/>
  <c r="AJ12"/>
  <c r="AJ9"/>
  <c r="AL9" s="1"/>
  <c r="AJ10"/>
  <c r="AJ103"/>
  <c r="AL103" s="1"/>
  <c r="AJ102"/>
  <c r="AL102" s="1"/>
  <c r="AH61" i="82"/>
  <c r="AL61" s="1"/>
  <c r="AH63"/>
  <c r="AL63" s="1"/>
  <c r="AH62"/>
  <c r="AJ87"/>
  <c r="AL87" s="1"/>
  <c r="AJ89"/>
  <c r="AL32" i="72"/>
  <c r="AH18"/>
  <c r="AJ50" i="73"/>
  <c r="AL50" s="1"/>
  <c r="J11" i="67"/>
  <c r="AL62" i="82"/>
  <c r="AL62" i="83"/>
  <c r="AJ14" i="82"/>
  <c r="AL14" s="1"/>
  <c r="AJ15"/>
  <c r="AL15" s="1"/>
  <c r="AJ13"/>
  <c r="AL13" s="1"/>
  <c r="AJ12"/>
  <c r="AL12" s="1"/>
  <c r="AC15"/>
  <c r="AJ30"/>
  <c r="AL30" s="1"/>
  <c r="AC33"/>
  <c r="AH34" i="83"/>
  <c r="AL34" s="1"/>
  <c r="AH36"/>
  <c r="AL36" s="1"/>
  <c r="AJ93"/>
  <c r="AJ91"/>
  <c r="AJ90"/>
  <c r="AJ92"/>
  <c r="AH23" i="81"/>
  <c r="AL23" s="1"/>
  <c r="AH25"/>
  <c r="AL25" s="1"/>
  <c r="AH80"/>
  <c r="AL80" s="1"/>
  <c r="AH79"/>
  <c r="AJ59" i="82"/>
  <c r="AL59" s="1"/>
  <c r="AJ60"/>
  <c r="AL60" s="1"/>
  <c r="AH34"/>
  <c r="AH49"/>
  <c r="AL49" s="1"/>
  <c r="AH48"/>
  <c r="AL48" s="1"/>
  <c r="AH50"/>
  <c r="AL50" s="1"/>
  <c r="AH53"/>
  <c r="AL53" s="1"/>
  <c r="AH51"/>
  <c r="AL51" s="1"/>
  <c r="AH52"/>
  <c r="AL52" s="1"/>
  <c r="AH58" i="83"/>
  <c r="AL58" s="1"/>
  <c r="AH57"/>
  <c r="AL57" s="1"/>
  <c r="AJ13"/>
  <c r="AL13" s="1"/>
  <c r="AJ14"/>
  <c r="AL14" s="1"/>
  <c r="AJ11"/>
  <c r="AL11" s="1"/>
  <c r="AJ12"/>
  <c r="AL12" s="1"/>
  <c r="AJ33"/>
  <c r="AL33" s="1"/>
  <c r="AJ32"/>
  <c r="AL32" s="1"/>
  <c r="AJ31"/>
  <c r="AL31" s="1"/>
  <c r="AH88"/>
  <c r="AL88" s="1"/>
  <c r="AH91"/>
  <c r="AC91"/>
  <c r="AH90"/>
  <c r="AJ99"/>
  <c r="AL99" s="1"/>
  <c r="AJ98"/>
  <c r="AL98" s="1"/>
  <c r="AJ100"/>
  <c r="AL100" s="1"/>
  <c r="AJ97"/>
  <c r="AL97" s="1"/>
  <c r="G19" i="72"/>
  <c r="AC24" i="67"/>
  <c r="AC48" i="73"/>
  <c r="AJ24"/>
  <c r="AJ24" i="82"/>
  <c r="AL24" s="1"/>
  <c r="G51" i="72"/>
  <c r="J51" s="1"/>
  <c r="AC17"/>
  <c r="AJ29" i="73"/>
  <c r="AL29" s="1"/>
  <c r="AL93" i="83"/>
  <c r="AL87"/>
  <c r="AH8"/>
  <c r="I51" i="73"/>
  <c r="J51" s="1"/>
  <c r="G35" i="72"/>
  <c r="J35" s="1"/>
  <c r="I31"/>
  <c r="G39"/>
  <c r="J39" s="1"/>
  <c r="AA23"/>
  <c r="AH20" s="1"/>
  <c r="AL20" s="1"/>
  <c r="AC91"/>
  <c r="AC68"/>
  <c r="AJ40" i="73"/>
  <c r="AL40" s="1"/>
  <c r="AL58" i="81"/>
  <c r="AL26" i="82"/>
  <c r="AL92" i="83"/>
  <c r="AH16"/>
  <c r="AL59"/>
  <c r="I43" i="73"/>
  <c r="AH71" i="67"/>
  <c r="AJ62" i="72"/>
  <c r="AL62" s="1"/>
  <c r="AC24" i="73"/>
  <c r="I43" i="72"/>
  <c r="J43" s="1"/>
  <c r="AJ18"/>
  <c r="AG23" i="77"/>
  <c r="E64" s="1"/>
  <c r="AG20"/>
  <c r="AG11" i="67"/>
  <c r="E63"/>
  <c r="AI23" i="84"/>
  <c r="G64" s="1"/>
  <c r="AI20"/>
  <c r="AE95" i="81"/>
  <c r="AE20" i="76"/>
  <c r="AI17" i="87"/>
  <c r="AG23" i="84"/>
  <c r="E64" s="1"/>
  <c r="AG16" i="86"/>
  <c r="AG20" s="1"/>
  <c r="AE18" i="87"/>
  <c r="AI91" i="86"/>
  <c r="AE15" i="84"/>
  <c r="AG98" i="82"/>
  <c r="AK17" i="75"/>
  <c r="AG18" i="87"/>
  <c r="AG20" s="1"/>
  <c r="AG16" i="76"/>
  <c r="AG23" s="1"/>
  <c r="E64" s="1"/>
  <c r="AG89" i="67"/>
  <c r="AI97" i="87"/>
  <c r="AI94" i="85"/>
  <c r="R62" s="1"/>
  <c r="AL100" i="67"/>
  <c r="AL52"/>
  <c r="AG11" i="82"/>
  <c r="E63"/>
  <c r="AG23" i="87"/>
  <c r="E64" s="1"/>
  <c r="AK14"/>
  <c r="I62" s="1"/>
  <c r="AI23" i="86"/>
  <c r="G64" s="1"/>
  <c r="AK23" i="76"/>
  <c r="I64" s="1"/>
  <c r="AI16" i="87"/>
  <c r="AI23" s="1"/>
  <c r="G64" s="1"/>
  <c r="AG17" i="86"/>
  <c r="AE15" i="87"/>
  <c r="AE17" i="84"/>
  <c r="AG96" i="82"/>
  <c r="AG103" s="1"/>
  <c r="P64" s="1"/>
  <c r="AK15" i="75"/>
  <c r="AI11" i="77"/>
  <c r="AG14" i="76"/>
  <c r="E62" s="1"/>
  <c r="AI96" i="87"/>
  <c r="AI103" s="1"/>
  <c r="R64" s="1"/>
  <c r="AL8" i="77"/>
  <c r="AG11" i="81"/>
  <c r="E63"/>
  <c r="P63" i="87"/>
  <c r="AG91"/>
  <c r="AG94"/>
  <c r="P62" s="1"/>
  <c r="AE17"/>
  <c r="AE14" i="86"/>
  <c r="C62" s="1"/>
  <c r="AE18" i="84"/>
  <c r="AI98" i="87"/>
  <c r="AK15"/>
  <c r="AG23" i="86"/>
  <c r="E64" s="1"/>
  <c r="AG20" i="76"/>
  <c r="AE95" i="83"/>
  <c r="AG14" i="86"/>
  <c r="E62" s="1"/>
  <c r="AE16"/>
  <c r="AE14" i="84"/>
  <c r="C62" s="1"/>
  <c r="AL9" i="67"/>
  <c r="N63" i="82"/>
  <c r="AE97" i="86"/>
  <c r="AE96"/>
  <c r="AE95"/>
  <c r="AI23" i="85"/>
  <c r="G64" s="1"/>
  <c r="AK16" i="87"/>
  <c r="AE98" i="81"/>
  <c r="AE23"/>
  <c r="C64" s="1"/>
  <c r="AE96" i="83"/>
  <c r="AK103" i="85"/>
  <c r="T64" s="1"/>
  <c r="AE18" i="86"/>
  <c r="AG100"/>
  <c r="AG103"/>
  <c r="P64" s="1"/>
  <c r="AL65" i="72"/>
  <c r="N63" i="85"/>
  <c r="AE91"/>
  <c r="AE94"/>
  <c r="N62" s="1"/>
  <c r="AL30" i="72"/>
  <c r="AE15" i="85"/>
  <c r="AE23" s="1"/>
  <c r="C64" s="1"/>
  <c r="P63" i="86"/>
  <c r="AD81" i="72"/>
  <c r="AL81" s="1"/>
  <c r="AD82"/>
  <c r="AL82" s="1"/>
  <c r="AD84"/>
  <c r="AL84" s="1"/>
  <c r="AC35" i="73"/>
  <c r="AD34"/>
  <c r="AL34" s="1"/>
  <c r="AD32"/>
  <c r="AF25"/>
  <c r="AL25" s="1"/>
  <c r="AC25"/>
  <c r="AH36"/>
  <c r="AI9" s="1"/>
  <c r="AH38"/>
  <c r="AL38" s="1"/>
  <c r="AL67" i="72"/>
  <c r="AL100" i="87"/>
  <c r="AL102" i="67"/>
  <c r="AL27" i="75"/>
  <c r="AL87" i="73"/>
  <c r="T63" i="84"/>
  <c r="AK91"/>
  <c r="AL101" i="72"/>
  <c r="AL43"/>
  <c r="U11" i="67"/>
  <c r="AL65" i="76"/>
  <c r="AL62" i="75"/>
  <c r="AL80" i="77"/>
  <c r="AE89" i="87"/>
  <c r="AE9" i="83"/>
  <c r="AL26" i="73"/>
  <c r="AL94" i="72"/>
  <c r="AL42" i="73"/>
  <c r="AK89" i="87"/>
  <c r="T63" i="85"/>
  <c r="K71" i="82"/>
  <c r="U56"/>
  <c r="T61" s="1"/>
  <c r="AM9" i="86"/>
  <c r="AL70" i="82"/>
  <c r="AM9" i="84"/>
  <c r="J56" i="85"/>
  <c r="M71" s="1"/>
  <c r="AL28" i="75"/>
  <c r="AL67" i="76"/>
  <c r="AL86"/>
  <c r="AL9" i="77"/>
  <c r="AL82" i="76"/>
  <c r="AE18" i="85"/>
  <c r="AE98" i="75"/>
  <c r="AE103" s="1"/>
  <c r="N64" s="1"/>
  <c r="AL88" i="72"/>
  <c r="AL19"/>
  <c r="AL10" i="73"/>
  <c r="AL37"/>
  <c r="AE98" i="84"/>
  <c r="AE103" s="1"/>
  <c r="N64" s="1"/>
  <c r="J56" i="75"/>
  <c r="AL13" i="76"/>
  <c r="AL30" i="84"/>
  <c r="AD102" i="67"/>
  <c r="AE89" s="1"/>
  <c r="AD78" i="72"/>
  <c r="AL78" s="1"/>
  <c r="AD79"/>
  <c r="AL79" s="1"/>
  <c r="AD80"/>
  <c r="AL80" s="1"/>
  <c r="AD57"/>
  <c r="AD58"/>
  <c r="AD56"/>
  <c r="AD59"/>
  <c r="AL59" s="1"/>
  <c r="AJ68"/>
  <c r="AL68" s="1"/>
  <c r="AJ70"/>
  <c r="AL70" s="1"/>
  <c r="AJ67"/>
  <c r="AC70"/>
  <c r="AJ69"/>
  <c r="AL69" s="1"/>
  <c r="AL18" i="76"/>
  <c r="U56" i="77"/>
  <c r="AL26" i="87"/>
  <c r="AM9" s="1"/>
  <c r="AD92" i="72"/>
  <c r="AL92" s="1"/>
  <c r="AC94"/>
  <c r="AJ73"/>
  <c r="AL73" s="1"/>
  <c r="AC73"/>
  <c r="AL33" i="81"/>
  <c r="AD48" i="72"/>
  <c r="AD50"/>
  <c r="AL50" s="1"/>
  <c r="AC50"/>
  <c r="AD87"/>
  <c r="AL87" s="1"/>
  <c r="AD88"/>
  <c r="AD77"/>
  <c r="AL77" s="1"/>
  <c r="AC77"/>
  <c r="AJ72"/>
  <c r="AL72" s="1"/>
  <c r="AJ71"/>
  <c r="AL71" s="1"/>
  <c r="AF22"/>
  <c r="AF21"/>
  <c r="AJ54"/>
  <c r="AJ55"/>
  <c r="AD74"/>
  <c r="AL74" s="1"/>
  <c r="AD75"/>
  <c r="AC76"/>
  <c r="AD76"/>
  <c r="AL76" s="1"/>
  <c r="AF57"/>
  <c r="AF58"/>
  <c r="AF65"/>
  <c r="AF63"/>
  <c r="AL51" i="76"/>
  <c r="AL46" i="83"/>
  <c r="AF64" i="72"/>
  <c r="AH38" i="75"/>
  <c r="AL38" s="1"/>
  <c r="AL90" i="76"/>
  <c r="AH71" i="83"/>
  <c r="AL71" s="1"/>
  <c r="AJ21" i="82"/>
  <c r="AL21" s="1"/>
  <c r="AC50" i="67"/>
  <c r="AC33" i="72"/>
  <c r="AH36"/>
  <c r="AC21"/>
  <c r="AF24" i="74"/>
  <c r="AL24" s="1"/>
  <c r="AL46" i="75"/>
  <c r="AL43" i="76"/>
  <c r="AL69" i="82"/>
  <c r="AL72" i="83"/>
  <c r="AL37"/>
  <c r="U39" i="67"/>
  <c r="AL64" i="74"/>
  <c r="AD17"/>
  <c r="AL17" s="1"/>
  <c r="AD47" i="75"/>
  <c r="AL92" i="77"/>
  <c r="AC8"/>
  <c r="AF69" i="83"/>
  <c r="AG89" s="1"/>
  <c r="AL95" i="86"/>
  <c r="AL65"/>
  <c r="AL84" i="87"/>
  <c r="J35" i="86"/>
  <c r="J56" s="1"/>
  <c r="AJ38" i="85"/>
  <c r="AL38" s="1"/>
  <c r="AJ40" i="81"/>
  <c r="AL40" s="1"/>
  <c r="AC40" i="67"/>
  <c r="AC34"/>
  <c r="AH75" i="72"/>
  <c r="AJ13" i="73"/>
  <c r="AL13" s="1"/>
  <c r="AH102" i="74"/>
  <c r="AL102" s="1"/>
  <c r="AJ85" i="76"/>
  <c r="AL85" s="1"/>
  <c r="AL103"/>
  <c r="AD55" i="72"/>
  <c r="AC19"/>
  <c r="AD65"/>
  <c r="AC38" i="73"/>
  <c r="AC13"/>
  <c r="AC59"/>
  <c r="AC94" i="74"/>
  <c r="AF36" i="72"/>
  <c r="AJ83" i="76"/>
  <c r="AL83" s="1"/>
  <c r="AC39" i="73"/>
  <c r="AF32"/>
  <c r="AJ44"/>
  <c r="AL44" s="1"/>
  <c r="AC95"/>
  <c r="AC71" i="72"/>
  <c r="AF33"/>
  <c r="AL33" s="1"/>
  <c r="AF45"/>
  <c r="AL45" s="1"/>
  <c r="AL17" i="76"/>
  <c r="AD49" i="72"/>
  <c r="AL49" s="1"/>
  <c r="AL63" i="74"/>
  <c r="AD31" i="82"/>
  <c r="AL31" s="1"/>
  <c r="AL58" i="84"/>
  <c r="AM89" s="1"/>
  <c r="AL101" i="85"/>
  <c r="AM89" s="1"/>
  <c r="AL101" i="86"/>
  <c r="AL64"/>
  <c r="AL83" i="87"/>
  <c r="AL79"/>
  <c r="AC16"/>
  <c r="AJ37" i="85"/>
  <c r="AL29" i="83"/>
  <c r="AF83" i="74"/>
  <c r="AJ71" i="76"/>
  <c r="AL71" s="1"/>
  <c r="AC63" i="72"/>
  <c r="AC61"/>
  <c r="AL16" i="83"/>
  <c r="AJ52" i="72"/>
  <c r="AL52" s="1"/>
  <c r="AL40"/>
  <c r="AF102" i="67"/>
  <c r="AJ60" i="72"/>
  <c r="AL73" i="76"/>
  <c r="AC34" i="72"/>
  <c r="AC51"/>
  <c r="AF24"/>
  <c r="AL24" s="1"/>
  <c r="AC62"/>
  <c r="AC35" i="74"/>
  <c r="AC42"/>
  <c r="AJ32"/>
  <c r="AL32" s="1"/>
  <c r="AJ28" i="73"/>
  <c r="AL28" s="1"/>
  <c r="AJ56"/>
  <c r="AC51" i="74"/>
  <c r="AC77"/>
  <c r="AC45"/>
  <c r="AC50"/>
  <c r="AC33"/>
  <c r="AC78"/>
  <c r="AF54" i="73"/>
  <c r="AL54" s="1"/>
  <c r="AF48"/>
  <c r="AF24"/>
  <c r="AJ14"/>
  <c r="AL14" s="1"/>
  <c r="AF102"/>
  <c r="AC15" i="74"/>
  <c r="AJ48"/>
  <c r="AF70"/>
  <c r="AG89" s="1"/>
  <c r="AC93"/>
  <c r="AC14" i="77"/>
  <c r="AI98" i="84"/>
  <c r="AI96"/>
  <c r="AI97"/>
  <c r="AI95"/>
  <c r="AG14" i="82"/>
  <c r="E62" s="1"/>
  <c r="AG15"/>
  <c r="AG18"/>
  <c r="AG17"/>
  <c r="AG16"/>
  <c r="AG98" i="81"/>
  <c r="AG97"/>
  <c r="AG96"/>
  <c r="AG95"/>
  <c r="AL48" i="72"/>
  <c r="J63" i="86"/>
  <c r="AM11"/>
  <c r="AM11" i="84"/>
  <c r="J63"/>
  <c r="J61" i="85"/>
  <c r="AG18" i="81"/>
  <c r="AG14"/>
  <c r="E62" s="1"/>
  <c r="AG17"/>
  <c r="AG16"/>
  <c r="AG15"/>
  <c r="G63" i="76"/>
  <c r="AI11"/>
  <c r="J61"/>
  <c r="M71"/>
  <c r="AM89" i="87"/>
  <c r="AD54" i="72"/>
  <c r="AC54"/>
  <c r="AC35"/>
  <c r="AD35"/>
  <c r="AL35" s="1"/>
  <c r="AC18"/>
  <c r="AD18"/>
  <c r="AC13"/>
  <c r="AD10"/>
  <c r="AD13"/>
  <c r="AL13" s="1"/>
  <c r="AH16"/>
  <c r="AL16" s="1"/>
  <c r="AH14"/>
  <c r="AL14" s="1"/>
  <c r="AH9"/>
  <c r="AH12"/>
  <c r="AL12" s="1"/>
  <c r="AH11"/>
  <c r="AL11" s="1"/>
  <c r="AH10"/>
  <c r="AF96"/>
  <c r="AL96" s="1"/>
  <c r="AF97"/>
  <c r="AL97" s="1"/>
  <c r="AF99"/>
  <c r="AL99" s="1"/>
  <c r="AF98"/>
  <c r="AL98" s="1"/>
  <c r="AJ64"/>
  <c r="AL64" s="1"/>
  <c r="AJ63"/>
  <c r="AL63" s="1"/>
  <c r="AF53" i="73"/>
  <c r="AL53" s="1"/>
  <c r="AF52"/>
  <c r="AF16"/>
  <c r="AL16" s="1"/>
  <c r="AC16"/>
  <c r="AF15"/>
  <c r="AC100"/>
  <c r="AD100"/>
  <c r="AD98"/>
  <c r="AC98"/>
  <c r="AD94"/>
  <c r="AD95"/>
  <c r="AD96"/>
  <c r="AC96"/>
  <c r="AD93"/>
  <c r="AL93" s="1"/>
  <c r="AD80"/>
  <c r="AL80" s="1"/>
  <c r="AD79"/>
  <c r="AL79" s="1"/>
  <c r="AD77"/>
  <c r="AL77" s="1"/>
  <c r="AC73"/>
  <c r="AD73"/>
  <c r="AD69"/>
  <c r="AC69"/>
  <c r="AF103"/>
  <c r="AC103"/>
  <c r="AF101"/>
  <c r="AL101" s="1"/>
  <c r="AC101"/>
  <c r="AF99"/>
  <c r="AF98"/>
  <c r="AJ103"/>
  <c r="AL103" s="1"/>
  <c r="AJ102"/>
  <c r="AL102" s="1"/>
  <c r="AJ67"/>
  <c r="AJ66"/>
  <c r="AC34" i="74"/>
  <c r="AD33"/>
  <c r="AL33" s="1"/>
  <c r="AD27"/>
  <c r="AL27" s="1"/>
  <c r="AC27"/>
  <c r="AD25"/>
  <c r="AL25" s="1"/>
  <c r="AC25"/>
  <c r="AC11"/>
  <c r="AD9"/>
  <c r="AC9"/>
  <c r="AH8"/>
  <c r="AD96"/>
  <c r="AC96"/>
  <c r="AD91"/>
  <c r="AL91" s="1"/>
  <c r="AC91"/>
  <c r="AD89"/>
  <c r="AL89" s="1"/>
  <c r="AC89"/>
  <c r="AD80"/>
  <c r="AC80"/>
  <c r="AC75"/>
  <c r="AD75"/>
  <c r="AL75" s="1"/>
  <c r="AD73"/>
  <c r="AL73" s="1"/>
  <c r="AC73"/>
  <c r="AD60"/>
  <c r="AL60" s="1"/>
  <c r="AC60"/>
  <c r="AC58"/>
  <c r="AF55"/>
  <c r="AJ96"/>
  <c r="AC99"/>
  <c r="AJ98"/>
  <c r="AL98" s="1"/>
  <c r="AJ83"/>
  <c r="AL83" s="1"/>
  <c r="AJ80"/>
  <c r="AJ82"/>
  <c r="AL82" s="1"/>
  <c r="AC83"/>
  <c r="AJ81"/>
  <c r="AL81" s="1"/>
  <c r="AE91" i="82"/>
  <c r="P63" i="83"/>
  <c r="AL46" i="74"/>
  <c r="AL38"/>
  <c r="AL50" i="76"/>
  <c r="AL38"/>
  <c r="AL34"/>
  <c r="AL30"/>
  <c r="AL26"/>
  <c r="AC41" i="67"/>
  <c r="AC33"/>
  <c r="AC89"/>
  <c r="AD8"/>
  <c r="AF28" i="72"/>
  <c r="AF55" i="73"/>
  <c r="AL55" s="1"/>
  <c r="AD82"/>
  <c r="AL82" s="1"/>
  <c r="AD71"/>
  <c r="AH66"/>
  <c r="AH64"/>
  <c r="AL64" s="1"/>
  <c r="AJ96"/>
  <c r="AJ73"/>
  <c r="AJ71"/>
  <c r="AJ69"/>
  <c r="AH26" i="74"/>
  <c r="AJ89"/>
  <c r="AC53" i="72"/>
  <c r="AD53"/>
  <c r="AL53" s="1"/>
  <c r="AC60"/>
  <c r="AH60"/>
  <c r="AJ57"/>
  <c r="AJ58"/>
  <c r="AL58" s="1"/>
  <c r="AJ56"/>
  <c r="AC59"/>
  <c r="AF17" i="73"/>
  <c r="AL17" s="1"/>
  <c r="AC17"/>
  <c r="AF56"/>
  <c r="AC56"/>
  <c r="AD99"/>
  <c r="AL99" s="1"/>
  <c r="AC99"/>
  <c r="AC97"/>
  <c r="AD97"/>
  <c r="AC72"/>
  <c r="AD72"/>
  <c r="AD67"/>
  <c r="AC68"/>
  <c r="AD68"/>
  <c r="AC63"/>
  <c r="AD62"/>
  <c r="AH62"/>
  <c r="AH63"/>
  <c r="AL63" s="1"/>
  <c r="AJ94"/>
  <c r="AJ95"/>
  <c r="AJ57"/>
  <c r="AJ58"/>
  <c r="AL58" s="1"/>
  <c r="AD29" i="74"/>
  <c r="AL29" s="1"/>
  <c r="AD31"/>
  <c r="AL31" s="1"/>
  <c r="AC31"/>
  <c r="AC26"/>
  <c r="AD26"/>
  <c r="AC14"/>
  <c r="AD13"/>
  <c r="AL13" s="1"/>
  <c r="AC41"/>
  <c r="AF40"/>
  <c r="AC49"/>
  <c r="AH48"/>
  <c r="AL48" s="1"/>
  <c r="AH28"/>
  <c r="AL28" s="1"/>
  <c r="AC29"/>
  <c r="AC13"/>
  <c r="AH12"/>
  <c r="AL12" s="1"/>
  <c r="AJ56"/>
  <c r="AJ53"/>
  <c r="AC56"/>
  <c r="AJ54"/>
  <c r="AJ55"/>
  <c r="AD93"/>
  <c r="AL93" s="1"/>
  <c r="AD92"/>
  <c r="AD94"/>
  <c r="AL94" s="1"/>
  <c r="AD95"/>
  <c r="AL95" s="1"/>
  <c r="AC95"/>
  <c r="AC90"/>
  <c r="AD90"/>
  <c r="AD85"/>
  <c r="AD86"/>
  <c r="AD88"/>
  <c r="AD87"/>
  <c r="AC88"/>
  <c r="AD77"/>
  <c r="AL77" s="1"/>
  <c r="AD76"/>
  <c r="AD78"/>
  <c r="AL78" s="1"/>
  <c r="AC79"/>
  <c r="AD79"/>
  <c r="AL79" s="1"/>
  <c r="AD74"/>
  <c r="AC74"/>
  <c r="AD69"/>
  <c r="AL69" s="1"/>
  <c r="AD72"/>
  <c r="AD70"/>
  <c r="AD71"/>
  <c r="AL71" s="1"/>
  <c r="AC72"/>
  <c r="AD56"/>
  <c r="AD57"/>
  <c r="AD59"/>
  <c r="AL59" s="1"/>
  <c r="AD58"/>
  <c r="AL58" s="1"/>
  <c r="AC59"/>
  <c r="AH57"/>
  <c r="AI89" s="1"/>
  <c r="AH55"/>
  <c r="AH54"/>
  <c r="AL54" s="1"/>
  <c r="AC57"/>
  <c r="AJ92"/>
  <c r="AC92"/>
  <c r="AJ87"/>
  <c r="AJ86"/>
  <c r="AJ85"/>
  <c r="AJ88"/>
  <c r="AJ76"/>
  <c r="AC76"/>
  <c r="AJ70"/>
  <c r="AJ72"/>
  <c r="AL50"/>
  <c r="AJ48" i="73"/>
  <c r="AL48" s="1"/>
  <c r="AD81"/>
  <c r="AL81" s="1"/>
  <c r="AD74"/>
  <c r="AL74" s="1"/>
  <c r="AD70"/>
  <c r="AF100"/>
  <c r="AH65"/>
  <c r="AL65" s="1"/>
  <c r="AJ97"/>
  <c r="AJ72"/>
  <c r="AJ70"/>
  <c r="AJ68"/>
  <c r="AJ90" i="74"/>
  <c r="AJ74"/>
  <c r="AC22" i="76"/>
  <c r="AC21" i="77"/>
  <c r="AF64" i="75"/>
  <c r="AH89"/>
  <c r="AL89" s="1"/>
  <c r="AH66"/>
  <c r="AH43"/>
  <c r="AL43" s="1"/>
  <c r="AH39"/>
  <c r="AF68" i="76"/>
  <c r="AH99"/>
  <c r="AJ102"/>
  <c r="AF90" i="77"/>
  <c r="AG89" s="1"/>
  <c r="AJ89"/>
  <c r="AC50"/>
  <c r="AD48"/>
  <c r="AC15"/>
  <c r="AJ14"/>
  <c r="AK9" s="1"/>
  <c r="AH69" i="83"/>
  <c r="AF100" i="75"/>
  <c r="AL100" s="1"/>
  <c r="AF65"/>
  <c r="AL65" s="1"/>
  <c r="AJ96"/>
  <c r="AK89" s="1"/>
  <c r="AF21"/>
  <c r="AC19" i="76"/>
  <c r="AC65"/>
  <c r="AD60"/>
  <c r="AF84"/>
  <c r="AL84" s="1"/>
  <c r="G61" i="83" l="1"/>
  <c r="AL67" i="73"/>
  <c r="AK89" i="83"/>
  <c r="AL24" i="73"/>
  <c r="AL68" i="83"/>
  <c r="AL41" i="73"/>
  <c r="AL40" i="82"/>
  <c r="AL89"/>
  <c r="AL77"/>
  <c r="AL55" i="72"/>
  <c r="AJ43" i="67"/>
  <c r="AC43"/>
  <c r="AJ41"/>
  <c r="AJ42"/>
  <c r="AL42" s="1"/>
  <c r="AJ40"/>
  <c r="AL40" s="1"/>
  <c r="AH44"/>
  <c r="AL44" s="1"/>
  <c r="AC44"/>
  <c r="AH42"/>
  <c r="AH43"/>
  <c r="AL43" s="1"/>
  <c r="AH41"/>
  <c r="AL41" s="1"/>
  <c r="AC101" i="81"/>
  <c r="AJ100"/>
  <c r="AL100" s="1"/>
  <c r="AJ62" i="67"/>
  <c r="AL62" s="1"/>
  <c r="AC62"/>
  <c r="AJ60"/>
  <c r="AJ61"/>
  <c r="AJ59"/>
  <c r="AJ77"/>
  <c r="AJ78"/>
  <c r="AJ79"/>
  <c r="AJ80"/>
  <c r="AC80"/>
  <c r="AJ98"/>
  <c r="AC98"/>
  <c r="AJ96"/>
  <c r="AJ97"/>
  <c r="AJ95"/>
  <c r="K71"/>
  <c r="AL72" i="81"/>
  <c r="AL42"/>
  <c r="AH61" i="67"/>
  <c r="AH60"/>
  <c r="AH59"/>
  <c r="AC61"/>
  <c r="AH58"/>
  <c r="AL58" s="1"/>
  <c r="AH81" i="81"/>
  <c r="AC81"/>
  <c r="AJ74"/>
  <c r="AJ73"/>
  <c r="AC74"/>
  <c r="I56" i="67"/>
  <c r="J27"/>
  <c r="AC97" i="81"/>
  <c r="AJ97"/>
  <c r="AL97" s="1"/>
  <c r="AJ96"/>
  <c r="AL96" s="1"/>
  <c r="AJ83"/>
  <c r="AL83" s="1"/>
  <c r="AC83"/>
  <c r="U51" i="67"/>
  <c r="AH16" i="81"/>
  <c r="AL16" s="1"/>
  <c r="AH83" i="67"/>
  <c r="AC83"/>
  <c r="AH80"/>
  <c r="AL80" s="1"/>
  <c r="G56" i="81"/>
  <c r="J15"/>
  <c r="AC79" i="67"/>
  <c r="AH79"/>
  <c r="AL79" s="1"/>
  <c r="AH78"/>
  <c r="AL78" s="1"/>
  <c r="AH76"/>
  <c r="AL76" s="1"/>
  <c r="AH77"/>
  <c r="AL77" s="1"/>
  <c r="J51"/>
  <c r="AJ99" i="81"/>
  <c r="AL99" s="1"/>
  <c r="U23" i="67"/>
  <c r="U27"/>
  <c r="U47"/>
  <c r="AJ101" i="81"/>
  <c r="AL101" s="1"/>
  <c r="AL81"/>
  <c r="AC21"/>
  <c r="AH21"/>
  <c r="AL21" s="1"/>
  <c r="AH13"/>
  <c r="AL13" s="1"/>
  <c r="AH14"/>
  <c r="AL14" s="1"/>
  <c r="AC15"/>
  <c r="AH15"/>
  <c r="AL15" s="1"/>
  <c r="AJ71"/>
  <c r="AL71" s="1"/>
  <c r="AC49" i="67"/>
  <c r="AJ49"/>
  <c r="AJ47"/>
  <c r="AJ48"/>
  <c r="AJ46"/>
  <c r="AL46" s="1"/>
  <c r="AH31"/>
  <c r="AL31" s="1"/>
  <c r="AH32"/>
  <c r="AL32" s="1"/>
  <c r="AH30"/>
  <c r="AC32"/>
  <c r="AH29"/>
  <c r="AL29" s="1"/>
  <c r="AH47"/>
  <c r="AL47" s="1"/>
  <c r="AH50"/>
  <c r="AL50" s="1"/>
  <c r="AH48"/>
  <c r="AL48" s="1"/>
  <c r="AH49"/>
  <c r="AL49" s="1"/>
  <c r="AJ98" i="81"/>
  <c r="AL98" s="1"/>
  <c r="AJ94"/>
  <c r="AL94" s="1"/>
  <c r="AH56"/>
  <c r="AL56" s="1"/>
  <c r="AH55"/>
  <c r="AL55" s="1"/>
  <c r="AH54"/>
  <c r="AL54" s="1"/>
  <c r="AC57"/>
  <c r="AJ65" i="67"/>
  <c r="AJ66"/>
  <c r="AJ67"/>
  <c r="AJ68"/>
  <c r="AC68"/>
  <c r="AJ86"/>
  <c r="AL86" s="1"/>
  <c r="AJ84"/>
  <c r="AL84" s="1"/>
  <c r="AC86"/>
  <c r="AJ85"/>
  <c r="AL85" s="1"/>
  <c r="AJ83"/>
  <c r="AH57"/>
  <c r="AL57" s="1"/>
  <c r="AC57"/>
  <c r="AH56"/>
  <c r="AH55"/>
  <c r="AL55" s="1"/>
  <c r="AH54"/>
  <c r="AL54" s="1"/>
  <c r="AC75"/>
  <c r="AH75"/>
  <c r="AL75" s="1"/>
  <c r="AH72"/>
  <c r="AH74"/>
  <c r="AH73"/>
  <c r="AH90"/>
  <c r="AH93"/>
  <c r="AL93" s="1"/>
  <c r="AH91"/>
  <c r="AC93"/>
  <c r="AH92"/>
  <c r="AH26"/>
  <c r="AL26" s="1"/>
  <c r="AH24"/>
  <c r="AL24" s="1"/>
  <c r="AC26"/>
  <c r="AH23"/>
  <c r="AH25"/>
  <c r="J56"/>
  <c r="AH17" i="81"/>
  <c r="AL17" s="1"/>
  <c r="R56" i="67"/>
  <c r="J71" s="1"/>
  <c r="AC27"/>
  <c r="AJ27"/>
  <c r="AL27" s="1"/>
  <c r="AJ24"/>
  <c r="AH62" i="81"/>
  <c r="AL62" s="1"/>
  <c r="AH61"/>
  <c r="AL61" s="1"/>
  <c r="AH60"/>
  <c r="AL60" s="1"/>
  <c r="AC62"/>
  <c r="AH101" i="67"/>
  <c r="AL101" s="1"/>
  <c r="AC101"/>
  <c r="AH99"/>
  <c r="AL99" s="1"/>
  <c r="AH98"/>
  <c r="AL98" s="1"/>
  <c r="AL44" i="81"/>
  <c r="AH97" i="67"/>
  <c r="AL97" s="1"/>
  <c r="AH95"/>
  <c r="AL95" s="1"/>
  <c r="AH96"/>
  <c r="AL96" s="1"/>
  <c r="AC97"/>
  <c r="AH94"/>
  <c r="AL94" s="1"/>
  <c r="AH76" i="81"/>
  <c r="AL76" s="1"/>
  <c r="AH74"/>
  <c r="AL74" s="1"/>
  <c r="AH75"/>
  <c r="AL75" s="1"/>
  <c r="AC76"/>
  <c r="AH73"/>
  <c r="AL73" s="1"/>
  <c r="AJ85"/>
  <c r="AL85" s="1"/>
  <c r="AJ84"/>
  <c r="AL84" s="1"/>
  <c r="AC85"/>
  <c r="I56"/>
  <c r="J11"/>
  <c r="J56" s="1"/>
  <c r="AL66" i="67"/>
  <c r="AL30"/>
  <c r="AC70"/>
  <c r="AH70"/>
  <c r="AL70" s="1"/>
  <c r="AH68"/>
  <c r="AL68" s="1"/>
  <c r="AL65"/>
  <c r="AC23"/>
  <c r="AJ23"/>
  <c r="AJ22"/>
  <c r="AL22" s="1"/>
  <c r="AJ20"/>
  <c r="AJ21"/>
  <c r="AL21" s="1"/>
  <c r="AJ25"/>
  <c r="AJ37"/>
  <c r="AL37" s="1"/>
  <c r="AJ35"/>
  <c r="AC37"/>
  <c r="AJ34"/>
  <c r="AJ36"/>
  <c r="AH20"/>
  <c r="AL20" s="1"/>
  <c r="AH19"/>
  <c r="AL19" s="1"/>
  <c r="AC20"/>
  <c r="AJ88" i="81"/>
  <c r="AL88" s="1"/>
  <c r="AJ89"/>
  <c r="AL89" s="1"/>
  <c r="AC89"/>
  <c r="AC8"/>
  <c r="AJ8"/>
  <c r="AC74" i="67"/>
  <c r="AJ74"/>
  <c r="AJ72"/>
  <c r="AJ73"/>
  <c r="AJ71"/>
  <c r="AL71" s="1"/>
  <c r="AC92"/>
  <c r="AJ89"/>
  <c r="AL89" s="1"/>
  <c r="AJ90"/>
  <c r="AJ91"/>
  <c r="AJ92"/>
  <c r="AH67"/>
  <c r="AH81"/>
  <c r="AL81" s="1"/>
  <c r="AJ14"/>
  <c r="AL14" s="1"/>
  <c r="AJ13"/>
  <c r="AL13" s="1"/>
  <c r="AJ12"/>
  <c r="R61" i="73"/>
  <c r="T61"/>
  <c r="AK91" i="83"/>
  <c r="T63"/>
  <c r="I61" i="67"/>
  <c r="J61" i="81"/>
  <c r="I61"/>
  <c r="AH18" i="67"/>
  <c r="AL18" s="1"/>
  <c r="AH16"/>
  <c r="AL16" s="1"/>
  <c r="AH17"/>
  <c r="AL17" s="1"/>
  <c r="AH15"/>
  <c r="AL18" i="72"/>
  <c r="AC18" i="67"/>
  <c r="AL85" i="83"/>
  <c r="G61" i="67"/>
  <c r="AK89" i="82"/>
  <c r="AL12" i="81"/>
  <c r="J71"/>
  <c r="R61"/>
  <c r="K71"/>
  <c r="T61"/>
  <c r="AL66" i="73"/>
  <c r="AL52"/>
  <c r="AL36" i="72"/>
  <c r="AL75"/>
  <c r="J43" i="73"/>
  <c r="J56" s="1"/>
  <c r="M71" s="1"/>
  <c r="I56"/>
  <c r="J31" i="72"/>
  <c r="I56"/>
  <c r="AL79" i="81"/>
  <c r="AI89" i="82"/>
  <c r="J61"/>
  <c r="R61" i="72"/>
  <c r="AL90" i="83"/>
  <c r="G61" i="81"/>
  <c r="U61" i="83"/>
  <c r="R61"/>
  <c r="M71"/>
  <c r="T61" i="72"/>
  <c r="J61" i="83"/>
  <c r="I61"/>
  <c r="J71"/>
  <c r="J71" i="82"/>
  <c r="R61"/>
  <c r="AM89"/>
  <c r="AK9" i="72"/>
  <c r="AK11" s="1"/>
  <c r="AK9" i="82"/>
  <c r="AK11" s="1"/>
  <c r="AL36" i="73"/>
  <c r="J19" i="72"/>
  <c r="J56" s="1"/>
  <c r="J61" s="1"/>
  <c r="G56"/>
  <c r="AL34" i="82"/>
  <c r="AM9" s="1"/>
  <c r="AI9"/>
  <c r="AK9" i="83"/>
  <c r="AH33" i="67"/>
  <c r="AL33" s="1"/>
  <c r="AH35"/>
  <c r="AL35" s="1"/>
  <c r="AH36"/>
  <c r="AL36" s="1"/>
  <c r="AC36"/>
  <c r="AH34"/>
  <c r="AL34" s="1"/>
  <c r="AL11" i="81"/>
  <c r="M71"/>
  <c r="U56" i="67"/>
  <c r="R61" s="1"/>
  <c r="AH22" i="72"/>
  <c r="AL22" s="1"/>
  <c r="AH23"/>
  <c r="AL23" s="1"/>
  <c r="AC23"/>
  <c r="AH21"/>
  <c r="AL21" s="1"/>
  <c r="AI9" i="83"/>
  <c r="AL8"/>
  <c r="AM9" s="1"/>
  <c r="AL91"/>
  <c r="U61" i="81"/>
  <c r="AL10"/>
  <c r="M71" i="86"/>
  <c r="J61"/>
  <c r="AE91" i="67"/>
  <c r="N63"/>
  <c r="AE94"/>
  <c r="N62" s="1"/>
  <c r="U63" i="85"/>
  <c r="AM91"/>
  <c r="AM94"/>
  <c r="U62" s="1"/>
  <c r="I63" i="72"/>
  <c r="J63" i="87"/>
  <c r="AM11"/>
  <c r="AM94" i="84"/>
  <c r="U62" s="1"/>
  <c r="U63"/>
  <c r="AM91"/>
  <c r="AG94" i="74"/>
  <c r="P62" s="1"/>
  <c r="P63"/>
  <c r="AG91"/>
  <c r="AL74"/>
  <c r="AM89" i="86"/>
  <c r="AE23"/>
  <c r="C64" s="1"/>
  <c r="AI20" i="87"/>
  <c r="AI17" i="77"/>
  <c r="AI15"/>
  <c r="AI14"/>
  <c r="G62" s="1"/>
  <c r="AI16"/>
  <c r="AI18"/>
  <c r="AE23" i="87"/>
  <c r="C64" s="1"/>
  <c r="AE20"/>
  <c r="AI100"/>
  <c r="AG100" i="82"/>
  <c r="I63"/>
  <c r="AE23" i="84"/>
  <c r="C64" s="1"/>
  <c r="AE20"/>
  <c r="AL88" i="74"/>
  <c r="AL57" i="72"/>
  <c r="AE100" i="75"/>
  <c r="AE9" i="73"/>
  <c r="AL32"/>
  <c r="AL47" i="75"/>
  <c r="AE9"/>
  <c r="AE100" i="83"/>
  <c r="AE103"/>
  <c r="N64" s="1"/>
  <c r="AG97" i="87"/>
  <c r="AG96"/>
  <c r="AG98"/>
  <c r="AG95"/>
  <c r="AK20" i="75"/>
  <c r="AK23"/>
  <c r="I64" s="1"/>
  <c r="AL68" i="73"/>
  <c r="AL54" i="72"/>
  <c r="AG94" i="83"/>
  <c r="P62" s="1"/>
  <c r="AG91"/>
  <c r="U61" i="77"/>
  <c r="M71"/>
  <c r="J61" i="75"/>
  <c r="M71"/>
  <c r="U61" i="82"/>
  <c r="M71"/>
  <c r="AE20" i="85"/>
  <c r="AI96" i="86"/>
  <c r="AI98"/>
  <c r="AI97"/>
  <c r="AI95"/>
  <c r="AE103" i="81"/>
  <c r="N64" s="1"/>
  <c r="AE100"/>
  <c r="AG14" i="67"/>
  <c r="E62" s="1"/>
  <c r="AG16"/>
  <c r="AG18"/>
  <c r="AG15"/>
  <c r="AG17"/>
  <c r="AG94"/>
  <c r="P62" s="1"/>
  <c r="AG91"/>
  <c r="P63"/>
  <c r="AM9" i="76"/>
  <c r="AK91" i="87"/>
  <c r="T63"/>
  <c r="AK94"/>
  <c r="T62" s="1"/>
  <c r="AE11" i="83"/>
  <c r="C63"/>
  <c r="AI11" i="73"/>
  <c r="G63"/>
  <c r="AE9" i="82"/>
  <c r="AE100" i="84"/>
  <c r="AE20" i="86"/>
  <c r="AL37" i="85"/>
  <c r="AM9" s="1"/>
  <c r="AK9"/>
  <c r="AK97" i="84"/>
  <c r="AK96"/>
  <c r="AK98"/>
  <c r="AK95"/>
  <c r="AK100" s="1"/>
  <c r="AK89" i="72"/>
  <c r="AL69" i="73"/>
  <c r="AL98"/>
  <c r="AE89" i="72"/>
  <c r="N63" i="87"/>
  <c r="AE94"/>
  <c r="N62" s="1"/>
  <c r="AE91"/>
  <c r="AE98" i="85"/>
  <c r="AE96"/>
  <c r="AE97"/>
  <c r="AE95"/>
  <c r="AE103" i="86"/>
  <c r="N64" s="1"/>
  <c r="AE100"/>
  <c r="AK20" i="87"/>
  <c r="AK23"/>
  <c r="I64" s="1"/>
  <c r="AM11" i="76"/>
  <c r="J63"/>
  <c r="AL21" i="75"/>
  <c r="AG9"/>
  <c r="AG91" i="77"/>
  <c r="AG94"/>
  <c r="P62" s="1"/>
  <c r="P63"/>
  <c r="AL39" i="75"/>
  <c r="AI9"/>
  <c r="AL64"/>
  <c r="AG89"/>
  <c r="R63" i="74"/>
  <c r="AI94"/>
  <c r="R62" s="1"/>
  <c r="AI91"/>
  <c r="AE89" i="76"/>
  <c r="AL60"/>
  <c r="T63" i="75"/>
  <c r="AK94"/>
  <c r="T62" s="1"/>
  <c r="AK91"/>
  <c r="I63" i="77"/>
  <c r="AK11"/>
  <c r="AL48"/>
  <c r="AE9"/>
  <c r="AL89"/>
  <c r="AK89"/>
  <c r="AL102" i="76"/>
  <c r="AK89"/>
  <c r="AL68"/>
  <c r="AG89"/>
  <c r="AE89" i="74"/>
  <c r="AL56"/>
  <c r="AL53"/>
  <c r="AK9"/>
  <c r="AL40"/>
  <c r="AG9"/>
  <c r="AK89" i="73"/>
  <c r="AL57"/>
  <c r="AL60" i="72"/>
  <c r="AI89"/>
  <c r="AE9" i="67"/>
  <c r="AL8"/>
  <c r="AL8" i="74"/>
  <c r="AI9"/>
  <c r="AE9"/>
  <c r="AL9"/>
  <c r="AI9" i="72"/>
  <c r="AL9"/>
  <c r="AL10"/>
  <c r="AE9"/>
  <c r="AM94" i="87"/>
  <c r="U62" s="1"/>
  <c r="U63"/>
  <c r="AM91"/>
  <c r="AM91" i="82"/>
  <c r="AM98" i="84"/>
  <c r="AM97"/>
  <c r="AM96"/>
  <c r="AM95"/>
  <c r="AI16" i="76"/>
  <c r="AI17"/>
  <c r="AI18"/>
  <c r="AI14"/>
  <c r="G62" s="1"/>
  <c r="AI15"/>
  <c r="AG23" i="81"/>
  <c r="E64" s="1"/>
  <c r="AG20"/>
  <c r="AM16" i="84"/>
  <c r="AM15"/>
  <c r="AM18"/>
  <c r="AM14"/>
  <c r="J62" s="1"/>
  <c r="AM17"/>
  <c r="J63" i="85"/>
  <c r="AM11"/>
  <c r="AG103" i="81"/>
  <c r="P64" s="1"/>
  <c r="AG100"/>
  <c r="AL57" i="74"/>
  <c r="AL70"/>
  <c r="AL85"/>
  <c r="AL70" i="73"/>
  <c r="AL72" i="74"/>
  <c r="AL87"/>
  <c r="AL86"/>
  <c r="AL90"/>
  <c r="AL26"/>
  <c r="AI89" i="73"/>
  <c r="AL72"/>
  <c r="AL97"/>
  <c r="AL71"/>
  <c r="AL55" i="74"/>
  <c r="AL73" i="73"/>
  <c r="AL95"/>
  <c r="AL100"/>
  <c r="AG9"/>
  <c r="AK9"/>
  <c r="AL56" i="72"/>
  <c r="AM89" s="1"/>
  <c r="AL96" i="75"/>
  <c r="AI89" i="83"/>
  <c r="AL69"/>
  <c r="AM89" s="1"/>
  <c r="AL99" i="76"/>
  <c r="AI89"/>
  <c r="AL66" i="75"/>
  <c r="AI89"/>
  <c r="AL62" i="73"/>
  <c r="AE89"/>
  <c r="AL56"/>
  <c r="AG89"/>
  <c r="T63" i="72"/>
  <c r="AK91"/>
  <c r="AK94" s="1"/>
  <c r="T62" s="1"/>
  <c r="AG9"/>
  <c r="AL28"/>
  <c r="AE98" i="82"/>
  <c r="AE97"/>
  <c r="AE96"/>
  <c r="AE95"/>
  <c r="AG97" i="74"/>
  <c r="AG98"/>
  <c r="AG95"/>
  <c r="AG96"/>
  <c r="AM14" i="86"/>
  <c r="J62" s="1"/>
  <c r="AM17"/>
  <c r="AM18"/>
  <c r="AM15"/>
  <c r="AM16"/>
  <c r="AG23" i="82"/>
  <c r="E64" s="1"/>
  <c r="AG20"/>
  <c r="AI100" i="84"/>
  <c r="AI103"/>
  <c r="R64" s="1"/>
  <c r="AM15" i="87"/>
  <c r="AM17"/>
  <c r="AM18"/>
  <c r="AM14"/>
  <c r="J62" s="1"/>
  <c r="AM16"/>
  <c r="AL76" i="74"/>
  <c r="AL92"/>
  <c r="AK89"/>
  <c r="AL80"/>
  <c r="AL96"/>
  <c r="AL96" i="73"/>
  <c r="AL94"/>
  <c r="AL14" i="77"/>
  <c r="AM9" s="1"/>
  <c r="AL90"/>
  <c r="AL15" i="73"/>
  <c r="AM9" s="1"/>
  <c r="AG89" i="72"/>
  <c r="AM94" i="82" l="1"/>
  <c r="U62" s="1"/>
  <c r="AL90" i="67"/>
  <c r="AL73"/>
  <c r="AI89" i="81"/>
  <c r="AI91" s="1"/>
  <c r="AI94" s="1"/>
  <c r="R62" s="1"/>
  <c r="AL60" i="67"/>
  <c r="AI9" i="81"/>
  <c r="AK89"/>
  <c r="T63" s="1"/>
  <c r="AM89"/>
  <c r="AK9"/>
  <c r="AL8"/>
  <c r="AM9" s="1"/>
  <c r="AL92" i="67"/>
  <c r="AL74"/>
  <c r="AI89"/>
  <c r="AL56"/>
  <c r="AL83"/>
  <c r="AL67"/>
  <c r="AL25"/>
  <c r="AL72"/>
  <c r="AL61"/>
  <c r="AL23"/>
  <c r="AL91"/>
  <c r="M71"/>
  <c r="J61"/>
  <c r="AL12"/>
  <c r="AK9"/>
  <c r="AL59"/>
  <c r="AM89" s="1"/>
  <c r="AK89"/>
  <c r="J63" i="82"/>
  <c r="AM11"/>
  <c r="J63" i="83"/>
  <c r="AM11"/>
  <c r="U63" i="81"/>
  <c r="AM91"/>
  <c r="AK14" i="72"/>
  <c r="I62" s="1"/>
  <c r="AK18"/>
  <c r="AK17"/>
  <c r="AK16"/>
  <c r="AK15"/>
  <c r="AI11" i="83"/>
  <c r="G63"/>
  <c r="U61" i="67"/>
  <c r="AI11" i="81"/>
  <c r="G63"/>
  <c r="J71" i="72"/>
  <c r="G61"/>
  <c r="I61"/>
  <c r="K71"/>
  <c r="M71"/>
  <c r="AK98" i="83"/>
  <c r="AK97"/>
  <c r="AK95"/>
  <c r="AK96"/>
  <c r="T61" i="67"/>
  <c r="U61" i="72"/>
  <c r="I61" i="73"/>
  <c r="K71"/>
  <c r="AK94" i="83"/>
  <c r="T62" s="1"/>
  <c r="U63" i="82"/>
  <c r="I63" i="83"/>
  <c r="AK11"/>
  <c r="J61" i="73"/>
  <c r="G61"/>
  <c r="T63" i="82"/>
  <c r="AK91"/>
  <c r="AK94"/>
  <c r="T62" s="1"/>
  <c r="U61" i="73"/>
  <c r="G63" i="82"/>
  <c r="AI11"/>
  <c r="AI91"/>
  <c r="AL15" i="67"/>
  <c r="AI9"/>
  <c r="AI95" i="81"/>
  <c r="AI97"/>
  <c r="AI96"/>
  <c r="AE97" i="87"/>
  <c r="AE98"/>
  <c r="AE96"/>
  <c r="AE95"/>
  <c r="AE18" i="83"/>
  <c r="AE16"/>
  <c r="AE15"/>
  <c r="AE17"/>
  <c r="AE14"/>
  <c r="C62" s="1"/>
  <c r="AG95" i="67"/>
  <c r="AG98"/>
  <c r="AG96"/>
  <c r="AG97"/>
  <c r="AG96" i="83"/>
  <c r="AG95"/>
  <c r="AG97"/>
  <c r="AG103" s="1"/>
  <c r="P64" s="1"/>
  <c r="AG98"/>
  <c r="AI23" i="77"/>
  <c r="G64" s="1"/>
  <c r="AI20"/>
  <c r="AM98" i="81"/>
  <c r="AE100" i="85"/>
  <c r="AE103"/>
  <c r="N64" s="1"/>
  <c r="AE11" i="82"/>
  <c r="C63"/>
  <c r="C63" i="75"/>
  <c r="AE11"/>
  <c r="AE91" i="72"/>
  <c r="N63"/>
  <c r="AE94"/>
  <c r="N62" s="1"/>
  <c r="AK103" i="84"/>
  <c r="T64" s="1"/>
  <c r="AK98" i="87"/>
  <c r="AK95"/>
  <c r="AK97"/>
  <c r="AK96"/>
  <c r="AG20" i="67"/>
  <c r="AG23"/>
  <c r="E64" s="1"/>
  <c r="AI100" i="86"/>
  <c r="AI103"/>
  <c r="R64" s="1"/>
  <c r="AE95" i="67"/>
  <c r="AE97"/>
  <c r="AE96"/>
  <c r="AE98"/>
  <c r="AI18" i="73"/>
  <c r="AI15"/>
  <c r="AI14"/>
  <c r="G62" s="1"/>
  <c r="AI16"/>
  <c r="AI17"/>
  <c r="AE11"/>
  <c r="C63"/>
  <c r="AK15" i="82"/>
  <c r="AK18"/>
  <c r="AK14"/>
  <c r="I62" s="1"/>
  <c r="AK17"/>
  <c r="AK16"/>
  <c r="AM91" i="86"/>
  <c r="AM94"/>
  <c r="U62" s="1"/>
  <c r="U63"/>
  <c r="AM97" i="85"/>
  <c r="AM95"/>
  <c r="AM96"/>
  <c r="AM98"/>
  <c r="AK11"/>
  <c r="I63"/>
  <c r="AG100" i="87"/>
  <c r="AG103"/>
  <c r="P64" s="1"/>
  <c r="P63" i="72"/>
  <c r="AG91"/>
  <c r="AG94"/>
  <c r="P62" s="1"/>
  <c r="J63" i="73"/>
  <c r="AM11"/>
  <c r="AM11" i="77"/>
  <c r="J63"/>
  <c r="AM23" i="87"/>
  <c r="J64" s="1"/>
  <c r="AM20"/>
  <c r="AK20" i="72"/>
  <c r="AG103" i="74"/>
  <c r="P64" s="1"/>
  <c r="AG100"/>
  <c r="AG11" i="72"/>
  <c r="E63"/>
  <c r="AG94" i="73"/>
  <c r="P62" s="1"/>
  <c r="AG91"/>
  <c r="P63"/>
  <c r="AE91"/>
  <c r="AE94"/>
  <c r="N62" s="1"/>
  <c r="N63"/>
  <c r="AI94" i="75"/>
  <c r="R62" s="1"/>
  <c r="R63"/>
  <c r="AI91"/>
  <c r="AI94" i="76"/>
  <c r="R62" s="1"/>
  <c r="AI91"/>
  <c r="R63"/>
  <c r="U63" i="83"/>
  <c r="AM91"/>
  <c r="AM94" s="1"/>
  <c r="U62" s="1"/>
  <c r="I63" i="73"/>
  <c r="AK11"/>
  <c r="AM14" i="85"/>
  <c r="J62" s="1"/>
  <c r="AM16"/>
  <c r="AM17"/>
  <c r="AM15"/>
  <c r="AM18"/>
  <c r="AM103" i="84"/>
  <c r="U64" s="1"/>
  <c r="AM100"/>
  <c r="AM97" i="82"/>
  <c r="AM95"/>
  <c r="AM98"/>
  <c r="AM96"/>
  <c r="C63" i="72"/>
  <c r="AE11"/>
  <c r="AI11" i="74"/>
  <c r="G63"/>
  <c r="AI91" i="72"/>
  <c r="AI94"/>
  <c r="R62" s="1"/>
  <c r="AG11" i="74"/>
  <c r="E63"/>
  <c r="AK11"/>
  <c r="I63"/>
  <c r="AG94" i="76"/>
  <c r="P62" s="1"/>
  <c r="AG91"/>
  <c r="P63"/>
  <c r="AK91"/>
  <c r="AK94"/>
  <c r="T62" s="1"/>
  <c r="T63"/>
  <c r="AK91" i="77"/>
  <c r="AK94"/>
  <c r="T62" s="1"/>
  <c r="T63"/>
  <c r="AE11"/>
  <c r="C63"/>
  <c r="AK17"/>
  <c r="AK14"/>
  <c r="I62" s="1"/>
  <c r="AK16"/>
  <c r="AK18"/>
  <c r="AK15"/>
  <c r="AK98" i="75"/>
  <c r="AK97"/>
  <c r="AK95"/>
  <c r="AK96"/>
  <c r="AE91" i="76"/>
  <c r="AE94"/>
  <c r="N62" s="1"/>
  <c r="N63"/>
  <c r="AG94" i="75"/>
  <c r="P62" s="1"/>
  <c r="AG91"/>
  <c r="P63"/>
  <c r="AI11"/>
  <c r="G63"/>
  <c r="AG98" i="77"/>
  <c r="AG95"/>
  <c r="AG96"/>
  <c r="AG97"/>
  <c r="AM15" i="76"/>
  <c r="AM18"/>
  <c r="AM14"/>
  <c r="J62" s="1"/>
  <c r="AM16"/>
  <c r="AM17"/>
  <c r="AM9" i="72"/>
  <c r="AM89" i="74"/>
  <c r="AM9" i="75"/>
  <c r="T63" i="74"/>
  <c r="AK91"/>
  <c r="AK94"/>
  <c r="T62" s="1"/>
  <c r="AM16" i="82"/>
  <c r="AM14"/>
  <c r="J62" s="1"/>
  <c r="AM15"/>
  <c r="AM18"/>
  <c r="AM17"/>
  <c r="AM23" i="86"/>
  <c r="J64" s="1"/>
  <c r="AM20"/>
  <c r="AM15" i="83"/>
  <c r="AM14"/>
  <c r="J62" s="1"/>
  <c r="AM16"/>
  <c r="AM17"/>
  <c r="AM18"/>
  <c r="AE103" i="82"/>
  <c r="N64" s="1"/>
  <c r="AE100"/>
  <c r="AK95" i="72"/>
  <c r="AK96"/>
  <c r="AK97"/>
  <c r="AK98"/>
  <c r="AI91" i="83"/>
  <c r="AI94" s="1"/>
  <c r="R62" s="1"/>
  <c r="U63" i="72"/>
  <c r="AM91"/>
  <c r="AM94" s="1"/>
  <c r="U62" s="1"/>
  <c r="AG11" i="73"/>
  <c r="E63"/>
  <c r="AI91"/>
  <c r="AI94"/>
  <c r="R62" s="1"/>
  <c r="AM20" i="84"/>
  <c r="AM23"/>
  <c r="J64" s="1"/>
  <c r="AI23" i="76"/>
  <c r="G64" s="1"/>
  <c r="AI20"/>
  <c r="AM95" i="87"/>
  <c r="AM97"/>
  <c r="AM98"/>
  <c r="AM96"/>
  <c r="AI11" i="72"/>
  <c r="G63"/>
  <c r="C63" i="74"/>
  <c r="AE11"/>
  <c r="C63" i="67"/>
  <c r="AE11"/>
  <c r="AK91" i="73"/>
  <c r="AK94" s="1"/>
  <c r="T62" s="1"/>
  <c r="T63"/>
  <c r="AE94" i="74"/>
  <c r="N62" s="1"/>
  <c r="N63"/>
  <c r="AE91"/>
  <c r="AI95"/>
  <c r="AI98"/>
  <c r="AI96"/>
  <c r="AI97"/>
  <c r="AG11" i="75"/>
  <c r="E63"/>
  <c r="AM89" i="73"/>
  <c r="AM9" i="74"/>
  <c r="AM89" i="77"/>
  <c r="AM89" i="76"/>
  <c r="AM89" i="75"/>
  <c r="AK23" i="72" l="1"/>
  <c r="I64" s="1"/>
  <c r="AM11" i="81"/>
  <c r="J63"/>
  <c r="U63" i="67"/>
  <c r="AM91"/>
  <c r="AI91"/>
  <c r="AI94" s="1"/>
  <c r="R62" s="1"/>
  <c r="AK91" i="81"/>
  <c r="AK91" i="67"/>
  <c r="T63"/>
  <c r="AM9"/>
  <c r="J63" s="1"/>
  <c r="I63"/>
  <c r="AK11"/>
  <c r="I63" i="81"/>
  <c r="AK11"/>
  <c r="AI98"/>
  <c r="AM11" i="67"/>
  <c r="AI15" i="82"/>
  <c r="AI17"/>
  <c r="AI14"/>
  <c r="G62" s="1"/>
  <c r="AI16"/>
  <c r="AI18"/>
  <c r="AI15" i="81"/>
  <c r="AI18"/>
  <c r="AI14"/>
  <c r="G62" s="1"/>
  <c r="AI16"/>
  <c r="AI17"/>
  <c r="AM96"/>
  <c r="AM97"/>
  <c r="AI11" i="67"/>
  <c r="G63"/>
  <c r="AM95" i="81"/>
  <c r="AK17" i="83"/>
  <c r="AK14"/>
  <c r="I62" s="1"/>
  <c r="AK18"/>
  <c r="AK16"/>
  <c r="AK15"/>
  <c r="AI17"/>
  <c r="AI14"/>
  <c r="G62" s="1"/>
  <c r="AI16"/>
  <c r="AI18"/>
  <c r="AI15"/>
  <c r="AI100" i="81"/>
  <c r="AI103" s="1"/>
  <c r="R64" s="1"/>
  <c r="R63"/>
  <c r="AI95" i="82"/>
  <c r="AI98"/>
  <c r="AI97"/>
  <c r="AI96"/>
  <c r="AK97"/>
  <c r="AK95"/>
  <c r="AK96"/>
  <c r="AK98"/>
  <c r="AK97" i="81"/>
  <c r="AK95"/>
  <c r="AK96"/>
  <c r="AK98"/>
  <c r="AI94" i="82"/>
  <c r="R62" s="1"/>
  <c r="AK100" i="83"/>
  <c r="AK103" s="1"/>
  <c r="T64" s="1"/>
  <c r="AK94" i="81"/>
  <c r="T62" s="1"/>
  <c r="AM94"/>
  <c r="U62" s="1"/>
  <c r="AE103" i="67"/>
  <c r="N64" s="1"/>
  <c r="AE100"/>
  <c r="AE96" i="72"/>
  <c r="AE98"/>
  <c r="AE95"/>
  <c r="AE97"/>
  <c r="AE15" i="82"/>
  <c r="AE14"/>
  <c r="C62" s="1"/>
  <c r="AE17"/>
  <c r="AE16"/>
  <c r="AE18"/>
  <c r="AK20"/>
  <c r="AK23" s="1"/>
  <c r="I64" s="1"/>
  <c r="AI20" i="73"/>
  <c r="AI23" s="1"/>
  <c r="G64" s="1"/>
  <c r="AE17" i="75"/>
  <c r="AE18"/>
  <c r="AE16"/>
  <c r="AE14"/>
  <c r="C62" s="1"/>
  <c r="AE15"/>
  <c r="AG100" i="67"/>
  <c r="AG103"/>
  <c r="P64" s="1"/>
  <c r="AE103" i="87"/>
  <c r="N64" s="1"/>
  <c r="AE100"/>
  <c r="AM98" i="86"/>
  <c r="AM97"/>
  <c r="AM96"/>
  <c r="AM95"/>
  <c r="AG100" i="83"/>
  <c r="AE18" i="73"/>
  <c r="AE17"/>
  <c r="AE14"/>
  <c r="C62" s="1"/>
  <c r="AE15"/>
  <c r="AE16"/>
  <c r="AK103" i="87"/>
  <c r="T64" s="1"/>
  <c r="AK100"/>
  <c r="AK15" i="85"/>
  <c r="AK14"/>
  <c r="I62" s="1"/>
  <c r="AK16"/>
  <c r="AK18"/>
  <c r="AK17"/>
  <c r="AM100"/>
  <c r="AM103"/>
  <c r="U64" s="1"/>
  <c r="AE20" i="83"/>
  <c r="AE23"/>
  <c r="C64" s="1"/>
  <c r="U63" i="75"/>
  <c r="AM94"/>
  <c r="U62" s="1"/>
  <c r="AM91"/>
  <c r="U63" i="73"/>
  <c r="AM91"/>
  <c r="AM94" s="1"/>
  <c r="U62" s="1"/>
  <c r="AG17" i="75"/>
  <c r="AG18"/>
  <c r="AG16"/>
  <c r="AG15"/>
  <c r="AG14"/>
  <c r="E62" s="1"/>
  <c r="AI103" i="74"/>
  <c r="R64" s="1"/>
  <c r="AI100"/>
  <c r="AK96" i="73"/>
  <c r="AK98"/>
  <c r="AK95"/>
  <c r="AK97"/>
  <c r="AI16" i="72"/>
  <c r="AI15"/>
  <c r="AI17"/>
  <c r="AI14"/>
  <c r="G62" s="1"/>
  <c r="AI18"/>
  <c r="AM91" i="76"/>
  <c r="AM94"/>
  <c r="U62" s="1"/>
  <c r="U63"/>
  <c r="J63" i="74"/>
  <c r="AM11"/>
  <c r="AE98"/>
  <c r="AE96"/>
  <c r="AE97"/>
  <c r="AE95"/>
  <c r="AE14" i="67"/>
  <c r="C62" s="1"/>
  <c r="AE17"/>
  <c r="AE18"/>
  <c r="AE15"/>
  <c r="AE16"/>
  <c r="AE17" i="74"/>
  <c r="AE16"/>
  <c r="AE14"/>
  <c r="C62" s="1"/>
  <c r="AE18"/>
  <c r="AE15"/>
  <c r="AI96" i="73"/>
  <c r="AI95"/>
  <c r="AI98"/>
  <c r="AI97"/>
  <c r="AG14"/>
  <c r="E62" s="1"/>
  <c r="AG15"/>
  <c r="AG16"/>
  <c r="AG17"/>
  <c r="AG18"/>
  <c r="AI98" i="83"/>
  <c r="AI96"/>
  <c r="AI97"/>
  <c r="AI95"/>
  <c r="AK103" i="72"/>
  <c r="T64" s="1"/>
  <c r="AK100"/>
  <c r="AM23" i="82"/>
  <c r="J64" s="1"/>
  <c r="AM20"/>
  <c r="AK97" i="74"/>
  <c r="AK98"/>
  <c r="AK96"/>
  <c r="AK95"/>
  <c r="J63" i="75"/>
  <c r="AM11"/>
  <c r="AM11" i="72"/>
  <c r="J63"/>
  <c r="AG103" i="77"/>
  <c r="P64" s="1"/>
  <c r="AG100"/>
  <c r="AK23"/>
  <c r="I64" s="1"/>
  <c r="AK20"/>
  <c r="AE18"/>
  <c r="AE16"/>
  <c r="AE14"/>
  <c r="C62" s="1"/>
  <c r="AE15"/>
  <c r="AE17"/>
  <c r="AK96" i="76"/>
  <c r="AK95"/>
  <c r="AK98"/>
  <c r="AK97"/>
  <c r="AG98"/>
  <c r="AG97"/>
  <c r="AG95"/>
  <c r="AG96"/>
  <c r="AI96" i="72"/>
  <c r="AI95"/>
  <c r="AI98"/>
  <c r="AI97"/>
  <c r="AI15" i="74"/>
  <c r="AI18"/>
  <c r="AI14"/>
  <c r="G62" s="1"/>
  <c r="AI16"/>
  <c r="AI17"/>
  <c r="AM23" i="85"/>
  <c r="J64" s="1"/>
  <c r="AM20"/>
  <c r="AK17" i="73"/>
  <c r="AK18"/>
  <c r="AK14"/>
  <c r="I62" s="1"/>
  <c r="AK15"/>
  <c r="AK16"/>
  <c r="AM95" i="83"/>
  <c r="AM97"/>
  <c r="AM96"/>
  <c r="AM98"/>
  <c r="AI97" i="76"/>
  <c r="AI98"/>
  <c r="AI95"/>
  <c r="AI96"/>
  <c r="AI97" i="75"/>
  <c r="AI95"/>
  <c r="AI98"/>
  <c r="AI96"/>
  <c r="AG16" i="72"/>
  <c r="AG17"/>
  <c r="AG14"/>
  <c r="E62" s="1"/>
  <c r="AG18"/>
  <c r="AG15"/>
  <c r="AM16" i="77"/>
  <c r="AM15"/>
  <c r="AM14"/>
  <c r="J62" s="1"/>
  <c r="AM18"/>
  <c r="AM17"/>
  <c r="AM91"/>
  <c r="U63"/>
  <c r="AM94"/>
  <c r="U62" s="1"/>
  <c r="AM103" i="87"/>
  <c r="U64" s="1"/>
  <c r="AM100"/>
  <c r="AM98" i="72"/>
  <c r="AM96"/>
  <c r="AM97"/>
  <c r="AM95"/>
  <c r="AM20" i="83"/>
  <c r="AM23" s="1"/>
  <c r="J64" s="1"/>
  <c r="U63" i="74"/>
  <c r="AM94"/>
  <c r="U62" s="1"/>
  <c r="AM91"/>
  <c r="AM23" i="76"/>
  <c r="J64" s="1"/>
  <c r="AM20"/>
  <c r="AI15" i="75"/>
  <c r="AI17"/>
  <c r="AI14"/>
  <c r="G62" s="1"/>
  <c r="AI18"/>
  <c r="AI16"/>
  <c r="AG98"/>
  <c r="AG97"/>
  <c r="AG95"/>
  <c r="AG96"/>
  <c r="AE97" i="76"/>
  <c r="AE98"/>
  <c r="AE95"/>
  <c r="AE96"/>
  <c r="AK100" i="75"/>
  <c r="AK103"/>
  <c r="T64" s="1"/>
  <c r="AK98" i="77"/>
  <c r="AK97"/>
  <c r="AK96"/>
  <c r="AK95"/>
  <c r="AK17" i="74"/>
  <c r="AK16"/>
  <c r="AK18"/>
  <c r="AK14"/>
  <c r="I62" s="1"/>
  <c r="AK15"/>
  <c r="AG18"/>
  <c r="AG17"/>
  <c r="AG15"/>
  <c r="AG14"/>
  <c r="E62" s="1"/>
  <c r="AG16"/>
  <c r="AM15" i="67"/>
  <c r="AM16"/>
  <c r="AM18"/>
  <c r="AM14"/>
  <c r="J62" s="1"/>
  <c r="AM17"/>
  <c r="AE17" i="72"/>
  <c r="AE18"/>
  <c r="AE16"/>
  <c r="AE14"/>
  <c r="C62" s="1"/>
  <c r="AE15"/>
  <c r="AM100" i="82"/>
  <c r="AM103" s="1"/>
  <c r="U64" s="1"/>
  <c r="AE95" i="73"/>
  <c r="AE97"/>
  <c r="AE96"/>
  <c r="AE98"/>
  <c r="AG96"/>
  <c r="AG95"/>
  <c r="AG98"/>
  <c r="AG97"/>
  <c r="AM18"/>
  <c r="AM14"/>
  <c r="J62" s="1"/>
  <c r="AM17"/>
  <c r="AM16"/>
  <c r="AM15"/>
  <c r="AG95" i="72"/>
  <c r="AG97"/>
  <c r="AG96"/>
  <c r="AG98"/>
  <c r="AK100" i="82" l="1"/>
  <c r="AM94" i="67"/>
  <c r="U62" s="1"/>
  <c r="AM97"/>
  <c r="AM95"/>
  <c r="AM96"/>
  <c r="AM98"/>
  <c r="AK14"/>
  <c r="I62" s="1"/>
  <c r="AK17"/>
  <c r="AK16"/>
  <c r="AK15"/>
  <c r="AK18"/>
  <c r="AI97"/>
  <c r="AI98"/>
  <c r="AI96"/>
  <c r="AI95"/>
  <c r="AK16" i="81"/>
  <c r="AK14"/>
  <c r="I62" s="1"/>
  <c r="AK17"/>
  <c r="AK18"/>
  <c r="AK15"/>
  <c r="AK94" i="67"/>
  <c r="T62" s="1"/>
  <c r="AK97"/>
  <c r="AK95"/>
  <c r="AK96"/>
  <c r="AK98"/>
  <c r="AM16" i="81"/>
  <c r="AM17"/>
  <c r="AM18"/>
  <c r="AM14"/>
  <c r="J62" s="1"/>
  <c r="AM15"/>
  <c r="AM20" s="1"/>
  <c r="AM23" s="1"/>
  <c r="J64" s="1"/>
  <c r="AM100"/>
  <c r="AM103" s="1"/>
  <c r="U64" s="1"/>
  <c r="AK100"/>
  <c r="AK103"/>
  <c r="T64" s="1"/>
  <c r="AI20" i="83"/>
  <c r="AI23" s="1"/>
  <c r="G64" s="1"/>
  <c r="AI14" i="67"/>
  <c r="G62" s="1"/>
  <c r="AI16"/>
  <c r="AI15"/>
  <c r="AI17"/>
  <c r="AI18"/>
  <c r="R63" i="72"/>
  <c r="R63" i="73"/>
  <c r="AK20" i="83"/>
  <c r="AK23" s="1"/>
  <c r="I64" s="1"/>
  <c r="AI20" i="81"/>
  <c r="AI23"/>
  <c r="G64" s="1"/>
  <c r="AI20" i="82"/>
  <c r="AI23" s="1"/>
  <c r="G64" s="1"/>
  <c r="R63" i="83"/>
  <c r="R63" i="82"/>
  <c r="AI100"/>
  <c r="AI103" s="1"/>
  <c r="R64" s="1"/>
  <c r="AK103"/>
  <c r="T64" s="1"/>
  <c r="AE100" i="72"/>
  <c r="AE103"/>
  <c r="N64" s="1"/>
  <c r="AM103" i="86"/>
  <c r="U64" s="1"/>
  <c r="AM100"/>
  <c r="AE20" i="73"/>
  <c r="AE23"/>
  <c r="C64" s="1"/>
  <c r="AE20" i="75"/>
  <c r="AE23"/>
  <c r="C64" s="1"/>
  <c r="AK23" i="85"/>
  <c r="I64" s="1"/>
  <c r="AK20"/>
  <c r="AE20" i="82"/>
  <c r="AE23"/>
  <c r="C64" s="1"/>
  <c r="AG103" i="72"/>
  <c r="P64" s="1"/>
  <c r="AG100"/>
  <c r="AG103" i="73"/>
  <c r="P64" s="1"/>
  <c r="AG100"/>
  <c r="AG23" i="74"/>
  <c r="E64" s="1"/>
  <c r="AG20"/>
  <c r="AK100" i="77"/>
  <c r="AK103"/>
  <c r="T64" s="1"/>
  <c r="AI23" i="75"/>
  <c r="G64" s="1"/>
  <c r="AI20"/>
  <c r="AM100" i="72"/>
  <c r="AM103" s="1"/>
  <c r="U64" s="1"/>
  <c r="AM20" i="73"/>
  <c r="AM23"/>
  <c r="J64" s="1"/>
  <c r="AE103"/>
  <c r="N64" s="1"/>
  <c r="AE100"/>
  <c r="AM20" i="67"/>
  <c r="AM23" s="1"/>
  <c r="J64" s="1"/>
  <c r="AK20" i="74"/>
  <c r="AK23"/>
  <c r="I64" s="1"/>
  <c r="AE103" i="76"/>
  <c r="N64" s="1"/>
  <c r="AE100"/>
  <c r="AG100" i="75"/>
  <c r="AG103"/>
  <c r="P64" s="1"/>
  <c r="AM95" i="74"/>
  <c r="AM96"/>
  <c r="AM97"/>
  <c r="AM98"/>
  <c r="AI103" i="75"/>
  <c r="R64" s="1"/>
  <c r="AI100"/>
  <c r="AI100" i="72"/>
  <c r="AI103" s="1"/>
  <c r="R64" s="1"/>
  <c r="AK103" i="76"/>
  <c r="T64" s="1"/>
  <c r="AK100"/>
  <c r="AM14" i="72"/>
  <c r="J62" s="1"/>
  <c r="AM18"/>
  <c r="AM17"/>
  <c r="AM15"/>
  <c r="AM16"/>
  <c r="AG23" i="73"/>
  <c r="E64" s="1"/>
  <c r="AG20"/>
  <c r="AI103"/>
  <c r="R64" s="1"/>
  <c r="AI100"/>
  <c r="AE23" i="74"/>
  <c r="C64" s="1"/>
  <c r="AE20"/>
  <c r="AE20" i="67"/>
  <c r="AE23"/>
  <c r="C64" s="1"/>
  <c r="AE103" i="74"/>
  <c r="N64" s="1"/>
  <c r="AE100"/>
  <c r="AM14"/>
  <c r="J62" s="1"/>
  <c r="AM17"/>
  <c r="AM18"/>
  <c r="AM15"/>
  <c r="AM16"/>
  <c r="AM97" i="76"/>
  <c r="AM95"/>
  <c r="AM98"/>
  <c r="AM96"/>
  <c r="AI20" i="72"/>
  <c r="AI23"/>
  <c r="G64" s="1"/>
  <c r="AM96" i="75"/>
  <c r="AM95"/>
  <c r="AM98"/>
  <c r="AM97"/>
  <c r="AE20" i="72"/>
  <c r="AE23"/>
  <c r="C64" s="1"/>
  <c r="AM95" i="77"/>
  <c r="AM96"/>
  <c r="AM97"/>
  <c r="AM98"/>
  <c r="AM23"/>
  <c r="J64" s="1"/>
  <c r="AM20"/>
  <c r="AG23" i="72"/>
  <c r="E64" s="1"/>
  <c r="AG20"/>
  <c r="AI103" i="76"/>
  <c r="R64" s="1"/>
  <c r="AI100"/>
  <c r="AM100" i="83"/>
  <c r="AM103" s="1"/>
  <c r="U64" s="1"/>
  <c r="AK20" i="73"/>
  <c r="AK23" s="1"/>
  <c r="I64" s="1"/>
  <c r="AI23" i="74"/>
  <c r="G64" s="1"/>
  <c r="AI20"/>
  <c r="AG103" i="76"/>
  <c r="P64" s="1"/>
  <c r="AG100"/>
  <c r="AE23" i="77"/>
  <c r="C64" s="1"/>
  <c r="AE20"/>
  <c r="AM18" i="75"/>
  <c r="AM14"/>
  <c r="J62" s="1"/>
  <c r="AM17"/>
  <c r="AM16"/>
  <c r="AM15"/>
  <c r="AK100" i="74"/>
  <c r="AK103"/>
  <c r="T64" s="1"/>
  <c r="AI100" i="83"/>
  <c r="AI103" s="1"/>
  <c r="R64" s="1"/>
  <c r="AK100" i="73"/>
  <c r="AK103" s="1"/>
  <c r="T64" s="1"/>
  <c r="AG23" i="75"/>
  <c r="E64" s="1"/>
  <c r="AG20"/>
  <c r="AM96" i="73"/>
  <c r="AM98"/>
  <c r="AM95"/>
  <c r="AM97"/>
  <c r="AK100" i="67" l="1"/>
  <c r="AK103" s="1"/>
  <c r="T64" s="1"/>
  <c r="AK20"/>
  <c r="AK23" s="1"/>
  <c r="I64" s="1"/>
  <c r="AM100"/>
  <c r="AM103" s="1"/>
  <c r="U64" s="1"/>
  <c r="R63"/>
  <c r="AI100"/>
  <c r="AI103" s="1"/>
  <c r="R64" s="1"/>
  <c r="AK20" i="81"/>
  <c r="AK23" s="1"/>
  <c r="I64" s="1"/>
  <c r="AI20" i="67"/>
  <c r="AI23"/>
  <c r="G64" s="1"/>
  <c r="AM100" i="73"/>
  <c r="AM103" s="1"/>
  <c r="U64" s="1"/>
  <c r="AM23" i="75"/>
  <c r="J64" s="1"/>
  <c r="AM20"/>
  <c r="AM103" i="77"/>
  <c r="U64" s="1"/>
  <c r="AM100"/>
  <c r="AM23" i="74"/>
  <c r="J64" s="1"/>
  <c r="AM20"/>
  <c r="AM103"/>
  <c r="U64" s="1"/>
  <c r="AM100"/>
  <c r="AM103" i="75"/>
  <c r="U64" s="1"/>
  <c r="AM100"/>
  <c r="AM103" i="76"/>
  <c r="U64" s="1"/>
  <c r="AM100"/>
  <c r="AM20" i="72"/>
  <c r="AM23" s="1"/>
  <c r="J64" s="1"/>
</calcChain>
</file>

<file path=xl/sharedStrings.xml><?xml version="1.0" encoding="utf-8"?>
<sst xmlns="http://schemas.openxmlformats.org/spreadsheetml/2006/main" count="6045" uniqueCount="60">
  <si>
    <t xml:space="preserve"> </t>
  </si>
  <si>
    <t>NB</t>
  </si>
  <si>
    <t>SB</t>
  </si>
  <si>
    <t>EB</t>
  </si>
  <si>
    <t>WB</t>
  </si>
  <si>
    <t>PM</t>
  </si>
  <si>
    <t>AM</t>
  </si>
  <si>
    <t>Hourly Totals</t>
  </si>
  <si>
    <t>Combined</t>
  </si>
  <si>
    <t>MAX #</t>
  </si>
  <si>
    <t xml:space="preserve">ROW # </t>
  </si>
  <si>
    <t>PEAK Hr</t>
  </si>
  <si>
    <t>Begins</t>
  </si>
  <si>
    <t>MAX 15</t>
  </si>
  <si>
    <t>PHF</t>
  </si>
  <si>
    <t>AM COUNTS</t>
  </si>
  <si>
    <t>PM COUNTS</t>
  </si>
  <si>
    <t>VICINITY:</t>
  </si>
  <si>
    <t>ON STREET:</t>
  </si>
  <si>
    <t>CROSS STREETS:</t>
  </si>
  <si>
    <t>TOTALS:</t>
  </si>
  <si>
    <t>TOTAL</t>
  </si>
  <si>
    <t>DAY'S TOTAL</t>
  </si>
  <si>
    <t>START DATE:</t>
  </si>
  <si>
    <t>DAY 1 PM</t>
  </si>
  <si>
    <t>DAY 1</t>
  </si>
  <si>
    <t>SPLIT</t>
  </si>
  <si>
    <t>PEAK HOUR</t>
  </si>
  <si>
    <t>PH VOLUME</t>
  </si>
  <si>
    <t>TIME</t>
  </si>
  <si>
    <t xml:space="preserve">START DATE:  </t>
  </si>
  <si>
    <t xml:space="preserve">VICINITY:  </t>
  </si>
  <si>
    <t xml:space="preserve">ON STREET:  </t>
  </si>
  <si>
    <t xml:space="preserve">CROSS STREETS:  </t>
  </si>
  <si>
    <t xml:space="preserve">QTD PRJ  #:  </t>
  </si>
  <si>
    <t>GPS COORDINATES:</t>
  </si>
  <si>
    <t>QTD PROJ/LOC #:</t>
  </si>
  <si>
    <t xml:space="preserve">LOC #:  </t>
  </si>
  <si>
    <t>DAY 7</t>
  </si>
  <si>
    <t>DAY 7 PM</t>
  </si>
  <si>
    <t>DAY 6 PM</t>
  </si>
  <si>
    <t>DAY 6</t>
  </si>
  <si>
    <t>DAY 5 PM</t>
  </si>
  <si>
    <t>DAY 5</t>
  </si>
  <si>
    <t>DAY 4 PM</t>
  </si>
  <si>
    <t>DAY 4</t>
  </si>
  <si>
    <t>DAY 3 PM</t>
  </si>
  <si>
    <t>DAY 3</t>
  </si>
  <si>
    <t>DAY 2 PM</t>
  </si>
  <si>
    <t>DAY 2</t>
  </si>
  <si>
    <t>DAY</t>
  </si>
  <si>
    <t>Total volume For Day to Day Chart</t>
  </si>
  <si>
    <t>TOTAL DAILY AM/PM VOLUME (DIRECTIONAL)</t>
  </si>
  <si>
    <t>TOTAL DAILY VOLUME (BI-DIRECTIONAL)</t>
  </si>
  <si>
    <t>N/A</t>
  </si>
  <si>
    <t>Fremont, CA</t>
  </si>
  <si>
    <t>700258</t>
  </si>
  <si>
    <t>09</t>
  </si>
  <si>
    <t>Auto Mall Parkway</t>
  </si>
  <si>
    <t>Between Fremont and Osgood</t>
  </si>
</sst>
</file>

<file path=xl/styles.xml><?xml version="1.0" encoding="utf-8"?>
<styleSheet xmlns="http://schemas.openxmlformats.org/spreadsheetml/2006/main">
  <numFmts count="7">
    <numFmt numFmtId="164" formatCode="General_)"/>
    <numFmt numFmtId="165" formatCode="h:mm;@"/>
    <numFmt numFmtId="166" formatCode="hh:mm"/>
    <numFmt numFmtId="167" formatCode="0.0%"/>
    <numFmt numFmtId="168" formatCode="[$-F800]dddd\,\ mmmm\ dd\,\ yyyy"/>
    <numFmt numFmtId="169" formatCode="[$-409]dddd\ \ hh:mm"/>
    <numFmt numFmtId="170" formatCode="[$-409]dddd\,\ mmmm\ dd\,\ yyyy\ \ \ h:mm:ss;@"/>
  </numFmts>
  <fonts count="39">
    <font>
      <sz val="12"/>
      <name val="Helv"/>
    </font>
    <font>
      <sz val="10"/>
      <name val="Tms Rmn"/>
    </font>
    <font>
      <sz val="11"/>
      <name val="Times New Roman"/>
      <family val="1"/>
    </font>
    <font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sz val="12"/>
      <color indexed="10"/>
      <name val="Helv"/>
    </font>
    <font>
      <b/>
      <sz val="12"/>
      <name val="Arial"/>
      <family val="2"/>
    </font>
    <font>
      <b/>
      <sz val="12"/>
      <name val="Helv"/>
    </font>
    <font>
      <b/>
      <sz val="16"/>
      <name val="Arial"/>
      <family val="2"/>
    </font>
    <font>
      <i/>
      <sz val="14"/>
      <name val="Tahoma"/>
      <family val="2"/>
    </font>
    <font>
      <i/>
      <sz val="14"/>
      <name val="Helv"/>
    </font>
    <font>
      <b/>
      <i/>
      <sz val="14"/>
      <name val="Tahoma"/>
      <family val="2"/>
    </font>
    <font>
      <sz val="16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20"/>
      <name val="Tahoma"/>
      <family val="2"/>
    </font>
    <font>
      <b/>
      <sz val="28"/>
      <name val="Arial"/>
      <family val="2"/>
    </font>
    <font>
      <sz val="28"/>
      <name val="Helv"/>
    </font>
    <font>
      <b/>
      <sz val="12"/>
      <color theme="0" tint="-4.9989318521683403E-2"/>
      <name val="Arial"/>
      <family val="2"/>
    </font>
    <font>
      <sz val="12"/>
      <color rgb="FFFF0000"/>
      <name val="Helv"/>
    </font>
    <font>
      <sz val="12"/>
      <color rgb="FFFFFF00"/>
      <name val="Helv"/>
    </font>
    <font>
      <b/>
      <sz val="12"/>
      <color rgb="FFFFFF00"/>
      <name val="Helv"/>
    </font>
    <font>
      <b/>
      <sz val="16"/>
      <color theme="0"/>
      <name val="Tahoma"/>
      <family val="2"/>
    </font>
    <font>
      <b/>
      <sz val="14"/>
      <color theme="1"/>
      <name val="Tahoma"/>
      <family val="2"/>
    </font>
    <font>
      <b/>
      <sz val="14"/>
      <color theme="0"/>
      <name val="Tahoma"/>
      <family val="2"/>
    </font>
    <font>
      <sz val="14"/>
      <color theme="0"/>
      <name val="Tahoma"/>
      <family val="2"/>
    </font>
    <font>
      <i/>
      <sz val="14"/>
      <color theme="0"/>
      <name val="Tahoma"/>
      <family val="2"/>
    </font>
    <font>
      <b/>
      <i/>
      <sz val="14"/>
      <color theme="0"/>
      <name val="Tahoma"/>
      <family val="2"/>
    </font>
    <font>
      <sz val="16"/>
      <color theme="1" tint="4.9989318521683403E-2"/>
      <name val="Tahoma"/>
      <family val="2"/>
    </font>
    <font>
      <b/>
      <sz val="14"/>
      <color theme="1" tint="4.9989318521683403E-2"/>
      <name val="Tahoma"/>
      <family val="2"/>
    </font>
    <font>
      <b/>
      <sz val="14"/>
      <color rgb="FFFFFF00"/>
      <name val="Tahoma"/>
      <family val="2"/>
    </font>
    <font>
      <sz val="16"/>
      <color theme="0"/>
      <name val="Tahoma"/>
      <family val="2"/>
    </font>
    <font>
      <sz val="11"/>
      <color theme="0"/>
      <name val="Tahoma"/>
      <family val="2"/>
    </font>
    <font>
      <sz val="12"/>
      <color theme="0"/>
      <name val="Tahoma"/>
      <family val="2"/>
    </font>
    <font>
      <b/>
      <sz val="20"/>
      <color theme="0"/>
      <name val="Tahoma"/>
      <family val="2"/>
    </font>
    <font>
      <b/>
      <sz val="28"/>
      <color theme="0" tint="-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double">
        <color indexed="8"/>
      </top>
      <bottom style="medium">
        <color indexed="8"/>
      </bottom>
      <diagonal/>
    </border>
    <border>
      <left/>
      <right/>
      <top style="double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/>
      <top style="double">
        <color theme="0"/>
      </top>
      <bottom style="medium">
        <color theme="1"/>
      </bottom>
      <diagonal/>
    </border>
    <border>
      <left/>
      <right/>
      <top style="double">
        <color theme="0"/>
      </top>
      <bottom style="medium">
        <color theme="1"/>
      </bottom>
      <diagonal/>
    </border>
    <border>
      <left/>
      <right style="medium">
        <color theme="1"/>
      </right>
      <top style="double">
        <color theme="0"/>
      </top>
      <bottom style="medium">
        <color theme="1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indexed="64"/>
      </top>
      <bottom style="double">
        <color theme="0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indexed="8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indexed="8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1"/>
      </right>
      <top style="double">
        <color indexed="8"/>
      </top>
      <bottom style="medium">
        <color indexed="8"/>
      </bottom>
      <diagonal/>
    </border>
    <border>
      <left style="medium">
        <color theme="1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164" fontId="0" fillId="0" borderId="0"/>
  </cellStyleXfs>
  <cellXfs count="389">
    <xf numFmtId="164" fontId="0" fillId="0" borderId="0" xfId="0"/>
    <xf numFmtId="164" fontId="3" fillId="2" borderId="0" xfId="0" applyFont="1" applyFill="1" applyBorder="1" applyAlignment="1" applyProtection="1">
      <alignment horizontal="right" vertical="center"/>
    </xf>
    <xf numFmtId="164" fontId="4" fillId="2" borderId="0" xfId="0" applyFont="1" applyFill="1" applyAlignment="1" applyProtection="1">
      <alignment horizontal="right"/>
    </xf>
    <xf numFmtId="165" fontId="3" fillId="2" borderId="0" xfId="0" applyNumberFormat="1" applyFont="1" applyFill="1" applyBorder="1" applyAlignment="1" applyProtection="1">
      <alignment horizontal="right" vertical="center"/>
    </xf>
    <xf numFmtId="0" fontId="21" fillId="4" borderId="0" xfId="0" applyNumberFormat="1" applyFont="1" applyFill="1" applyAlignment="1" applyProtection="1">
      <alignment horizontal="center" vertical="center"/>
    </xf>
    <xf numFmtId="49" fontId="8" fillId="4" borderId="0" xfId="0" applyNumberFormat="1" applyFont="1" applyFill="1" applyAlignment="1" applyProtection="1">
      <alignment horizontal="left" vertical="center"/>
    </xf>
    <xf numFmtId="0" fontId="8" fillId="4" borderId="0" xfId="0" applyNumberFormat="1" applyFont="1" applyFill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right" vertical="center"/>
    </xf>
    <xf numFmtId="166" fontId="0" fillId="4" borderId="0" xfId="0" applyNumberFormat="1" applyFill="1" applyAlignment="1" applyProtection="1">
      <alignment shrinkToFit="1"/>
    </xf>
    <xf numFmtId="164" fontId="0" fillId="4" borderId="0" xfId="0" applyFill="1" applyAlignment="1" applyProtection="1">
      <alignment shrinkToFit="1"/>
    </xf>
    <xf numFmtId="164" fontId="0" fillId="4" borderId="0" xfId="0" applyFill="1" applyAlignment="1" applyProtection="1">
      <alignment horizontal="center" shrinkToFit="1"/>
    </xf>
    <xf numFmtId="164" fontId="0" fillId="4" borderId="0" xfId="0" applyFill="1" applyProtection="1"/>
    <xf numFmtId="165" fontId="0" fillId="4" borderId="0" xfId="0" applyNumberFormat="1" applyFill="1" applyProtection="1"/>
    <xf numFmtId="164" fontId="0" fillId="4" borderId="0" xfId="0" applyFill="1" applyBorder="1" applyProtection="1"/>
    <xf numFmtId="164" fontId="0" fillId="0" borderId="0" xfId="0" applyProtection="1"/>
    <xf numFmtId="164" fontId="0" fillId="0" borderId="0" xfId="0" applyBorder="1" applyProtection="1"/>
    <xf numFmtId="164" fontId="0" fillId="2" borderId="1" xfId="0" applyFill="1" applyBorder="1" applyProtection="1"/>
    <xf numFmtId="164" fontId="0" fillId="3" borderId="1" xfId="0" applyFill="1" applyBorder="1" applyProtection="1"/>
    <xf numFmtId="164" fontId="0" fillId="2" borderId="2" xfId="0" applyFill="1" applyBorder="1" applyProtection="1"/>
    <xf numFmtId="164" fontId="0" fillId="3" borderId="2" xfId="0" applyFill="1" applyBorder="1" applyProtection="1"/>
    <xf numFmtId="165" fontId="0" fillId="3" borderId="1" xfId="0" applyNumberFormat="1" applyFill="1" applyBorder="1" applyProtection="1"/>
    <xf numFmtId="165" fontId="0" fillId="3" borderId="2" xfId="0" applyNumberFormat="1" applyFill="1" applyBorder="1" applyProtection="1"/>
    <xf numFmtId="1" fontId="0" fillId="3" borderId="1" xfId="0" applyNumberFormat="1" applyFill="1" applyBorder="1" applyProtection="1"/>
    <xf numFmtId="1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2" xfId="0" applyNumberFormat="1" applyFill="1" applyBorder="1" applyProtection="1"/>
    <xf numFmtId="164" fontId="2" fillId="2" borderId="0" xfId="0" applyFont="1" applyFill="1" applyBorder="1" applyAlignment="1" applyProtection="1">
      <alignment shrinkToFit="1"/>
    </xf>
    <xf numFmtId="165" fontId="2" fillId="2" borderId="1" xfId="0" applyNumberFormat="1" applyFont="1" applyFill="1" applyBorder="1" applyAlignment="1" applyProtection="1">
      <alignment shrinkToFit="1"/>
    </xf>
    <xf numFmtId="164" fontId="2" fillId="2" borderId="1" xfId="0" applyFont="1" applyFill="1" applyBorder="1" applyAlignment="1" applyProtection="1">
      <alignment shrinkToFit="1"/>
    </xf>
    <xf numFmtId="164" fontId="1" fillId="2" borderId="0" xfId="0" applyFont="1" applyFill="1" applyAlignment="1" applyProtection="1">
      <alignment shrinkToFit="1"/>
    </xf>
    <xf numFmtId="164" fontId="1" fillId="2" borderId="0" xfId="0" applyFont="1" applyFill="1" applyAlignment="1" applyProtection="1">
      <alignment horizontal="center" shrinkToFit="1"/>
    </xf>
    <xf numFmtId="164" fontId="2" fillId="2" borderId="0" xfId="0" applyFont="1" applyFill="1" applyAlignment="1" applyProtection="1">
      <alignment shrinkToFit="1"/>
    </xf>
    <xf numFmtId="166" fontId="7" fillId="2" borderId="0" xfId="0" applyNumberFormat="1" applyFont="1" applyFill="1" applyAlignment="1" applyProtection="1">
      <alignment shrinkToFit="1"/>
    </xf>
    <xf numFmtId="164" fontId="7" fillId="2" borderId="0" xfId="0" applyFont="1" applyFill="1" applyAlignment="1" applyProtection="1">
      <alignment shrinkToFit="1"/>
    </xf>
    <xf numFmtId="164" fontId="7" fillId="2" borderId="0" xfId="0" applyFont="1" applyFill="1" applyAlignment="1" applyProtection="1">
      <alignment horizontal="center" shrinkToFit="1"/>
    </xf>
    <xf numFmtId="166" fontId="1" fillId="2" borderId="0" xfId="0" applyNumberFormat="1" applyFont="1" applyFill="1" applyAlignment="1" applyProtection="1">
      <alignment shrinkToFit="1"/>
    </xf>
    <xf numFmtId="166" fontId="0" fillId="0" borderId="0" xfId="0" applyNumberFormat="1" applyAlignment="1" applyProtection="1">
      <alignment shrinkToFit="1"/>
    </xf>
    <xf numFmtId="164" fontId="0" fillId="0" borderId="0" xfId="0" applyAlignment="1" applyProtection="1">
      <alignment shrinkToFit="1"/>
    </xf>
    <xf numFmtId="164" fontId="0" fillId="0" borderId="0" xfId="0" applyAlignment="1" applyProtection="1">
      <alignment horizontal="center" shrinkToFit="1"/>
    </xf>
    <xf numFmtId="165" fontId="0" fillId="0" borderId="0" xfId="0" applyNumberFormat="1" applyProtection="1"/>
    <xf numFmtId="0" fontId="0" fillId="0" borderId="0" xfId="0" applyNumberFormat="1" applyProtection="1"/>
    <xf numFmtId="0" fontId="0" fillId="0" borderId="0" xfId="0" applyNumberFormat="1" applyFill="1" applyProtection="1"/>
    <xf numFmtId="165" fontId="22" fillId="0" borderId="0" xfId="0" applyNumberFormat="1" applyFont="1" applyFill="1" applyProtection="1"/>
    <xf numFmtId="170" fontId="0" fillId="0" borderId="0" xfId="0" applyNumberFormat="1" applyProtection="1"/>
    <xf numFmtId="0" fontId="9" fillId="0" borderId="0" xfId="0" applyNumberFormat="1" applyFont="1" applyAlignment="1" applyProtection="1">
      <alignment horizontal="center"/>
    </xf>
    <xf numFmtId="17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Protection="1"/>
    <xf numFmtId="0" fontId="9" fillId="5" borderId="0" xfId="0" applyNumberFormat="1" applyFont="1" applyFill="1" applyAlignment="1" applyProtection="1">
      <alignment horizontal="center"/>
    </xf>
    <xf numFmtId="165" fontId="23" fillId="6" borderId="0" xfId="0" applyNumberFormat="1" applyFont="1" applyFill="1" applyProtection="1"/>
    <xf numFmtId="165" fontId="24" fillId="6" borderId="0" xfId="0" applyNumberFormat="1" applyFont="1" applyFill="1" applyAlignment="1" applyProtection="1">
      <alignment horizontal="center"/>
    </xf>
    <xf numFmtId="0" fontId="24" fillId="6" borderId="0" xfId="0" applyNumberFormat="1" applyFont="1" applyFill="1" applyAlignment="1" applyProtection="1">
      <alignment horizontal="center"/>
    </xf>
    <xf numFmtId="170" fontId="24" fillId="7" borderId="0" xfId="0" applyNumberFormat="1" applyFont="1" applyFill="1" applyAlignment="1" applyProtection="1">
      <alignment horizontal="center"/>
    </xf>
    <xf numFmtId="0" fontId="24" fillId="7" borderId="0" xfId="0" applyNumberFormat="1" applyFont="1" applyFill="1" applyAlignment="1" applyProtection="1">
      <alignment horizontal="center"/>
    </xf>
    <xf numFmtId="164" fontId="3" fillId="3" borderId="0" xfId="0" applyFont="1" applyFill="1" applyBorder="1" applyAlignment="1" applyProtection="1">
      <alignment horizontal="center" vertical="center"/>
    </xf>
    <xf numFmtId="0" fontId="0" fillId="4" borderId="0" xfId="0" applyNumberFormat="1" applyFill="1" applyProtection="1"/>
    <xf numFmtId="14" fontId="0" fillId="4" borderId="3" xfId="0" applyNumberFormat="1" applyFill="1" applyBorder="1" applyProtection="1">
      <protection locked="0"/>
    </xf>
    <xf numFmtId="165" fontId="22" fillId="4" borderId="0" xfId="0" applyNumberFormat="1" applyFont="1" applyFill="1" applyProtection="1"/>
    <xf numFmtId="170" fontId="0" fillId="4" borderId="0" xfId="0" applyNumberFormat="1" applyFill="1" applyProtection="1"/>
    <xf numFmtId="0" fontId="9" fillId="4" borderId="0" xfId="0" applyNumberFormat="1" applyFont="1" applyFill="1" applyAlignment="1" applyProtection="1">
      <alignment horizontal="center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0" fontId="0" fillId="5" borderId="7" xfId="0" applyNumberFormat="1" applyFill="1" applyBorder="1" applyAlignment="1" applyProtection="1">
      <alignment horizontal="center"/>
      <protection locked="0"/>
    </xf>
    <xf numFmtId="0" fontId="0" fillId="0" borderId="8" xfId="0" applyNumberFormat="1" applyBorder="1" applyAlignment="1" applyProtection="1">
      <alignment horizontal="center"/>
      <protection locked="0"/>
    </xf>
    <xf numFmtId="0" fontId="0" fillId="0" borderId="9" xfId="0" applyNumberFormat="1" applyBorder="1" applyAlignment="1" applyProtection="1">
      <alignment horizontal="center"/>
      <protection locked="0"/>
    </xf>
    <xf numFmtId="49" fontId="0" fillId="4" borderId="3" xfId="0" applyNumberFormat="1" applyFill="1" applyBorder="1" applyProtection="1">
      <protection locked="0"/>
    </xf>
    <xf numFmtId="164" fontId="14" fillId="2" borderId="0" xfId="0" applyFont="1" applyFill="1" applyBorder="1" applyAlignment="1" applyProtection="1"/>
    <xf numFmtId="164" fontId="14" fillId="2" borderId="0" xfId="0" applyFont="1" applyFill="1" applyAlignment="1" applyProtection="1"/>
    <xf numFmtId="165" fontId="14" fillId="2" borderId="0" xfId="0" applyNumberFormat="1" applyFont="1" applyFill="1" applyAlignment="1" applyProtection="1"/>
    <xf numFmtId="164" fontId="14" fillId="2" borderId="0" xfId="0" applyFont="1" applyFill="1" applyAlignment="1" applyProtection="1">
      <alignment horizontal="right"/>
    </xf>
    <xf numFmtId="164" fontId="14" fillId="3" borderId="0" xfId="0" applyFont="1" applyFill="1" applyAlignment="1" applyProtection="1">
      <alignment horizontal="right"/>
    </xf>
    <xf numFmtId="164" fontId="3" fillId="4" borderId="0" xfId="0" applyFont="1" applyFill="1" applyAlignment="1" applyProtection="1">
      <alignment horizontal="center" shrinkToFit="1"/>
    </xf>
    <xf numFmtId="164" fontId="3" fillId="4" borderId="0" xfId="0" applyFont="1" applyFill="1" applyAlignment="1" applyProtection="1">
      <alignment shrinkToFit="1"/>
    </xf>
    <xf numFmtId="164" fontId="0" fillId="4" borderId="0" xfId="0" applyFont="1" applyFill="1" applyBorder="1" applyProtection="1"/>
    <xf numFmtId="164" fontId="0" fillId="4" borderId="0" xfId="0" applyFont="1" applyFill="1" applyProtection="1"/>
    <xf numFmtId="164" fontId="0" fillId="4" borderId="0" xfId="0" applyFont="1" applyFill="1" applyAlignment="1" applyProtection="1">
      <alignment shrinkToFit="1"/>
    </xf>
    <xf numFmtId="164" fontId="0" fillId="0" borderId="0" xfId="0" applyFont="1" applyProtection="1"/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vertical="center" shrinkToFit="1"/>
    </xf>
    <xf numFmtId="166" fontId="6" fillId="9" borderId="10" xfId="0" applyNumberFormat="1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/>
    <xf numFmtId="164" fontId="25" fillId="10" borderId="32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/>
    <xf numFmtId="164" fontId="25" fillId="10" borderId="34" xfId="0" applyFont="1" applyFill="1" applyBorder="1" applyAlignment="1" applyProtection="1">
      <alignment horizontal="center" vertical="center"/>
    </xf>
    <xf numFmtId="166" fontId="26" fillId="9" borderId="12" xfId="0" applyNumberFormat="1" applyFont="1" applyFill="1" applyBorder="1" applyAlignment="1" applyProtection="1">
      <alignment horizontal="center" shrinkToFit="1"/>
    </xf>
    <xf numFmtId="164" fontId="3" fillId="9" borderId="0" xfId="0" applyFont="1" applyFill="1" applyBorder="1" applyAlignment="1" applyProtection="1">
      <alignment horizontal="center" shrinkToFit="1"/>
    </xf>
    <xf numFmtId="164" fontId="11" fillId="9" borderId="0" xfId="0" applyFont="1" applyFill="1" applyBorder="1" applyAlignment="1" applyProtection="1">
      <alignment horizontal="center" shrinkToFit="1"/>
    </xf>
    <xf numFmtId="164" fontId="12" fillId="9" borderId="0" xfId="0" applyFont="1" applyFill="1" applyAlignment="1" applyProtection="1">
      <alignment shrinkToFit="1"/>
    </xf>
    <xf numFmtId="165" fontId="27" fillId="10" borderId="35" xfId="0" applyNumberFormat="1" applyFont="1" applyFill="1" applyBorder="1" applyAlignment="1" applyProtection="1">
      <alignment horizontal="center" shrinkToFit="1"/>
    </xf>
    <xf numFmtId="164" fontId="28" fillId="10" borderId="0" xfId="0" applyFont="1" applyFill="1" applyBorder="1" applyAlignment="1" applyProtection="1">
      <alignment horizontal="center" shrinkToFit="1"/>
    </xf>
    <xf numFmtId="164" fontId="29" fillId="10" borderId="0" xfId="0" applyFont="1" applyFill="1" applyBorder="1" applyAlignment="1" applyProtection="1">
      <alignment horizontal="center" shrinkToFit="1"/>
    </xf>
    <xf numFmtId="164" fontId="30" fillId="10" borderId="36" xfId="0" applyFont="1" applyFill="1" applyBorder="1" applyAlignment="1" applyProtection="1">
      <alignment horizontal="center" shrinkToFit="1"/>
    </xf>
    <xf numFmtId="165" fontId="0" fillId="2" borderId="1" xfId="0" applyNumberFormat="1" applyFill="1" applyBorder="1" applyProtection="1"/>
    <xf numFmtId="0" fontId="11" fillId="9" borderId="0" xfId="0" applyNumberFormat="1" applyFont="1" applyFill="1" applyBorder="1" applyAlignment="1" applyProtection="1">
      <alignment vertical="center" shrinkToFit="1"/>
    </xf>
    <xf numFmtId="166" fontId="26" fillId="9" borderId="13" xfId="0" applyNumberFormat="1" applyFont="1" applyFill="1" applyBorder="1" applyAlignment="1" applyProtection="1">
      <alignment horizontal="center" shrinkToFit="1"/>
    </xf>
    <xf numFmtId="164" fontId="13" fillId="9" borderId="14" xfId="0" applyFont="1" applyFill="1" applyBorder="1" applyAlignment="1" applyProtection="1">
      <alignment horizontal="center" shrinkToFit="1"/>
    </xf>
    <xf numFmtId="164" fontId="13" fillId="9" borderId="0" xfId="0" applyFont="1" applyFill="1" applyBorder="1" applyAlignment="1" applyProtection="1">
      <alignment horizontal="center" shrinkToFit="1"/>
    </xf>
    <xf numFmtId="165" fontId="27" fillId="10" borderId="37" xfId="0" applyNumberFormat="1" applyFont="1" applyFill="1" applyBorder="1" applyAlignment="1" applyProtection="1">
      <alignment horizontal="center" shrinkToFit="1"/>
    </xf>
    <xf numFmtId="164" fontId="28" fillId="10" borderId="38" xfId="0" applyFont="1" applyFill="1" applyBorder="1" applyAlignment="1" applyProtection="1">
      <alignment horizontal="center" shrinkToFit="1"/>
    </xf>
    <xf numFmtId="164" fontId="30" fillId="10" borderId="39" xfId="0" applyFont="1" applyFill="1" applyBorder="1" applyAlignment="1" applyProtection="1">
      <alignment horizontal="center" shrinkToFit="1"/>
    </xf>
    <xf numFmtId="164" fontId="0" fillId="2" borderId="0" xfId="0" applyFill="1" applyAlignment="1" applyProtection="1">
      <alignment horizontal="center"/>
    </xf>
    <xf numFmtId="165" fontId="27" fillId="10" borderId="40" xfId="0" applyNumberFormat="1" applyFont="1" applyFill="1" applyBorder="1" applyAlignment="1" applyProtection="1">
      <alignment horizontal="center" shrinkToFit="1"/>
    </xf>
    <xf numFmtId="164" fontId="28" fillId="10" borderId="41" xfId="0" applyFont="1" applyFill="1" applyBorder="1" applyAlignment="1" applyProtection="1">
      <alignment horizontal="center" shrinkToFit="1"/>
    </xf>
    <xf numFmtId="164" fontId="29" fillId="10" borderId="41" xfId="0" applyFont="1" applyFill="1" applyBorder="1" applyAlignment="1" applyProtection="1">
      <alignment horizontal="center" shrinkToFit="1"/>
    </xf>
    <xf numFmtId="164" fontId="30" fillId="10" borderId="42" xfId="0" applyFont="1" applyFill="1" applyBorder="1" applyAlignment="1" applyProtection="1">
      <alignment horizontal="center" shrinkToFit="1"/>
    </xf>
    <xf numFmtId="165" fontId="0" fillId="0" borderId="1" xfId="0" applyNumberFormat="1" applyFill="1" applyBorder="1" applyProtection="1"/>
    <xf numFmtId="166" fontId="31" fillId="9" borderId="15" xfId="0" applyNumberFormat="1" applyFont="1" applyFill="1" applyBorder="1" applyAlignment="1" applyProtection="1">
      <alignment horizontal="center" vertical="center"/>
    </xf>
    <xf numFmtId="164" fontId="32" fillId="9" borderId="16" xfId="0" applyFont="1" applyFill="1" applyBorder="1" applyAlignment="1" applyProtection="1">
      <alignment horizontal="center" vertical="center" shrinkToFit="1"/>
    </xf>
    <xf numFmtId="164" fontId="27" fillId="10" borderId="43" xfId="0" applyFont="1" applyFill="1" applyBorder="1" applyAlignment="1" applyProtection="1">
      <alignment horizontal="center" vertical="center" shrinkToFit="1"/>
    </xf>
    <xf numFmtId="164" fontId="33" fillId="10" borderId="44" xfId="0" applyFont="1" applyFill="1" applyBorder="1" applyAlignment="1" applyProtection="1">
      <alignment horizontal="center" vertical="center" shrinkToFit="1"/>
    </xf>
    <xf numFmtId="164" fontId="27" fillId="10" borderId="44" xfId="0" applyFont="1" applyFill="1" applyBorder="1" applyAlignment="1" applyProtection="1">
      <alignment horizontal="center" vertical="center" shrinkToFit="1"/>
    </xf>
    <xf numFmtId="164" fontId="27" fillId="10" borderId="45" xfId="0" applyFont="1" applyFill="1" applyBorder="1" applyAlignment="1" applyProtection="1">
      <alignment horizontal="center" vertical="center" shrinkToFit="1"/>
    </xf>
    <xf numFmtId="166" fontId="6" fillId="11" borderId="17" xfId="0" applyNumberFormat="1" applyFont="1" applyFill="1" applyBorder="1" applyAlignment="1" applyProtection="1">
      <alignment horizontal="right"/>
    </xf>
    <xf numFmtId="164" fontId="14" fillId="11" borderId="17" xfId="0" applyFont="1" applyFill="1" applyBorder="1" applyAlignment="1" applyProtection="1">
      <alignment horizontal="center" shrinkToFit="1"/>
    </xf>
    <xf numFmtId="167" fontId="14" fillId="11" borderId="17" xfId="0" applyNumberFormat="1" applyFont="1" applyFill="1" applyBorder="1" applyAlignment="1" applyProtection="1">
      <alignment horizontal="center" shrinkToFit="1"/>
    </xf>
    <xf numFmtId="167" fontId="6" fillId="11" borderId="17" xfId="0" applyNumberFormat="1" applyFont="1" applyFill="1" applyBorder="1" applyAlignment="1" applyProtection="1">
      <alignment horizontal="center" shrinkToFit="1"/>
    </xf>
    <xf numFmtId="164" fontId="25" fillId="12" borderId="46" xfId="0" applyFont="1" applyFill="1" applyBorder="1" applyAlignment="1" applyProtection="1">
      <alignment horizontal="right" shrinkToFit="1"/>
    </xf>
    <xf numFmtId="164" fontId="34" fillId="12" borderId="46" xfId="0" applyFont="1" applyFill="1" applyBorder="1" applyAlignment="1" applyProtection="1">
      <alignment horizontal="center" shrinkToFit="1"/>
    </xf>
    <xf numFmtId="167" fontId="34" fillId="12" borderId="47" xfId="0" applyNumberFormat="1" applyFont="1" applyFill="1" applyBorder="1" applyAlignment="1" applyProtection="1">
      <alignment horizontal="center" shrinkToFit="1"/>
    </xf>
    <xf numFmtId="167" fontId="25" fillId="12" borderId="47" xfId="0" applyNumberFormat="1" applyFont="1" applyFill="1" applyBorder="1" applyAlignment="1" applyProtection="1">
      <alignment horizontal="center" shrinkToFit="1"/>
    </xf>
    <xf numFmtId="166" fontId="14" fillId="13" borderId="18" xfId="0" applyNumberFormat="1" applyFont="1" applyFill="1" applyBorder="1" applyAlignment="1" applyProtection="1">
      <alignment horizontal="right"/>
    </xf>
    <xf numFmtId="164" fontId="3" fillId="13" borderId="18" xfId="0" applyFont="1" applyFill="1" applyBorder="1" applyAlignment="1" applyProtection="1">
      <alignment horizontal="center" shrinkToFit="1"/>
    </xf>
    <xf numFmtId="166" fontId="3" fillId="13" borderId="18" xfId="0" applyNumberFormat="1" applyFont="1" applyFill="1" applyBorder="1" applyAlignment="1" applyProtection="1">
      <alignment horizontal="center" vertical="center"/>
    </xf>
    <xf numFmtId="166" fontId="5" fillId="13" borderId="18" xfId="0" applyNumberFormat="1" applyFont="1" applyFill="1" applyBorder="1" applyAlignment="1" applyProtection="1">
      <alignment horizontal="center" vertical="center"/>
    </xf>
    <xf numFmtId="164" fontId="34" fillId="10" borderId="0" xfId="0" applyFont="1" applyFill="1" applyBorder="1" applyAlignment="1" applyProtection="1">
      <alignment horizontal="right"/>
    </xf>
    <xf numFmtId="164" fontId="35" fillId="10" borderId="0" xfId="0" applyFont="1" applyFill="1" applyBorder="1" applyAlignment="1" applyProtection="1">
      <alignment horizontal="center"/>
    </xf>
    <xf numFmtId="166" fontId="28" fillId="10" borderId="0" xfId="0" applyNumberFormat="1" applyFont="1" applyFill="1" applyBorder="1" applyAlignment="1" applyProtection="1">
      <alignment horizontal="center" vertical="center"/>
    </xf>
    <xf numFmtId="166" fontId="27" fillId="10" borderId="0" xfId="0" applyNumberFormat="1" applyFont="1" applyFill="1" applyBorder="1" applyAlignment="1" applyProtection="1">
      <alignment horizontal="center" vertical="center"/>
    </xf>
    <xf numFmtId="166" fontId="14" fillId="13" borderId="0" xfId="0" applyNumberFormat="1" applyFont="1" applyFill="1" applyBorder="1" applyAlignment="1" applyProtection="1">
      <alignment horizontal="right"/>
    </xf>
    <xf numFmtId="164" fontId="3" fillId="13" borderId="0" xfId="0" applyFont="1" applyFill="1" applyBorder="1" applyAlignment="1" applyProtection="1">
      <alignment horizontal="center" shrinkToFit="1"/>
    </xf>
    <xf numFmtId="164" fontId="3" fillId="13" borderId="0" xfId="0" applyFont="1" applyFill="1" applyBorder="1" applyAlignment="1" applyProtection="1">
      <alignment horizontal="center" vertical="center" shrinkToFit="1"/>
    </xf>
    <xf numFmtId="164" fontId="5" fillId="13" borderId="0" xfId="0" applyFont="1" applyFill="1" applyBorder="1" applyAlignment="1" applyProtection="1">
      <alignment horizontal="center" vertical="center" shrinkToFit="1"/>
    </xf>
    <xf numFmtId="164" fontId="34" fillId="10" borderId="0" xfId="0" applyFont="1" applyFill="1" applyBorder="1" applyAlignment="1" applyProtection="1">
      <alignment horizontal="right" shrinkToFit="1"/>
    </xf>
    <xf numFmtId="164" fontId="35" fillId="10" borderId="0" xfId="0" applyFont="1" applyFill="1" applyBorder="1" applyAlignment="1" applyProtection="1">
      <alignment horizontal="center" shrinkToFit="1"/>
    </xf>
    <xf numFmtId="164" fontId="36" fillId="10" borderId="0" xfId="0" applyFont="1" applyFill="1" applyBorder="1" applyAlignment="1" applyProtection="1">
      <alignment horizontal="center" shrinkToFit="1"/>
    </xf>
    <xf numFmtId="1" fontId="28" fillId="10" borderId="0" xfId="0" applyNumberFormat="1" applyFont="1" applyFill="1" applyAlignment="1" applyProtection="1">
      <alignment horizontal="center" vertical="center"/>
    </xf>
    <xf numFmtId="1" fontId="28" fillId="10" borderId="0" xfId="0" applyNumberFormat="1" applyFont="1" applyFill="1" applyBorder="1" applyAlignment="1" applyProtection="1">
      <alignment horizontal="center" vertical="center" shrinkToFit="1"/>
    </xf>
    <xf numFmtId="1" fontId="27" fillId="10" borderId="0" xfId="0" applyNumberFormat="1" applyFont="1" applyFill="1" applyAlignment="1" applyProtection="1">
      <alignment horizontal="center" vertical="center"/>
    </xf>
    <xf numFmtId="164" fontId="3" fillId="13" borderId="0" xfId="0" applyFont="1" applyFill="1" applyAlignment="1" applyProtection="1">
      <alignment horizontal="right" shrinkToFit="1"/>
    </xf>
    <xf numFmtId="2" fontId="3" fillId="13" borderId="0" xfId="0" applyNumberFormat="1" applyFont="1" applyFill="1" applyAlignment="1" applyProtection="1">
      <alignment horizontal="center" vertical="center"/>
    </xf>
    <xf numFmtId="2" fontId="5" fillId="13" borderId="0" xfId="0" applyNumberFormat="1" applyFont="1" applyFill="1" applyAlignment="1" applyProtection="1">
      <alignment horizontal="center" vertical="center"/>
    </xf>
    <xf numFmtId="164" fontId="34" fillId="10" borderId="0" xfId="0" applyFont="1" applyFill="1" applyAlignment="1" applyProtection="1">
      <alignment horizontal="right" shrinkToFit="1"/>
    </xf>
    <xf numFmtId="164" fontId="35" fillId="10" borderId="0" xfId="0" applyFont="1" applyFill="1" applyAlignment="1" applyProtection="1">
      <alignment horizontal="center" shrinkToFit="1"/>
    </xf>
    <xf numFmtId="164" fontId="36" fillId="10" borderId="0" xfId="0" applyFont="1" applyFill="1" applyAlignment="1" applyProtection="1">
      <alignment horizontal="center" shrinkToFit="1"/>
    </xf>
    <xf numFmtId="2" fontId="28" fillId="10" borderId="0" xfId="0" applyNumberFormat="1" applyFont="1" applyFill="1" applyAlignment="1" applyProtection="1">
      <alignment horizontal="center" vertical="center"/>
    </xf>
    <xf numFmtId="2" fontId="27" fillId="10" borderId="0" xfId="0" applyNumberFormat="1" applyFont="1" applyFill="1" applyAlignment="1" applyProtection="1">
      <alignment horizontal="center" vertical="center"/>
    </xf>
    <xf numFmtId="166" fontId="0" fillId="14" borderId="0" xfId="0" applyNumberFormat="1" applyFill="1" applyAlignment="1" applyProtection="1">
      <alignment shrinkToFit="1"/>
    </xf>
    <xf numFmtId="164" fontId="0" fillId="14" borderId="0" xfId="0" applyFill="1" applyAlignment="1" applyProtection="1">
      <alignment shrinkToFit="1"/>
    </xf>
    <xf numFmtId="164" fontId="0" fillId="14" borderId="0" xfId="0" applyFill="1" applyAlignment="1" applyProtection="1">
      <alignment horizontal="center" shrinkToFit="1"/>
    </xf>
    <xf numFmtId="166" fontId="0" fillId="8" borderId="0" xfId="0" applyNumberFormat="1" applyFill="1" applyAlignment="1" applyProtection="1">
      <alignment shrinkToFit="1"/>
    </xf>
    <xf numFmtId="164" fontId="0" fillId="8" borderId="0" xfId="0" applyFill="1" applyAlignment="1" applyProtection="1">
      <alignment shrinkToFit="1"/>
    </xf>
    <xf numFmtId="164" fontId="0" fillId="8" borderId="0" xfId="0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6" fontId="37" fillId="14" borderId="0" xfId="0" applyNumberFormat="1" applyFont="1" applyFill="1" applyBorder="1" applyAlignment="1" applyProtection="1">
      <alignment horizontal="center"/>
    </xf>
    <xf numFmtId="164" fontId="15" fillId="8" borderId="20" xfId="0" applyFont="1" applyFill="1" applyBorder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5" fontId="23" fillId="4" borderId="21" xfId="0" applyNumberFormat="1" applyFont="1" applyFill="1" applyBorder="1" applyAlignment="1" applyProtection="1">
      <alignment horizontal="center"/>
    </xf>
    <xf numFmtId="164" fontId="0" fillId="8" borderId="0" xfId="0" applyFont="1" applyFill="1" applyAlignment="1" applyProtection="1">
      <alignment horizontal="center" shrinkToFit="1"/>
    </xf>
    <xf numFmtId="164" fontId="14" fillId="8" borderId="0" xfId="0" applyFont="1" applyFill="1" applyBorder="1" applyAlignment="1" applyProtection="1">
      <alignment horizontal="center" shrinkToFit="1"/>
    </xf>
    <xf numFmtId="0" fontId="0" fillId="4" borderId="0" xfId="0" applyNumberFormat="1" applyFill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164" fontId="3" fillId="9" borderId="20" xfId="0" applyFont="1" applyFill="1" applyBorder="1" applyAlignment="1" applyProtection="1">
      <alignment horizontal="center" shrinkToFit="1"/>
    </xf>
    <xf numFmtId="164" fontId="11" fillId="9" borderId="20" xfId="0" applyFont="1" applyFill="1" applyBorder="1" applyAlignment="1" applyProtection="1">
      <alignment horizontal="center" shrinkToFit="1"/>
    </xf>
    <xf numFmtId="164" fontId="13" fillId="9" borderId="48" xfId="0" applyFont="1" applyFill="1" applyBorder="1" applyAlignment="1" applyProtection="1">
      <alignment horizontal="center" shrinkToFit="1"/>
    </xf>
    <xf numFmtId="164" fontId="13" fillId="9" borderId="36" xfId="0" applyFont="1" applyFill="1" applyBorder="1" applyAlignment="1" applyProtection="1">
      <alignment horizontal="center" shrinkToFit="1"/>
    </xf>
    <xf numFmtId="166" fontId="6" fillId="4" borderId="49" xfId="0" applyNumberFormat="1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/>
    <xf numFmtId="164" fontId="6" fillId="4" borderId="51" xfId="0" applyFont="1" applyFill="1" applyBorder="1" applyAlignment="1" applyProtection="1">
      <alignment horizontal="center" vertical="center"/>
    </xf>
    <xf numFmtId="164" fontId="6" fillId="4" borderId="52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/>
    <xf numFmtId="164" fontId="6" fillId="4" borderId="54" xfId="0" applyFont="1" applyFill="1" applyBorder="1" applyAlignment="1" applyProtection="1">
      <alignment horizontal="center" vertical="center"/>
    </xf>
    <xf numFmtId="166" fontId="26" fillId="4" borderId="12" xfId="0" applyNumberFormat="1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shrinkToFit="1"/>
    </xf>
    <xf numFmtId="164" fontId="11" fillId="4" borderId="0" xfId="0" applyFont="1" applyFill="1" applyBorder="1" applyAlignment="1" applyProtection="1">
      <alignment horizontal="center" shrinkToFit="1"/>
    </xf>
    <xf numFmtId="164" fontId="12" fillId="4" borderId="0" xfId="0" applyFont="1" applyFill="1" applyAlignment="1" applyProtection="1">
      <alignment shrinkToFit="1"/>
    </xf>
    <xf numFmtId="165" fontId="5" fillId="4" borderId="55" xfId="0" applyNumberFormat="1" applyFont="1" applyFill="1" applyBorder="1" applyAlignment="1" applyProtection="1">
      <alignment horizontal="center" shrinkToFit="1"/>
    </xf>
    <xf numFmtId="164" fontId="3" fillId="4" borderId="56" xfId="0" applyFont="1" applyFill="1" applyBorder="1" applyAlignment="1" applyProtection="1">
      <alignment horizontal="center" shrinkToFit="1"/>
    </xf>
    <xf numFmtId="164" fontId="11" fillId="4" borderId="56" xfId="0" applyFont="1" applyFill="1" applyBorder="1" applyAlignment="1" applyProtection="1">
      <alignment horizontal="center" shrinkToFit="1"/>
    </xf>
    <xf numFmtId="164" fontId="13" fillId="4" borderId="57" xfId="0" applyFont="1" applyFill="1" applyBorder="1" applyAlignment="1" applyProtection="1">
      <alignment horizontal="center" shrinkToFit="1"/>
    </xf>
    <xf numFmtId="0" fontId="11" fillId="4" borderId="0" xfId="0" applyNumberFormat="1" applyFont="1" applyFill="1" applyBorder="1" applyAlignment="1" applyProtection="1">
      <alignment vertical="center" shrinkToFit="1"/>
    </xf>
    <xf numFmtId="165" fontId="5" fillId="4" borderId="35" xfId="0" applyNumberFormat="1" applyFont="1" applyFill="1" applyBorder="1" applyAlignment="1" applyProtection="1">
      <alignment horizontal="center" shrinkToFit="1"/>
    </xf>
    <xf numFmtId="164" fontId="13" fillId="4" borderId="36" xfId="0" applyFont="1" applyFill="1" applyBorder="1" applyAlignment="1" applyProtection="1">
      <alignment horizontal="center" shrinkToFit="1"/>
    </xf>
    <xf numFmtId="166" fontId="26" fillId="4" borderId="13" xfId="0" applyNumberFormat="1" applyFont="1" applyFill="1" applyBorder="1" applyAlignment="1" applyProtection="1">
      <alignment horizontal="center" shrinkToFit="1"/>
    </xf>
    <xf numFmtId="164" fontId="13" fillId="4" borderId="0" xfId="0" applyFont="1" applyFill="1" applyBorder="1" applyAlignment="1" applyProtection="1">
      <alignment horizontal="center" shrinkToFit="1"/>
    </xf>
    <xf numFmtId="164" fontId="13" fillId="4" borderId="14" xfId="0" applyFont="1" applyFill="1" applyBorder="1" applyAlignment="1" applyProtection="1">
      <alignment horizontal="center" shrinkToFit="1"/>
    </xf>
    <xf numFmtId="164" fontId="13" fillId="4" borderId="58" xfId="0" applyFont="1" applyFill="1" applyBorder="1" applyAlignment="1" applyProtection="1">
      <alignment horizontal="center" shrinkToFit="1"/>
    </xf>
    <xf numFmtId="166" fontId="32" fillId="4" borderId="59" xfId="0" applyNumberFormat="1" applyFont="1" applyFill="1" applyBorder="1" applyAlignment="1" applyProtection="1">
      <alignment horizontal="center" vertical="center"/>
    </xf>
    <xf numFmtId="164" fontId="32" fillId="4" borderId="60" xfId="0" applyFont="1" applyFill="1" applyBorder="1" applyAlignment="1" applyProtection="1">
      <alignment horizontal="center" vertical="center" shrinkToFit="1"/>
    </xf>
    <xf numFmtId="164" fontId="32" fillId="4" borderId="61" xfId="0" applyFont="1" applyFill="1" applyBorder="1" applyAlignment="1" applyProtection="1">
      <alignment horizontal="center" vertical="center" shrinkToFit="1"/>
    </xf>
    <xf numFmtId="164" fontId="5" fillId="4" borderId="62" xfId="0" applyFont="1" applyFill="1" applyBorder="1" applyAlignment="1" applyProtection="1">
      <alignment horizontal="center" vertical="center" shrinkToFit="1"/>
    </xf>
    <xf numFmtId="164" fontId="5" fillId="4" borderId="63" xfId="0" applyFont="1" applyFill="1" applyBorder="1" applyAlignment="1" applyProtection="1">
      <alignment horizontal="center" vertical="center" shrinkToFit="1"/>
    </xf>
    <xf numFmtId="164" fontId="5" fillId="4" borderId="64" xfId="0" applyFont="1" applyFill="1" applyBorder="1" applyAlignment="1" applyProtection="1">
      <alignment horizontal="center" vertical="center" shrinkToFit="1"/>
    </xf>
    <xf numFmtId="164" fontId="1" fillId="4" borderId="0" xfId="0" applyFont="1" applyFill="1" applyAlignment="1" applyProtection="1">
      <alignment shrinkToFit="1"/>
    </xf>
    <xf numFmtId="164" fontId="1" fillId="4" borderId="0" xfId="0" applyFont="1" applyFill="1" applyAlignment="1" applyProtection="1">
      <alignment horizontal="center" shrinkToFit="1"/>
    </xf>
    <xf numFmtId="164" fontId="2" fillId="4" borderId="0" xfId="0" applyFont="1" applyFill="1" applyBorder="1" applyAlignment="1" applyProtection="1">
      <alignment shrinkToFit="1"/>
    </xf>
    <xf numFmtId="166" fontId="7" fillId="4" borderId="0" xfId="0" applyNumberFormat="1" applyFont="1" applyFill="1" applyAlignment="1" applyProtection="1">
      <alignment shrinkToFit="1"/>
    </xf>
    <xf numFmtId="164" fontId="7" fillId="4" borderId="0" xfId="0" applyFont="1" applyFill="1" applyAlignment="1" applyProtection="1">
      <alignment shrinkToFit="1"/>
    </xf>
    <xf numFmtId="164" fontId="7" fillId="4" borderId="0" xfId="0" applyFont="1" applyFill="1" applyAlignment="1" applyProtection="1">
      <alignment horizontal="center" shrinkToFit="1"/>
    </xf>
    <xf numFmtId="166" fontId="1" fillId="4" borderId="0" xfId="0" applyNumberFormat="1" applyFont="1" applyFill="1" applyAlignment="1" applyProtection="1">
      <alignment shrinkToFit="1"/>
    </xf>
    <xf numFmtId="166" fontId="6" fillId="4" borderId="65" xfId="0" applyNumberFormat="1" applyFont="1" applyFill="1" applyBorder="1" applyAlignment="1" applyProtection="1">
      <alignment horizontal="right"/>
    </xf>
    <xf numFmtId="164" fontId="14" fillId="4" borderId="66" xfId="0" applyFont="1" applyFill="1" applyBorder="1" applyAlignment="1" applyProtection="1">
      <alignment horizontal="center" shrinkToFit="1"/>
    </xf>
    <xf numFmtId="167" fontId="14" fillId="4" borderId="66" xfId="0" applyNumberFormat="1" applyFont="1" applyFill="1" applyBorder="1" applyAlignment="1" applyProtection="1">
      <alignment horizontal="center" shrinkToFit="1"/>
    </xf>
    <xf numFmtId="167" fontId="6" fillId="4" borderId="66" xfId="0" applyNumberFormat="1" applyFont="1" applyFill="1" applyBorder="1" applyAlignment="1" applyProtection="1">
      <alignment horizontal="center" shrinkToFit="1"/>
    </xf>
    <xf numFmtId="164" fontId="6" fillId="4" borderId="66" xfId="0" applyFont="1" applyFill="1" applyBorder="1" applyAlignment="1" applyProtection="1">
      <alignment horizontal="right" shrinkToFit="1"/>
    </xf>
    <xf numFmtId="167" fontId="6" fillId="4" borderId="67" xfId="0" applyNumberFormat="1" applyFont="1" applyFill="1" applyBorder="1" applyAlignment="1" applyProtection="1">
      <alignment horizontal="center" shrinkToFit="1"/>
    </xf>
    <xf numFmtId="166" fontId="14" fillId="4" borderId="24" xfId="0" applyNumberFormat="1" applyFont="1" applyFill="1" applyBorder="1" applyAlignment="1" applyProtection="1">
      <alignment horizontal="right"/>
    </xf>
    <xf numFmtId="164" fontId="3" fillId="4" borderId="18" xfId="0" applyFont="1" applyFill="1" applyBorder="1" applyAlignment="1" applyProtection="1">
      <alignment horizontal="center" shrinkToFit="1"/>
    </xf>
    <xf numFmtId="166" fontId="3" fillId="4" borderId="18" xfId="0" applyNumberFormat="1" applyFont="1" applyFill="1" applyBorder="1" applyAlignment="1" applyProtection="1">
      <alignment horizontal="center" vertical="center"/>
    </xf>
    <xf numFmtId="166" fontId="5" fillId="4" borderId="18" xfId="0" applyNumberFormat="1" applyFont="1" applyFill="1" applyBorder="1" applyAlignment="1" applyProtection="1">
      <alignment horizontal="center" vertical="center"/>
    </xf>
    <xf numFmtId="164" fontId="14" fillId="4" borderId="0" xfId="0" applyFont="1" applyFill="1" applyBorder="1" applyAlignment="1" applyProtection="1">
      <alignment horizontal="right"/>
    </xf>
    <xf numFmtId="164" fontId="16" fillId="4" borderId="0" xfId="0" applyFont="1" applyFill="1" applyBorder="1" applyAlignment="1" applyProtection="1">
      <alignment horizontal="center"/>
    </xf>
    <xf numFmtId="166" fontId="3" fillId="4" borderId="0" xfId="0" applyNumberFormat="1" applyFont="1" applyFill="1" applyBorder="1" applyAlignment="1" applyProtection="1">
      <alignment horizontal="center" vertical="center"/>
    </xf>
    <xf numFmtId="166" fontId="5" fillId="4" borderId="25" xfId="0" applyNumberFormat="1" applyFont="1" applyFill="1" applyBorder="1" applyAlignment="1" applyProtection="1">
      <alignment horizontal="center" vertical="center"/>
    </xf>
    <xf numFmtId="166" fontId="14" fillId="4" borderId="26" xfId="0" applyNumberFormat="1" applyFont="1" applyFill="1" applyBorder="1" applyAlignment="1" applyProtection="1">
      <alignment horizontal="right"/>
    </xf>
    <xf numFmtId="164" fontId="3" fillId="4" borderId="0" xfId="0" applyFont="1" applyFill="1" applyBorder="1" applyAlignment="1" applyProtection="1">
      <alignment horizontal="center" vertical="center" shrinkToFit="1"/>
    </xf>
    <xf numFmtId="164" fontId="5" fillId="4" borderId="0" xfId="0" applyFont="1" applyFill="1" applyBorder="1" applyAlignment="1" applyProtection="1">
      <alignment horizontal="center" vertical="center" shrinkToFit="1"/>
    </xf>
    <xf numFmtId="164" fontId="14" fillId="4" borderId="0" xfId="0" applyFont="1" applyFill="1" applyBorder="1" applyAlignment="1" applyProtection="1">
      <alignment horizontal="right" shrinkToFit="1"/>
    </xf>
    <xf numFmtId="164" fontId="16" fillId="4" borderId="0" xfId="0" applyFont="1" applyFill="1" applyBorder="1" applyAlignment="1" applyProtection="1">
      <alignment horizontal="center" shrinkToFit="1"/>
    </xf>
    <xf numFmtId="164" fontId="17" fillId="4" borderId="0" xfId="0" applyFont="1" applyFill="1" applyBorder="1" applyAlignment="1" applyProtection="1">
      <alignment horizontal="center" shrinkToFit="1"/>
    </xf>
    <xf numFmtId="1" fontId="3" fillId="4" borderId="0" xfId="0" applyNumberFormat="1" applyFont="1" applyFill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 shrinkToFit="1"/>
    </xf>
    <xf numFmtId="1" fontId="5" fillId="4" borderId="25" xfId="0" applyNumberFormat="1" applyFont="1" applyFill="1" applyBorder="1" applyAlignment="1" applyProtection="1">
      <alignment horizontal="center" vertical="center"/>
    </xf>
    <xf numFmtId="166" fontId="14" fillId="4" borderId="27" xfId="0" applyNumberFormat="1" applyFont="1" applyFill="1" applyBorder="1" applyAlignment="1" applyProtection="1">
      <alignment horizontal="right"/>
    </xf>
    <xf numFmtId="164" fontId="3" fillId="4" borderId="28" xfId="0" applyFont="1" applyFill="1" applyBorder="1" applyAlignment="1" applyProtection="1">
      <alignment horizontal="right" shrinkToFit="1"/>
    </xf>
    <xf numFmtId="2" fontId="3" fillId="4" borderId="28" xfId="0" applyNumberFormat="1" applyFont="1" applyFill="1" applyBorder="1" applyAlignment="1" applyProtection="1">
      <alignment horizontal="center" vertical="center"/>
    </xf>
    <xf numFmtId="2" fontId="5" fillId="4" borderId="28" xfId="0" applyNumberFormat="1" applyFont="1" applyFill="1" applyBorder="1" applyAlignment="1" applyProtection="1">
      <alignment horizontal="center" vertical="center"/>
    </xf>
    <xf numFmtId="164" fontId="14" fillId="4" borderId="28" xfId="0" applyFont="1" applyFill="1" applyBorder="1" applyAlignment="1" applyProtection="1">
      <alignment horizontal="right" shrinkToFit="1"/>
    </xf>
    <xf numFmtId="164" fontId="16" fillId="4" borderId="28" xfId="0" applyFont="1" applyFill="1" applyBorder="1" applyAlignment="1" applyProtection="1">
      <alignment horizontal="center" shrinkToFit="1"/>
    </xf>
    <xf numFmtId="164" fontId="17" fillId="4" borderId="28" xfId="0" applyFont="1" applyFill="1" applyBorder="1" applyAlignment="1" applyProtection="1">
      <alignment horizontal="center" shrinkToFit="1"/>
    </xf>
    <xf numFmtId="2" fontId="5" fillId="4" borderId="29" xfId="0" applyNumberFormat="1" applyFont="1" applyFill="1" applyBorder="1" applyAlignment="1" applyProtection="1">
      <alignment horizontal="center" vertical="center"/>
    </xf>
    <xf numFmtId="166" fontId="0" fillId="4" borderId="68" xfId="0" applyNumberFormat="1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shrinkToFit="1"/>
    </xf>
    <xf numFmtId="164" fontId="0" fillId="4" borderId="69" xfId="0" applyFont="1" applyFill="1" applyBorder="1" applyAlignment="1" applyProtection="1">
      <alignment shrinkToFit="1"/>
    </xf>
    <xf numFmtId="166" fontId="18" fillId="4" borderId="0" xfId="0" applyNumberFormat="1" applyFont="1" applyFill="1" applyBorder="1" applyAlignment="1" applyProtection="1">
      <alignment horizontal="center"/>
    </xf>
    <xf numFmtId="164" fontId="0" fillId="4" borderId="70" xfId="0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horizontal="center" shrinkToFit="1"/>
    </xf>
    <xf numFmtId="166" fontId="0" fillId="4" borderId="68" xfId="0" applyNumberFormat="1" applyFill="1" applyBorder="1" applyAlignment="1" applyProtection="1">
      <alignment shrinkToFit="1"/>
    </xf>
    <xf numFmtId="164" fontId="0" fillId="4" borderId="68" xfId="0" applyFill="1" applyBorder="1" applyAlignment="1" applyProtection="1">
      <alignment shrinkToFit="1"/>
    </xf>
    <xf numFmtId="164" fontId="0" fillId="4" borderId="68" xfId="0" applyFill="1" applyBorder="1" applyAlignment="1" applyProtection="1">
      <alignment horizontal="center" shrinkToFit="1"/>
    </xf>
    <xf numFmtId="164" fontId="6" fillId="4" borderId="70" xfId="0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horizontal="left" vertical="center" shrinkToFit="1"/>
    </xf>
    <xf numFmtId="164" fontId="15" fillId="8" borderId="20" xfId="0" applyFont="1" applyFill="1" applyBorder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4" fontId="3" fillId="4" borderId="0" xfId="0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8" fontId="23" fillId="16" borderId="0" xfId="0" applyNumberFormat="1" applyFont="1" applyFill="1" applyProtection="1"/>
    <xf numFmtId="0" fontId="0" fillId="16" borderId="0" xfId="0" applyNumberFormat="1" applyFill="1" applyProtection="1"/>
    <xf numFmtId="0" fontId="23" fillId="4" borderId="0" xfId="0" applyNumberFormat="1" applyFont="1" applyFill="1" applyProtection="1"/>
    <xf numFmtId="168" fontId="23" fillId="12" borderId="0" xfId="0" applyNumberFormat="1" applyFont="1" applyFill="1" applyProtection="1"/>
    <xf numFmtId="165" fontId="23" fillId="12" borderId="0" xfId="0" applyNumberFormat="1" applyFont="1" applyFill="1" applyProtection="1"/>
    <xf numFmtId="165" fontId="24" fillId="0" borderId="0" xfId="0" applyNumberFormat="1" applyFont="1" applyFill="1" applyAlignment="1" applyProtection="1">
      <alignment horizontal="center"/>
    </xf>
    <xf numFmtId="170" fontId="24" fillId="0" borderId="0" xfId="0" applyNumberFormat="1" applyFont="1" applyFill="1" applyAlignment="1" applyProtection="1">
      <alignment horizontal="center"/>
    </xf>
    <xf numFmtId="165" fontId="23" fillId="0" borderId="0" xfId="0" applyNumberFormat="1" applyFont="1" applyFill="1" applyAlignment="1" applyProtection="1">
      <alignment horizontal="center"/>
    </xf>
    <xf numFmtId="0" fontId="9" fillId="17" borderId="0" xfId="0" applyNumberFormat="1" applyFont="1" applyFill="1" applyAlignment="1" applyProtection="1">
      <alignment horizontal="center"/>
    </xf>
    <xf numFmtId="0" fontId="9" fillId="0" borderId="0" xfId="0" applyNumberFormat="1" applyFont="1" applyFill="1"/>
    <xf numFmtId="0" fontId="0" fillId="0" borderId="0" xfId="0" applyNumberFormat="1"/>
    <xf numFmtId="164" fontId="0" fillId="0" borderId="0" xfId="0" applyAlignment="1">
      <alignment horizontal="left"/>
    </xf>
    <xf numFmtId="164" fontId="0" fillId="0" borderId="0" xfId="0" applyAlignment="1">
      <alignment horizontal="center"/>
    </xf>
    <xf numFmtId="168" fontId="9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left"/>
    </xf>
    <xf numFmtId="169" fontId="0" fillId="0" borderId="0" xfId="0" applyNumberFormat="1" applyAlignment="1" applyProtection="1">
      <alignment horizontal="center"/>
    </xf>
    <xf numFmtId="0" fontId="0" fillId="0" borderId="0" xfId="0" applyNumberFormat="1" applyFont="1" applyProtection="1"/>
    <xf numFmtId="169" fontId="0" fillId="4" borderId="0" xfId="0" applyNumberFormat="1" applyFill="1" applyAlignment="1" applyProtection="1">
      <alignment horizontal="center"/>
    </xf>
    <xf numFmtId="164" fontId="0" fillId="0" borderId="0" xfId="0" applyAlignment="1" applyProtection="1">
      <alignment vertical="center"/>
    </xf>
    <xf numFmtId="0" fontId="19" fillId="4" borderId="0" xfId="0" applyNumberFormat="1" applyFont="1" applyFill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Protection="1"/>
    <xf numFmtId="165" fontId="3" fillId="4" borderId="0" xfId="0" applyNumberFormat="1" applyFont="1" applyFill="1" applyBorder="1" applyAlignment="1" applyProtection="1">
      <alignment horizontal="right" vertical="center"/>
    </xf>
    <xf numFmtId="164" fontId="14" fillId="4" borderId="0" xfId="0" applyFont="1" applyFill="1" applyBorder="1" applyAlignment="1" applyProtection="1"/>
    <xf numFmtId="164" fontId="14" fillId="4" borderId="0" xfId="0" applyFont="1" applyFill="1" applyAlignment="1" applyProtection="1"/>
    <xf numFmtId="165" fontId="14" fillId="4" borderId="0" xfId="0" applyNumberFormat="1" applyFont="1" applyFill="1" applyAlignment="1" applyProtection="1"/>
    <xf numFmtId="164" fontId="14" fillId="4" borderId="0" xfId="0" applyFont="1" applyFill="1" applyAlignment="1" applyProtection="1">
      <alignment horizontal="right"/>
    </xf>
    <xf numFmtId="164" fontId="4" fillId="4" borderId="0" xfId="0" applyFont="1" applyFill="1" applyAlignment="1" applyProtection="1">
      <alignment horizontal="right"/>
    </xf>
    <xf numFmtId="165" fontId="0" fillId="4" borderId="1" xfId="0" applyNumberFormat="1" applyFont="1" applyFill="1" applyBorder="1" applyProtection="1"/>
    <xf numFmtId="164" fontId="0" fillId="4" borderId="1" xfId="0" applyFont="1" applyFill="1" applyBorder="1" applyProtection="1"/>
    <xf numFmtId="164" fontId="0" fillId="4" borderId="0" xfId="0" applyFont="1" applyFill="1" applyAlignment="1" applyProtection="1">
      <alignment horizontal="center"/>
    </xf>
    <xf numFmtId="165" fontId="2" fillId="4" borderId="1" xfId="0" applyNumberFormat="1" applyFont="1" applyFill="1" applyBorder="1" applyAlignment="1" applyProtection="1">
      <alignment shrinkToFit="1"/>
    </xf>
    <xf numFmtId="164" fontId="2" fillId="4" borderId="1" xfId="0" applyFont="1" applyFill="1" applyBorder="1" applyAlignment="1" applyProtection="1">
      <alignment shrinkToFit="1"/>
    </xf>
    <xf numFmtId="164" fontId="2" fillId="4" borderId="0" xfId="0" applyFont="1" applyFill="1" applyAlignment="1" applyProtection="1">
      <alignment shrinkToFit="1"/>
    </xf>
    <xf numFmtId="0" fontId="10" fillId="4" borderId="0" xfId="0" applyNumberFormat="1" applyFont="1" applyFill="1" applyBorder="1" applyAlignment="1" applyProtection="1">
      <alignment vertical="center" shrinkToFit="1"/>
    </xf>
    <xf numFmtId="49" fontId="10" fillId="4" borderId="0" xfId="0" applyNumberFormat="1" applyFont="1" applyFill="1" applyBorder="1" applyAlignment="1" applyProtection="1">
      <alignment horizontal="left" vertical="center" shrinkToFit="1"/>
    </xf>
    <xf numFmtId="164" fontId="0" fillId="4" borderId="1" xfId="0" applyFill="1" applyBorder="1" applyProtection="1"/>
    <xf numFmtId="164" fontId="0" fillId="4" borderId="2" xfId="0" applyFill="1" applyBorder="1" applyProtection="1"/>
    <xf numFmtId="164" fontId="3" fillId="4" borderId="14" xfId="0" applyFont="1" applyFill="1" applyBorder="1" applyAlignment="1" applyProtection="1">
      <alignment horizontal="center" shrinkToFit="1"/>
    </xf>
    <xf numFmtId="164" fontId="11" fillId="4" borderId="14" xfId="0" applyFont="1" applyFill="1" applyBorder="1" applyAlignment="1" applyProtection="1">
      <alignment horizontal="center" shrinkToFit="1"/>
    </xf>
    <xf numFmtId="165" fontId="5" fillId="4" borderId="73" xfId="0" applyNumberFormat="1" applyFont="1" applyFill="1" applyBorder="1" applyAlignment="1" applyProtection="1">
      <alignment horizontal="center" shrinkToFit="1"/>
    </xf>
    <xf numFmtId="164" fontId="3" fillId="4" borderId="74" xfId="0" applyFont="1" applyFill="1" applyBorder="1" applyAlignment="1" applyProtection="1">
      <alignment horizontal="center" shrinkToFit="1"/>
    </xf>
    <xf numFmtId="164" fontId="11" fillId="4" borderId="74" xfId="0" applyFont="1" applyFill="1" applyBorder="1" applyAlignment="1" applyProtection="1">
      <alignment horizontal="center" shrinkToFit="1"/>
    </xf>
    <xf numFmtId="164" fontId="13" fillId="4" borderId="75" xfId="0" applyFont="1" applyFill="1" applyBorder="1" applyAlignment="1" applyProtection="1">
      <alignment horizontal="center" shrinkToFit="1"/>
    </xf>
    <xf numFmtId="165" fontId="0" fillId="4" borderId="1" xfId="0" applyNumberFormat="1" applyFill="1" applyBorder="1" applyProtection="1"/>
    <xf numFmtId="165" fontId="0" fillId="4" borderId="2" xfId="0" applyNumberFormat="1" applyFill="1" applyBorder="1" applyProtection="1"/>
    <xf numFmtId="1" fontId="0" fillId="4" borderId="1" xfId="0" applyNumberFormat="1" applyFill="1" applyBorder="1" applyProtection="1"/>
    <xf numFmtId="1" fontId="0" fillId="4" borderId="2" xfId="0" applyNumberFormat="1" applyFill="1" applyBorder="1" applyProtection="1"/>
    <xf numFmtId="2" fontId="0" fillId="4" borderId="1" xfId="0" applyNumberFormat="1" applyFill="1" applyBorder="1" applyProtection="1"/>
    <xf numFmtId="2" fontId="0" fillId="4" borderId="2" xfId="0" applyNumberFormat="1" applyFill="1" applyBorder="1" applyProtection="1"/>
    <xf numFmtId="165" fontId="5" fillId="4" borderId="76" xfId="0" applyNumberFormat="1" applyFont="1" applyFill="1" applyBorder="1" applyAlignment="1" applyProtection="1">
      <alignment horizontal="center" shrinkToFit="1"/>
    </xf>
    <xf numFmtId="164" fontId="3" fillId="4" borderId="77" xfId="0" applyFont="1" applyFill="1" applyBorder="1" applyAlignment="1" applyProtection="1">
      <alignment horizontal="center" shrinkToFit="1"/>
    </xf>
    <xf numFmtId="164" fontId="11" fillId="4" borderId="77" xfId="0" applyFont="1" applyFill="1" applyBorder="1" applyAlignment="1" applyProtection="1">
      <alignment horizontal="center" shrinkToFit="1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center" vertical="center"/>
    </xf>
    <xf numFmtId="49" fontId="0" fillId="4" borderId="30" xfId="0" applyNumberForma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center"/>
      <protection locked="0"/>
    </xf>
    <xf numFmtId="49" fontId="0" fillId="4" borderId="31" xfId="0" applyNumberFormat="1" applyFill="1" applyBorder="1" applyAlignment="1" applyProtection="1">
      <alignment horizontal="center"/>
      <protection locked="0"/>
    </xf>
    <xf numFmtId="165" fontId="23" fillId="6" borderId="0" xfId="0" applyNumberFormat="1" applyFont="1" applyFill="1" applyAlignment="1" applyProtection="1">
      <alignment horizontal="right"/>
    </xf>
    <xf numFmtId="165" fontId="23" fillId="7" borderId="0" xfId="0" applyNumberFormat="1" applyFont="1" applyFill="1" applyAlignment="1" applyProtection="1">
      <alignment horizontal="right"/>
    </xf>
    <xf numFmtId="0" fontId="0" fillId="4" borderId="30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31" xfId="0" applyNumberFormat="1" applyFill="1" applyBorder="1" applyAlignment="1" applyProtection="1">
      <alignment horizontal="center"/>
      <protection locked="0"/>
    </xf>
    <xf numFmtId="165" fontId="23" fillId="16" borderId="0" xfId="0" applyNumberFormat="1" applyFont="1" applyFill="1" applyBorder="1" applyAlignment="1" applyProtection="1">
      <alignment horizontal="center"/>
    </xf>
    <xf numFmtId="164" fontId="20" fillId="4" borderId="0" xfId="0" applyFont="1" applyFill="1" applyAlignment="1" applyProtection="1">
      <alignment horizontal="left"/>
    </xf>
    <xf numFmtId="164" fontId="0" fillId="4" borderId="0" xfId="0" applyFill="1" applyAlignment="1" applyProtection="1">
      <alignment horizontal="left"/>
    </xf>
    <xf numFmtId="0" fontId="38" fillId="14" borderId="0" xfId="0" applyNumberFormat="1" applyFont="1" applyFill="1" applyAlignment="1" applyProtection="1">
      <alignment horizontal="center" vertical="center"/>
    </xf>
    <xf numFmtId="0" fontId="19" fillId="8" borderId="0" xfId="0" applyNumberFormat="1" applyFont="1" applyFill="1" applyAlignment="1" applyProtection="1">
      <alignment horizontal="left" vertical="center"/>
    </xf>
    <xf numFmtId="49" fontId="19" fillId="8" borderId="0" xfId="0" applyNumberFormat="1" applyFont="1" applyFill="1" applyAlignment="1" applyProtection="1">
      <alignment horizontal="left" vertical="center"/>
    </xf>
    <xf numFmtId="0" fontId="38" fillId="18" borderId="0" xfId="0" applyNumberFormat="1" applyFont="1" applyFill="1" applyAlignment="1" applyProtection="1">
      <alignment horizontal="center" vertical="center"/>
    </xf>
    <xf numFmtId="0" fontId="19" fillId="15" borderId="0" xfId="0" applyNumberFormat="1" applyFont="1" applyFill="1" applyAlignment="1" applyProtection="1">
      <alignment horizontal="left" vertical="center"/>
    </xf>
    <xf numFmtId="168" fontId="19" fillId="15" borderId="0" xfId="0" applyNumberFormat="1" applyFont="1" applyFill="1" applyAlignment="1" applyProtection="1">
      <alignment horizontal="left" vertical="center"/>
    </xf>
    <xf numFmtId="164" fontId="6" fillId="8" borderId="0" xfId="0" applyFont="1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4" fontId="37" fillId="14" borderId="0" xfId="0" applyFont="1" applyFill="1" applyAlignment="1" applyProtection="1">
      <alignment horizontal="center" shrinkToFit="1"/>
    </xf>
    <xf numFmtId="164" fontId="14" fillId="8" borderId="0" xfId="0" applyFont="1" applyFill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0" fontId="21" fillId="14" borderId="0" xfId="0" applyNumberFormat="1" applyFont="1" applyFill="1" applyAlignment="1" applyProtection="1">
      <alignment horizontal="center" vertical="center" shrinkToFit="1"/>
    </xf>
    <xf numFmtId="0" fontId="21" fillId="18" borderId="0" xfId="0" applyNumberFormat="1" applyFont="1" applyFill="1" applyAlignment="1" applyProtection="1">
      <alignment horizontal="center" vertical="center" shrinkToFit="1"/>
    </xf>
    <xf numFmtId="164" fontId="3" fillId="3" borderId="0" xfId="0" applyFont="1" applyFill="1" applyBorder="1" applyAlignment="1" applyProtection="1">
      <alignment horizontal="center" vertical="center"/>
    </xf>
    <xf numFmtId="166" fontId="5" fillId="19" borderId="22" xfId="0" applyNumberFormat="1" applyFont="1" applyFill="1" applyBorder="1" applyAlignment="1" applyProtection="1">
      <alignment horizontal="center" vertical="center"/>
    </xf>
    <xf numFmtId="166" fontId="5" fillId="19" borderId="23" xfId="0" applyNumberFormat="1" applyFont="1" applyFill="1" applyBorder="1" applyAlignment="1" applyProtection="1">
      <alignment horizontal="center" vertical="center"/>
    </xf>
    <xf numFmtId="164" fontId="27" fillId="20" borderId="55" xfId="0" applyFont="1" applyFill="1" applyBorder="1" applyAlignment="1" applyProtection="1">
      <alignment horizontal="center" vertical="center"/>
    </xf>
    <xf numFmtId="164" fontId="27" fillId="20" borderId="56" xfId="0" applyFont="1" applyFill="1" applyBorder="1" applyAlignment="1" applyProtection="1">
      <alignment horizontal="center" vertical="center"/>
    </xf>
    <xf numFmtId="164" fontId="27" fillId="20" borderId="57" xfId="0" applyFont="1" applyFill="1" applyBorder="1" applyAlignment="1" applyProtection="1">
      <alignment horizontal="center" vertical="center"/>
    </xf>
    <xf numFmtId="164" fontId="15" fillId="8" borderId="20" xfId="0" applyFont="1" applyFill="1" applyBorder="1" applyAlignment="1" applyProtection="1">
      <alignment horizontal="center" shrinkToFit="1"/>
    </xf>
    <xf numFmtId="164" fontId="6" fillId="2" borderId="0" xfId="0" applyFont="1" applyFill="1" applyBorder="1" applyAlignment="1" applyProtection="1">
      <alignment horizontal="center"/>
    </xf>
    <xf numFmtId="164" fontId="4" fillId="2" borderId="20" xfId="0" applyFont="1" applyFill="1" applyBorder="1" applyAlignment="1" applyProtection="1">
      <alignment horizontal="center"/>
    </xf>
    <xf numFmtId="164" fontId="6" fillId="2" borderId="20" xfId="0" applyFont="1" applyFill="1" applyBorder="1" applyAlignment="1" applyProtection="1">
      <alignment horizontal="center"/>
    </xf>
    <xf numFmtId="0" fontId="10" fillId="15" borderId="0" xfId="0" applyNumberFormat="1" applyFont="1" applyFill="1" applyAlignment="1" applyProtection="1">
      <alignment horizontal="left" vertical="center" shrinkToFit="1"/>
    </xf>
    <xf numFmtId="0" fontId="19" fillId="4" borderId="19" xfId="0" applyNumberFormat="1" applyFont="1" applyFill="1" applyBorder="1" applyAlignment="1" applyProtection="1">
      <alignment horizontal="center" vertical="center"/>
    </xf>
    <xf numFmtId="0" fontId="19" fillId="0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0" borderId="0" xfId="0" applyNumberFormat="1" applyFont="1" applyFill="1" applyAlignment="1" applyProtection="1">
      <alignment horizontal="left" vertical="center"/>
    </xf>
    <xf numFmtId="168" fontId="19" fillId="4" borderId="0" xfId="0" applyNumberFormat="1" applyFont="1" applyFill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0" fontId="19" fillId="0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center" vertical="center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4" fillId="4" borderId="71" xfId="0" applyFont="1" applyFill="1" applyBorder="1" applyAlignment="1" applyProtection="1">
      <alignment horizontal="center" shrinkToFit="1"/>
    </xf>
    <xf numFmtId="164" fontId="14" fillId="4" borderId="72" xfId="0" applyFont="1" applyFill="1" applyBorder="1" applyAlignment="1" applyProtection="1">
      <alignment horizontal="center" shrinkToFit="1"/>
    </xf>
    <xf numFmtId="164" fontId="6" fillId="4" borderId="69" xfId="0" applyFont="1" applyFill="1" applyBorder="1" applyAlignment="1" applyProtection="1">
      <alignment horizontal="center" shrinkToFit="1"/>
    </xf>
    <xf numFmtId="164" fontId="6" fillId="4" borderId="78" xfId="0" applyFont="1" applyFill="1" applyBorder="1" applyAlignment="1" applyProtection="1">
      <alignment horizontal="center" shrinkToFit="1"/>
    </xf>
    <xf numFmtId="164" fontId="6" fillId="4" borderId="0" xfId="0" applyFont="1" applyFill="1" applyBorder="1" applyAlignment="1" applyProtection="1">
      <alignment horizontal="center"/>
    </xf>
    <xf numFmtId="164" fontId="4" fillId="4" borderId="20" xfId="0" applyFont="1" applyFill="1" applyBorder="1" applyAlignment="1" applyProtection="1">
      <alignment horizontal="center"/>
    </xf>
    <xf numFmtId="164" fontId="4" fillId="4" borderId="0" xfId="0" applyFont="1" applyFill="1" applyBorder="1" applyAlignment="1" applyProtection="1">
      <alignment horizontal="center"/>
    </xf>
    <xf numFmtId="164" fontId="18" fillId="4" borderId="30" xfId="0" applyFont="1" applyFill="1" applyBorder="1" applyAlignment="1" applyProtection="1">
      <alignment horizontal="center" shrinkToFit="1"/>
    </xf>
    <xf numFmtId="164" fontId="18" fillId="4" borderId="11" xfId="0" applyFont="1" applyFill="1" applyBorder="1" applyAlignment="1" applyProtection="1">
      <alignment horizontal="center" shrinkToFit="1"/>
    </xf>
    <xf numFmtId="164" fontId="18" fillId="4" borderId="31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4" fontId="15" fillId="4" borderId="79" xfId="0" applyFont="1" applyFill="1" applyBorder="1" applyAlignment="1" applyProtection="1">
      <alignment horizontal="center" shrinkToFit="1"/>
    </xf>
    <xf numFmtId="164" fontId="15" fillId="4" borderId="80" xfId="0" applyFont="1" applyFill="1" applyBorder="1" applyAlignment="1" applyProtection="1">
      <alignment horizontal="center" shrinkToFit="1"/>
    </xf>
    <xf numFmtId="164" fontId="15" fillId="4" borderId="41" xfId="0" applyFont="1" applyFill="1" applyBorder="1" applyAlignment="1" applyProtection="1">
      <alignment horizontal="center" shrinkToFit="1"/>
    </xf>
    <xf numFmtId="166" fontId="5" fillId="4" borderId="22" xfId="0" applyNumberFormat="1" applyFont="1" applyFill="1" applyBorder="1" applyAlignment="1" applyProtection="1">
      <alignment horizontal="center" vertical="center"/>
    </xf>
    <xf numFmtId="166" fontId="5" fillId="4" borderId="23" xfId="0" applyNumberFormat="1" applyFont="1" applyFill="1" applyBorder="1" applyAlignment="1" applyProtection="1">
      <alignment horizontal="center" vertical="center"/>
    </xf>
    <xf numFmtId="164" fontId="5" fillId="4" borderId="81" xfId="0" applyFont="1" applyFill="1" applyBorder="1" applyAlignment="1" applyProtection="1">
      <alignment horizontal="center" vertical="center"/>
    </xf>
    <xf numFmtId="164" fontId="5" fillId="4" borderId="82" xfId="0" applyFont="1" applyFill="1" applyBorder="1" applyAlignment="1" applyProtection="1">
      <alignment horizontal="center" vertical="center"/>
    </xf>
    <xf numFmtId="164" fontId="5" fillId="4" borderId="83" xfId="0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>
      <alignment horizontal="center" vertical="center" shrinkToFit="1"/>
    </xf>
    <xf numFmtId="0" fontId="10" fillId="4" borderId="0" xfId="0" applyNumberFormat="1" applyFont="1" applyFill="1" applyBorder="1" applyAlignment="1" applyProtection="1">
      <alignment horizontal="left" vertical="center" shrinkToFit="1"/>
    </xf>
    <xf numFmtId="0" fontId="8" fillId="4" borderId="0" xfId="0" applyNumberFormat="1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8141</c:v>
                </c:pt>
                <c:pt idx="1">
                  <c:v>13273</c:v>
                </c:pt>
                <c:pt idx="2">
                  <c:v>7849</c:v>
                </c:pt>
                <c:pt idx="3">
                  <c:v>13296</c:v>
                </c:pt>
                <c:pt idx="4">
                  <c:v>8164</c:v>
                </c:pt>
                <c:pt idx="5">
                  <c:v>13541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6799</c:v>
                </c:pt>
                <c:pt idx="1">
                  <c:v>13772</c:v>
                </c:pt>
                <c:pt idx="2">
                  <c:v>6741</c:v>
                </c:pt>
                <c:pt idx="3">
                  <c:v>14013</c:v>
                </c:pt>
                <c:pt idx="4">
                  <c:v>6749</c:v>
                </c:pt>
                <c:pt idx="5">
                  <c:v>14188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99573760"/>
        <c:axId val="99575680"/>
      </c:barChart>
      <c:catAx>
        <c:axId val="9957376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575680"/>
        <c:crosses val="autoZero"/>
        <c:auto val="1"/>
        <c:lblAlgn val="ctr"/>
        <c:lblOffset val="100"/>
      </c:catAx>
      <c:valAx>
        <c:axId val="9957568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57376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1147761696398533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56</c:v>
                </c:pt>
                <c:pt idx="1">
                  <c:v>52</c:v>
                </c:pt>
                <c:pt idx="2">
                  <c:v>31</c:v>
                </c:pt>
                <c:pt idx="3">
                  <c:v>40</c:v>
                </c:pt>
                <c:pt idx="4">
                  <c:v>34</c:v>
                </c:pt>
                <c:pt idx="5">
                  <c:v>40</c:v>
                </c:pt>
                <c:pt idx="6">
                  <c:v>36</c:v>
                </c:pt>
                <c:pt idx="7">
                  <c:v>38</c:v>
                </c:pt>
                <c:pt idx="8">
                  <c:v>24</c:v>
                </c:pt>
                <c:pt idx="9">
                  <c:v>18</c:v>
                </c:pt>
                <c:pt idx="10">
                  <c:v>24</c:v>
                </c:pt>
                <c:pt idx="11">
                  <c:v>29</c:v>
                </c:pt>
                <c:pt idx="12">
                  <c:v>16</c:v>
                </c:pt>
                <c:pt idx="13">
                  <c:v>22</c:v>
                </c:pt>
                <c:pt idx="14">
                  <c:v>20</c:v>
                </c:pt>
                <c:pt idx="15">
                  <c:v>29</c:v>
                </c:pt>
                <c:pt idx="16">
                  <c:v>21</c:v>
                </c:pt>
                <c:pt idx="17">
                  <c:v>19</c:v>
                </c:pt>
                <c:pt idx="18">
                  <c:v>36</c:v>
                </c:pt>
                <c:pt idx="19">
                  <c:v>56</c:v>
                </c:pt>
                <c:pt idx="20">
                  <c:v>76</c:v>
                </c:pt>
                <c:pt idx="21">
                  <c:v>84</c:v>
                </c:pt>
                <c:pt idx="22">
                  <c:v>137</c:v>
                </c:pt>
                <c:pt idx="23">
                  <c:v>192</c:v>
                </c:pt>
                <c:pt idx="24">
                  <c:v>225</c:v>
                </c:pt>
                <c:pt idx="25">
                  <c:v>221</c:v>
                </c:pt>
                <c:pt idx="26">
                  <c:v>315</c:v>
                </c:pt>
                <c:pt idx="27">
                  <c:v>389</c:v>
                </c:pt>
                <c:pt idx="28">
                  <c:v>438</c:v>
                </c:pt>
                <c:pt idx="29">
                  <c:v>543</c:v>
                </c:pt>
                <c:pt idx="30">
                  <c:v>562</c:v>
                </c:pt>
                <c:pt idx="31">
                  <c:v>644</c:v>
                </c:pt>
                <c:pt idx="32">
                  <c:v>601</c:v>
                </c:pt>
                <c:pt idx="33">
                  <c:v>738</c:v>
                </c:pt>
                <c:pt idx="34">
                  <c:v>639</c:v>
                </c:pt>
                <c:pt idx="35">
                  <c:v>657</c:v>
                </c:pt>
                <c:pt idx="36">
                  <c:v>572</c:v>
                </c:pt>
                <c:pt idx="37">
                  <c:v>600</c:v>
                </c:pt>
                <c:pt idx="38">
                  <c:v>537</c:v>
                </c:pt>
                <c:pt idx="39">
                  <c:v>623</c:v>
                </c:pt>
                <c:pt idx="40">
                  <c:v>625</c:v>
                </c:pt>
                <c:pt idx="41">
                  <c:v>587</c:v>
                </c:pt>
                <c:pt idx="42">
                  <c:v>647</c:v>
                </c:pt>
                <c:pt idx="43">
                  <c:v>676</c:v>
                </c:pt>
                <c:pt idx="44">
                  <c:v>702</c:v>
                </c:pt>
                <c:pt idx="45">
                  <c:v>723</c:v>
                </c:pt>
                <c:pt idx="46">
                  <c:v>777</c:v>
                </c:pt>
                <c:pt idx="47">
                  <c:v>769</c:v>
                </c:pt>
                <c:pt idx="48">
                  <c:v>801</c:v>
                </c:pt>
                <c:pt idx="49">
                  <c:v>809</c:v>
                </c:pt>
                <c:pt idx="50">
                  <c:v>767</c:v>
                </c:pt>
                <c:pt idx="51">
                  <c:v>750</c:v>
                </c:pt>
                <c:pt idx="52">
                  <c:v>778</c:v>
                </c:pt>
                <c:pt idx="53">
                  <c:v>764</c:v>
                </c:pt>
                <c:pt idx="54">
                  <c:v>767</c:v>
                </c:pt>
                <c:pt idx="55">
                  <c:v>772</c:v>
                </c:pt>
                <c:pt idx="56">
                  <c:v>785</c:v>
                </c:pt>
                <c:pt idx="57">
                  <c:v>821</c:v>
                </c:pt>
                <c:pt idx="58">
                  <c:v>850</c:v>
                </c:pt>
                <c:pt idx="59">
                  <c:v>824</c:v>
                </c:pt>
                <c:pt idx="60">
                  <c:v>736</c:v>
                </c:pt>
                <c:pt idx="61">
                  <c:v>794</c:v>
                </c:pt>
                <c:pt idx="62">
                  <c:v>801</c:v>
                </c:pt>
                <c:pt idx="63">
                  <c:v>801</c:v>
                </c:pt>
                <c:pt idx="64">
                  <c:v>828</c:v>
                </c:pt>
                <c:pt idx="65">
                  <c:v>767</c:v>
                </c:pt>
                <c:pt idx="66">
                  <c:v>810</c:v>
                </c:pt>
                <c:pt idx="67">
                  <c:v>825</c:v>
                </c:pt>
                <c:pt idx="68">
                  <c:v>810</c:v>
                </c:pt>
                <c:pt idx="69">
                  <c:v>785</c:v>
                </c:pt>
                <c:pt idx="70">
                  <c:v>797</c:v>
                </c:pt>
                <c:pt idx="71">
                  <c:v>803</c:v>
                </c:pt>
                <c:pt idx="72">
                  <c:v>729</c:v>
                </c:pt>
                <c:pt idx="73">
                  <c:v>654</c:v>
                </c:pt>
                <c:pt idx="74">
                  <c:v>625</c:v>
                </c:pt>
                <c:pt idx="75">
                  <c:v>524</c:v>
                </c:pt>
                <c:pt idx="76">
                  <c:v>506</c:v>
                </c:pt>
                <c:pt idx="77">
                  <c:v>434</c:v>
                </c:pt>
                <c:pt idx="78">
                  <c:v>419</c:v>
                </c:pt>
                <c:pt idx="79">
                  <c:v>394</c:v>
                </c:pt>
                <c:pt idx="80">
                  <c:v>427</c:v>
                </c:pt>
                <c:pt idx="81">
                  <c:v>397</c:v>
                </c:pt>
                <c:pt idx="82">
                  <c:v>375</c:v>
                </c:pt>
                <c:pt idx="83">
                  <c:v>347</c:v>
                </c:pt>
                <c:pt idx="84">
                  <c:v>329</c:v>
                </c:pt>
                <c:pt idx="85">
                  <c:v>283</c:v>
                </c:pt>
                <c:pt idx="86">
                  <c:v>309</c:v>
                </c:pt>
                <c:pt idx="87">
                  <c:v>236</c:v>
                </c:pt>
                <c:pt idx="88">
                  <c:v>199</c:v>
                </c:pt>
                <c:pt idx="89">
                  <c:v>176</c:v>
                </c:pt>
                <c:pt idx="90">
                  <c:v>151</c:v>
                </c:pt>
                <c:pt idx="91">
                  <c:v>132</c:v>
                </c:pt>
                <c:pt idx="92">
                  <c:v>124</c:v>
                </c:pt>
                <c:pt idx="93">
                  <c:v>90</c:v>
                </c:pt>
                <c:pt idx="94">
                  <c:v>65</c:v>
                </c:pt>
                <c:pt idx="95">
                  <c:v>75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50</c:v>
                </c:pt>
                <c:pt idx="1">
                  <c:v>56</c:v>
                </c:pt>
                <c:pt idx="2">
                  <c:v>45</c:v>
                </c:pt>
                <c:pt idx="3">
                  <c:v>36</c:v>
                </c:pt>
                <c:pt idx="4">
                  <c:v>27</c:v>
                </c:pt>
                <c:pt idx="5">
                  <c:v>45</c:v>
                </c:pt>
                <c:pt idx="6">
                  <c:v>33</c:v>
                </c:pt>
                <c:pt idx="7">
                  <c:v>29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14</c:v>
                </c:pt>
                <c:pt idx="12">
                  <c:v>20</c:v>
                </c:pt>
                <c:pt idx="13">
                  <c:v>13</c:v>
                </c:pt>
                <c:pt idx="14">
                  <c:v>16</c:v>
                </c:pt>
                <c:pt idx="15">
                  <c:v>32</c:v>
                </c:pt>
                <c:pt idx="16">
                  <c:v>18</c:v>
                </c:pt>
                <c:pt idx="17">
                  <c:v>28</c:v>
                </c:pt>
                <c:pt idx="18">
                  <c:v>40</c:v>
                </c:pt>
                <c:pt idx="19">
                  <c:v>63</c:v>
                </c:pt>
                <c:pt idx="20">
                  <c:v>79</c:v>
                </c:pt>
                <c:pt idx="21">
                  <c:v>76</c:v>
                </c:pt>
                <c:pt idx="22">
                  <c:v>130</c:v>
                </c:pt>
                <c:pt idx="23">
                  <c:v>195</c:v>
                </c:pt>
                <c:pt idx="24">
                  <c:v>202</c:v>
                </c:pt>
                <c:pt idx="25">
                  <c:v>227</c:v>
                </c:pt>
                <c:pt idx="26">
                  <c:v>300</c:v>
                </c:pt>
                <c:pt idx="27">
                  <c:v>374</c:v>
                </c:pt>
                <c:pt idx="28">
                  <c:v>368</c:v>
                </c:pt>
                <c:pt idx="29">
                  <c:v>453</c:v>
                </c:pt>
                <c:pt idx="30">
                  <c:v>520</c:v>
                </c:pt>
                <c:pt idx="31">
                  <c:v>659</c:v>
                </c:pt>
                <c:pt idx="32">
                  <c:v>621</c:v>
                </c:pt>
                <c:pt idx="33">
                  <c:v>661</c:v>
                </c:pt>
                <c:pt idx="34">
                  <c:v>659</c:v>
                </c:pt>
                <c:pt idx="35">
                  <c:v>623</c:v>
                </c:pt>
                <c:pt idx="36">
                  <c:v>564</c:v>
                </c:pt>
                <c:pt idx="37">
                  <c:v>568</c:v>
                </c:pt>
                <c:pt idx="38">
                  <c:v>635</c:v>
                </c:pt>
                <c:pt idx="39">
                  <c:v>651</c:v>
                </c:pt>
                <c:pt idx="40">
                  <c:v>630</c:v>
                </c:pt>
                <c:pt idx="41">
                  <c:v>628</c:v>
                </c:pt>
                <c:pt idx="42">
                  <c:v>622</c:v>
                </c:pt>
                <c:pt idx="43">
                  <c:v>687</c:v>
                </c:pt>
                <c:pt idx="44">
                  <c:v>673</c:v>
                </c:pt>
                <c:pt idx="45">
                  <c:v>686</c:v>
                </c:pt>
                <c:pt idx="46">
                  <c:v>729</c:v>
                </c:pt>
                <c:pt idx="47">
                  <c:v>756</c:v>
                </c:pt>
                <c:pt idx="48">
                  <c:v>838</c:v>
                </c:pt>
                <c:pt idx="49">
                  <c:v>794</c:v>
                </c:pt>
                <c:pt idx="50">
                  <c:v>806</c:v>
                </c:pt>
                <c:pt idx="51">
                  <c:v>800</c:v>
                </c:pt>
                <c:pt idx="52">
                  <c:v>785</c:v>
                </c:pt>
                <c:pt idx="53">
                  <c:v>756</c:v>
                </c:pt>
                <c:pt idx="54">
                  <c:v>747</c:v>
                </c:pt>
                <c:pt idx="55">
                  <c:v>717</c:v>
                </c:pt>
                <c:pt idx="56">
                  <c:v>829</c:v>
                </c:pt>
                <c:pt idx="57">
                  <c:v>803</c:v>
                </c:pt>
                <c:pt idx="58">
                  <c:v>812</c:v>
                </c:pt>
                <c:pt idx="59">
                  <c:v>827</c:v>
                </c:pt>
                <c:pt idx="60">
                  <c:v>797</c:v>
                </c:pt>
                <c:pt idx="61">
                  <c:v>809</c:v>
                </c:pt>
                <c:pt idx="62">
                  <c:v>816</c:v>
                </c:pt>
                <c:pt idx="63">
                  <c:v>774</c:v>
                </c:pt>
                <c:pt idx="64">
                  <c:v>851</c:v>
                </c:pt>
                <c:pt idx="65">
                  <c:v>820</c:v>
                </c:pt>
                <c:pt idx="66">
                  <c:v>752</c:v>
                </c:pt>
                <c:pt idx="67">
                  <c:v>910</c:v>
                </c:pt>
                <c:pt idx="68">
                  <c:v>856</c:v>
                </c:pt>
                <c:pt idx="69">
                  <c:v>827</c:v>
                </c:pt>
                <c:pt idx="70">
                  <c:v>809</c:v>
                </c:pt>
                <c:pt idx="71">
                  <c:v>727</c:v>
                </c:pt>
                <c:pt idx="72">
                  <c:v>672</c:v>
                </c:pt>
                <c:pt idx="73">
                  <c:v>665</c:v>
                </c:pt>
                <c:pt idx="74">
                  <c:v>650</c:v>
                </c:pt>
                <c:pt idx="75">
                  <c:v>503</c:v>
                </c:pt>
                <c:pt idx="76">
                  <c:v>551</c:v>
                </c:pt>
                <c:pt idx="77">
                  <c:v>490</c:v>
                </c:pt>
                <c:pt idx="78">
                  <c:v>500</c:v>
                </c:pt>
                <c:pt idx="79">
                  <c:v>408</c:v>
                </c:pt>
                <c:pt idx="80">
                  <c:v>405</c:v>
                </c:pt>
                <c:pt idx="81">
                  <c:v>429</c:v>
                </c:pt>
                <c:pt idx="82">
                  <c:v>334</c:v>
                </c:pt>
                <c:pt idx="83">
                  <c:v>331</c:v>
                </c:pt>
                <c:pt idx="84">
                  <c:v>298</c:v>
                </c:pt>
                <c:pt idx="85">
                  <c:v>262</c:v>
                </c:pt>
                <c:pt idx="86">
                  <c:v>265</c:v>
                </c:pt>
                <c:pt idx="87">
                  <c:v>245</c:v>
                </c:pt>
                <c:pt idx="88">
                  <c:v>207</c:v>
                </c:pt>
                <c:pt idx="89">
                  <c:v>173</c:v>
                </c:pt>
                <c:pt idx="90">
                  <c:v>177</c:v>
                </c:pt>
                <c:pt idx="91">
                  <c:v>116</c:v>
                </c:pt>
                <c:pt idx="92">
                  <c:v>131</c:v>
                </c:pt>
                <c:pt idx="93">
                  <c:v>88</c:v>
                </c:pt>
                <c:pt idx="94">
                  <c:v>67</c:v>
                </c:pt>
                <c:pt idx="95">
                  <c:v>80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72</c:v>
                </c:pt>
                <c:pt idx="1">
                  <c:v>60</c:v>
                </c:pt>
                <c:pt idx="2">
                  <c:v>29</c:v>
                </c:pt>
                <c:pt idx="3">
                  <c:v>42</c:v>
                </c:pt>
                <c:pt idx="4">
                  <c:v>36</c:v>
                </c:pt>
                <c:pt idx="5">
                  <c:v>28</c:v>
                </c:pt>
                <c:pt idx="6">
                  <c:v>32</c:v>
                </c:pt>
                <c:pt idx="7">
                  <c:v>22</c:v>
                </c:pt>
                <c:pt idx="8">
                  <c:v>27</c:v>
                </c:pt>
                <c:pt idx="9">
                  <c:v>25</c:v>
                </c:pt>
                <c:pt idx="10">
                  <c:v>31</c:v>
                </c:pt>
                <c:pt idx="11">
                  <c:v>17</c:v>
                </c:pt>
                <c:pt idx="12">
                  <c:v>20</c:v>
                </c:pt>
                <c:pt idx="13">
                  <c:v>30</c:v>
                </c:pt>
                <c:pt idx="14">
                  <c:v>30</c:v>
                </c:pt>
                <c:pt idx="15">
                  <c:v>39</c:v>
                </c:pt>
                <c:pt idx="16">
                  <c:v>16</c:v>
                </c:pt>
                <c:pt idx="17">
                  <c:v>27</c:v>
                </c:pt>
                <c:pt idx="18">
                  <c:v>36</c:v>
                </c:pt>
                <c:pt idx="19">
                  <c:v>76</c:v>
                </c:pt>
                <c:pt idx="20">
                  <c:v>60</c:v>
                </c:pt>
                <c:pt idx="21">
                  <c:v>83</c:v>
                </c:pt>
                <c:pt idx="22">
                  <c:v>143</c:v>
                </c:pt>
                <c:pt idx="23">
                  <c:v>157</c:v>
                </c:pt>
                <c:pt idx="24">
                  <c:v>179</c:v>
                </c:pt>
                <c:pt idx="25">
                  <c:v>263</c:v>
                </c:pt>
                <c:pt idx="26">
                  <c:v>320</c:v>
                </c:pt>
                <c:pt idx="27">
                  <c:v>381</c:v>
                </c:pt>
                <c:pt idx="28">
                  <c:v>411</c:v>
                </c:pt>
                <c:pt idx="29">
                  <c:v>486</c:v>
                </c:pt>
                <c:pt idx="30">
                  <c:v>508</c:v>
                </c:pt>
                <c:pt idx="31">
                  <c:v>664</c:v>
                </c:pt>
                <c:pt idx="32">
                  <c:v>691</c:v>
                </c:pt>
                <c:pt idx="33">
                  <c:v>650</c:v>
                </c:pt>
                <c:pt idx="34">
                  <c:v>689</c:v>
                </c:pt>
                <c:pt idx="35">
                  <c:v>603</c:v>
                </c:pt>
                <c:pt idx="36">
                  <c:v>571</c:v>
                </c:pt>
                <c:pt idx="37">
                  <c:v>606</c:v>
                </c:pt>
                <c:pt idx="38">
                  <c:v>588</c:v>
                </c:pt>
                <c:pt idx="39">
                  <c:v>665</c:v>
                </c:pt>
                <c:pt idx="40">
                  <c:v>592</c:v>
                </c:pt>
                <c:pt idx="41">
                  <c:v>607</c:v>
                </c:pt>
                <c:pt idx="42">
                  <c:v>658</c:v>
                </c:pt>
                <c:pt idx="43">
                  <c:v>685</c:v>
                </c:pt>
                <c:pt idx="44">
                  <c:v>706</c:v>
                </c:pt>
                <c:pt idx="45">
                  <c:v>760</c:v>
                </c:pt>
                <c:pt idx="46">
                  <c:v>756</c:v>
                </c:pt>
                <c:pt idx="47">
                  <c:v>736</c:v>
                </c:pt>
                <c:pt idx="48">
                  <c:v>854</c:v>
                </c:pt>
                <c:pt idx="49">
                  <c:v>765</c:v>
                </c:pt>
                <c:pt idx="50">
                  <c:v>798</c:v>
                </c:pt>
                <c:pt idx="51">
                  <c:v>796</c:v>
                </c:pt>
                <c:pt idx="52">
                  <c:v>808</c:v>
                </c:pt>
                <c:pt idx="53">
                  <c:v>774</c:v>
                </c:pt>
                <c:pt idx="54">
                  <c:v>722</c:v>
                </c:pt>
                <c:pt idx="55">
                  <c:v>801</c:v>
                </c:pt>
                <c:pt idx="56">
                  <c:v>771</c:v>
                </c:pt>
                <c:pt idx="57">
                  <c:v>804</c:v>
                </c:pt>
                <c:pt idx="58">
                  <c:v>753</c:v>
                </c:pt>
                <c:pt idx="59">
                  <c:v>822</c:v>
                </c:pt>
                <c:pt idx="60">
                  <c:v>799</c:v>
                </c:pt>
                <c:pt idx="61">
                  <c:v>774</c:v>
                </c:pt>
                <c:pt idx="62">
                  <c:v>781</c:v>
                </c:pt>
                <c:pt idx="63">
                  <c:v>739</c:v>
                </c:pt>
                <c:pt idx="64">
                  <c:v>913</c:v>
                </c:pt>
                <c:pt idx="65">
                  <c:v>865</c:v>
                </c:pt>
                <c:pt idx="66">
                  <c:v>815</c:v>
                </c:pt>
                <c:pt idx="67">
                  <c:v>866</c:v>
                </c:pt>
                <c:pt idx="68">
                  <c:v>833</c:v>
                </c:pt>
                <c:pt idx="69">
                  <c:v>850</c:v>
                </c:pt>
                <c:pt idx="70">
                  <c:v>832</c:v>
                </c:pt>
                <c:pt idx="71">
                  <c:v>819</c:v>
                </c:pt>
                <c:pt idx="72">
                  <c:v>771</c:v>
                </c:pt>
                <c:pt idx="73">
                  <c:v>694</c:v>
                </c:pt>
                <c:pt idx="74">
                  <c:v>660</c:v>
                </c:pt>
                <c:pt idx="75">
                  <c:v>565</c:v>
                </c:pt>
                <c:pt idx="76">
                  <c:v>570</c:v>
                </c:pt>
                <c:pt idx="77">
                  <c:v>514</c:v>
                </c:pt>
                <c:pt idx="78">
                  <c:v>426</c:v>
                </c:pt>
                <c:pt idx="79">
                  <c:v>443</c:v>
                </c:pt>
                <c:pt idx="80">
                  <c:v>466</c:v>
                </c:pt>
                <c:pt idx="81">
                  <c:v>413</c:v>
                </c:pt>
                <c:pt idx="82">
                  <c:v>404</c:v>
                </c:pt>
                <c:pt idx="83">
                  <c:v>314</c:v>
                </c:pt>
                <c:pt idx="84">
                  <c:v>341</c:v>
                </c:pt>
                <c:pt idx="85">
                  <c:v>316</c:v>
                </c:pt>
                <c:pt idx="86">
                  <c:v>251</c:v>
                </c:pt>
                <c:pt idx="87">
                  <c:v>209</c:v>
                </c:pt>
                <c:pt idx="88">
                  <c:v>201</c:v>
                </c:pt>
                <c:pt idx="89">
                  <c:v>168</c:v>
                </c:pt>
                <c:pt idx="90">
                  <c:v>113</c:v>
                </c:pt>
                <c:pt idx="91">
                  <c:v>139</c:v>
                </c:pt>
                <c:pt idx="92">
                  <c:v>117</c:v>
                </c:pt>
                <c:pt idx="93">
                  <c:v>108</c:v>
                </c:pt>
                <c:pt idx="94">
                  <c:v>96</c:v>
                </c:pt>
                <c:pt idx="95">
                  <c:v>76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227616256"/>
        <c:axId val="227619968"/>
      </c:lineChart>
      <c:catAx>
        <c:axId val="227616256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619968"/>
        <c:crosses val="autoZero"/>
        <c:auto val="1"/>
        <c:lblAlgn val="ctr"/>
        <c:lblOffset val="100"/>
      </c:catAx>
      <c:valAx>
        <c:axId val="227619968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6162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8141</c:v>
                </c:pt>
                <c:pt idx="1">
                  <c:v>13273</c:v>
                </c:pt>
                <c:pt idx="2">
                  <c:v>7849</c:v>
                </c:pt>
                <c:pt idx="3">
                  <c:v>13296</c:v>
                </c:pt>
                <c:pt idx="4">
                  <c:v>8164</c:v>
                </c:pt>
                <c:pt idx="5">
                  <c:v>13541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6799</c:v>
                </c:pt>
                <c:pt idx="1">
                  <c:v>13772</c:v>
                </c:pt>
                <c:pt idx="2">
                  <c:v>6741</c:v>
                </c:pt>
                <c:pt idx="3">
                  <c:v>14013</c:v>
                </c:pt>
                <c:pt idx="4">
                  <c:v>6749</c:v>
                </c:pt>
                <c:pt idx="5">
                  <c:v>14188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228091776"/>
        <c:axId val="228093312"/>
      </c:barChart>
      <c:catAx>
        <c:axId val="22809177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8093312"/>
        <c:crosses val="autoZero"/>
        <c:auto val="1"/>
        <c:lblAlgn val="ctr"/>
        <c:lblOffset val="100"/>
      </c:catAx>
      <c:valAx>
        <c:axId val="22809331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80917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0844833389431168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56</c:v>
                </c:pt>
                <c:pt idx="1">
                  <c:v>52</c:v>
                </c:pt>
                <c:pt idx="2">
                  <c:v>31</c:v>
                </c:pt>
                <c:pt idx="3">
                  <c:v>40</c:v>
                </c:pt>
                <c:pt idx="4">
                  <c:v>34</c:v>
                </c:pt>
                <c:pt idx="5">
                  <c:v>40</c:v>
                </c:pt>
                <c:pt idx="6">
                  <c:v>36</c:v>
                </c:pt>
                <c:pt idx="7">
                  <c:v>38</c:v>
                </c:pt>
                <c:pt idx="8">
                  <c:v>24</c:v>
                </c:pt>
                <c:pt idx="9">
                  <c:v>18</c:v>
                </c:pt>
                <c:pt idx="10">
                  <c:v>24</c:v>
                </c:pt>
                <c:pt idx="11">
                  <c:v>29</c:v>
                </c:pt>
                <c:pt idx="12">
                  <c:v>16</c:v>
                </c:pt>
                <c:pt idx="13">
                  <c:v>22</c:v>
                </c:pt>
                <c:pt idx="14">
                  <c:v>20</c:v>
                </c:pt>
                <c:pt idx="15">
                  <c:v>29</c:v>
                </c:pt>
                <c:pt idx="16">
                  <c:v>21</c:v>
                </c:pt>
                <c:pt idx="17">
                  <c:v>19</c:v>
                </c:pt>
                <c:pt idx="18">
                  <c:v>36</c:v>
                </c:pt>
                <c:pt idx="19">
                  <c:v>56</c:v>
                </c:pt>
                <c:pt idx="20">
                  <c:v>76</c:v>
                </c:pt>
                <c:pt idx="21">
                  <c:v>84</c:v>
                </c:pt>
                <c:pt idx="22">
                  <c:v>137</c:v>
                </c:pt>
                <c:pt idx="23">
                  <c:v>192</c:v>
                </c:pt>
                <c:pt idx="24">
                  <c:v>225</c:v>
                </c:pt>
                <c:pt idx="25">
                  <c:v>221</c:v>
                </c:pt>
                <c:pt idx="26">
                  <c:v>315</c:v>
                </c:pt>
                <c:pt idx="27">
                  <c:v>389</c:v>
                </c:pt>
                <c:pt idx="28">
                  <c:v>438</c:v>
                </c:pt>
                <c:pt idx="29">
                  <c:v>543</c:v>
                </c:pt>
                <c:pt idx="30">
                  <c:v>562</c:v>
                </c:pt>
                <c:pt idx="31">
                  <c:v>644</c:v>
                </c:pt>
                <c:pt idx="32">
                  <c:v>601</c:v>
                </c:pt>
                <c:pt idx="33">
                  <c:v>738</c:v>
                </c:pt>
                <c:pt idx="34">
                  <c:v>639</c:v>
                </c:pt>
                <c:pt idx="35">
                  <c:v>657</c:v>
                </c:pt>
                <c:pt idx="36">
                  <c:v>572</c:v>
                </c:pt>
                <c:pt idx="37">
                  <c:v>600</c:v>
                </c:pt>
                <c:pt idx="38">
                  <c:v>537</c:v>
                </c:pt>
                <c:pt idx="39">
                  <c:v>623</c:v>
                </c:pt>
                <c:pt idx="40">
                  <c:v>625</c:v>
                </c:pt>
                <c:pt idx="41">
                  <c:v>587</c:v>
                </c:pt>
                <c:pt idx="42">
                  <c:v>647</c:v>
                </c:pt>
                <c:pt idx="43">
                  <c:v>676</c:v>
                </c:pt>
                <c:pt idx="44">
                  <c:v>702</c:v>
                </c:pt>
                <c:pt idx="45">
                  <c:v>723</c:v>
                </c:pt>
                <c:pt idx="46">
                  <c:v>777</c:v>
                </c:pt>
                <c:pt idx="47">
                  <c:v>769</c:v>
                </c:pt>
                <c:pt idx="48">
                  <c:v>801</c:v>
                </c:pt>
                <c:pt idx="49">
                  <c:v>809</c:v>
                </c:pt>
                <c:pt idx="50">
                  <c:v>767</c:v>
                </c:pt>
                <c:pt idx="51">
                  <c:v>750</c:v>
                </c:pt>
                <c:pt idx="52">
                  <c:v>778</c:v>
                </c:pt>
                <c:pt idx="53">
                  <c:v>764</c:v>
                </c:pt>
                <c:pt idx="54">
                  <c:v>767</c:v>
                </c:pt>
                <c:pt idx="55">
                  <c:v>772</c:v>
                </c:pt>
                <c:pt idx="56">
                  <c:v>785</c:v>
                </c:pt>
                <c:pt idx="57">
                  <c:v>821</c:v>
                </c:pt>
                <c:pt idx="58">
                  <c:v>850</c:v>
                </c:pt>
                <c:pt idx="59">
                  <c:v>824</c:v>
                </c:pt>
                <c:pt idx="60">
                  <c:v>736</c:v>
                </c:pt>
                <c:pt idx="61">
                  <c:v>794</c:v>
                </c:pt>
                <c:pt idx="62">
                  <c:v>801</c:v>
                </c:pt>
                <c:pt idx="63">
                  <c:v>801</c:v>
                </c:pt>
                <c:pt idx="64">
                  <c:v>828</c:v>
                </c:pt>
                <c:pt idx="65">
                  <c:v>767</c:v>
                </c:pt>
                <c:pt idx="66">
                  <c:v>810</c:v>
                </c:pt>
                <c:pt idx="67">
                  <c:v>825</c:v>
                </c:pt>
                <c:pt idx="68">
                  <c:v>810</c:v>
                </c:pt>
                <c:pt idx="69">
                  <c:v>785</c:v>
                </c:pt>
                <c:pt idx="70">
                  <c:v>797</c:v>
                </c:pt>
                <c:pt idx="71">
                  <c:v>803</c:v>
                </c:pt>
                <c:pt idx="72">
                  <c:v>729</c:v>
                </c:pt>
                <c:pt idx="73">
                  <c:v>654</c:v>
                </c:pt>
                <c:pt idx="74">
                  <c:v>625</c:v>
                </c:pt>
                <c:pt idx="75">
                  <c:v>524</c:v>
                </c:pt>
                <c:pt idx="76">
                  <c:v>506</c:v>
                </c:pt>
                <c:pt idx="77">
                  <c:v>434</c:v>
                </c:pt>
                <c:pt idx="78">
                  <c:v>419</c:v>
                </c:pt>
                <c:pt idx="79">
                  <c:v>394</c:v>
                </c:pt>
                <c:pt idx="80">
                  <c:v>427</c:v>
                </c:pt>
                <c:pt idx="81">
                  <c:v>397</c:v>
                </c:pt>
                <c:pt idx="82">
                  <c:v>375</c:v>
                </c:pt>
                <c:pt idx="83">
                  <c:v>347</c:v>
                </c:pt>
                <c:pt idx="84">
                  <c:v>329</c:v>
                </c:pt>
                <c:pt idx="85">
                  <c:v>283</c:v>
                </c:pt>
                <c:pt idx="86">
                  <c:v>309</c:v>
                </c:pt>
                <c:pt idx="87">
                  <c:v>236</c:v>
                </c:pt>
                <c:pt idx="88">
                  <c:v>199</c:v>
                </c:pt>
                <c:pt idx="89">
                  <c:v>176</c:v>
                </c:pt>
                <c:pt idx="90">
                  <c:v>151</c:v>
                </c:pt>
                <c:pt idx="91">
                  <c:v>132</c:v>
                </c:pt>
                <c:pt idx="92">
                  <c:v>124</c:v>
                </c:pt>
                <c:pt idx="93">
                  <c:v>90</c:v>
                </c:pt>
                <c:pt idx="94">
                  <c:v>65</c:v>
                </c:pt>
                <c:pt idx="95">
                  <c:v>75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50</c:v>
                </c:pt>
                <c:pt idx="1">
                  <c:v>56</c:v>
                </c:pt>
                <c:pt idx="2">
                  <c:v>45</c:v>
                </c:pt>
                <c:pt idx="3">
                  <c:v>36</c:v>
                </c:pt>
                <c:pt idx="4">
                  <c:v>27</c:v>
                </c:pt>
                <c:pt idx="5">
                  <c:v>45</c:v>
                </c:pt>
                <c:pt idx="6">
                  <c:v>33</c:v>
                </c:pt>
                <c:pt idx="7">
                  <c:v>29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14</c:v>
                </c:pt>
                <c:pt idx="12">
                  <c:v>20</c:v>
                </c:pt>
                <c:pt idx="13">
                  <c:v>13</c:v>
                </c:pt>
                <c:pt idx="14">
                  <c:v>16</c:v>
                </c:pt>
                <c:pt idx="15">
                  <c:v>32</c:v>
                </c:pt>
                <c:pt idx="16">
                  <c:v>18</c:v>
                </c:pt>
                <c:pt idx="17">
                  <c:v>28</c:v>
                </c:pt>
                <c:pt idx="18">
                  <c:v>40</c:v>
                </c:pt>
                <c:pt idx="19">
                  <c:v>63</c:v>
                </c:pt>
                <c:pt idx="20">
                  <c:v>79</c:v>
                </c:pt>
                <c:pt idx="21">
                  <c:v>76</c:v>
                </c:pt>
                <c:pt idx="22">
                  <c:v>130</c:v>
                </c:pt>
                <c:pt idx="23">
                  <c:v>195</c:v>
                </c:pt>
                <c:pt idx="24">
                  <c:v>202</c:v>
                </c:pt>
                <c:pt idx="25">
                  <c:v>227</c:v>
                </c:pt>
                <c:pt idx="26">
                  <c:v>300</c:v>
                </c:pt>
                <c:pt idx="27">
                  <c:v>374</c:v>
                </c:pt>
                <c:pt idx="28">
                  <c:v>368</c:v>
                </c:pt>
                <c:pt idx="29">
                  <c:v>453</c:v>
                </c:pt>
                <c:pt idx="30">
                  <c:v>520</c:v>
                </c:pt>
                <c:pt idx="31">
                  <c:v>659</c:v>
                </c:pt>
                <c:pt idx="32">
                  <c:v>621</c:v>
                </c:pt>
                <c:pt idx="33">
                  <c:v>661</c:v>
                </c:pt>
                <c:pt idx="34">
                  <c:v>659</c:v>
                </c:pt>
                <c:pt idx="35">
                  <c:v>623</c:v>
                </c:pt>
                <c:pt idx="36">
                  <c:v>564</c:v>
                </c:pt>
                <c:pt idx="37">
                  <c:v>568</c:v>
                </c:pt>
                <c:pt idx="38">
                  <c:v>635</c:v>
                </c:pt>
                <c:pt idx="39">
                  <c:v>651</c:v>
                </c:pt>
                <c:pt idx="40">
                  <c:v>630</c:v>
                </c:pt>
                <c:pt idx="41">
                  <c:v>628</c:v>
                </c:pt>
                <c:pt idx="42">
                  <c:v>622</c:v>
                </c:pt>
                <c:pt idx="43">
                  <c:v>687</c:v>
                </c:pt>
                <c:pt idx="44">
                  <c:v>673</c:v>
                </c:pt>
                <c:pt idx="45">
                  <c:v>686</c:v>
                </c:pt>
                <c:pt idx="46">
                  <c:v>729</c:v>
                </c:pt>
                <c:pt idx="47">
                  <c:v>756</c:v>
                </c:pt>
                <c:pt idx="48">
                  <c:v>838</c:v>
                </c:pt>
                <c:pt idx="49">
                  <c:v>794</c:v>
                </c:pt>
                <c:pt idx="50">
                  <c:v>806</c:v>
                </c:pt>
                <c:pt idx="51">
                  <c:v>800</c:v>
                </c:pt>
                <c:pt idx="52">
                  <c:v>785</c:v>
                </c:pt>
                <c:pt idx="53">
                  <c:v>756</c:v>
                </c:pt>
                <c:pt idx="54">
                  <c:v>747</c:v>
                </c:pt>
                <c:pt idx="55">
                  <c:v>717</c:v>
                </c:pt>
                <c:pt idx="56">
                  <c:v>829</c:v>
                </c:pt>
                <c:pt idx="57">
                  <c:v>803</c:v>
                </c:pt>
                <c:pt idx="58">
                  <c:v>812</c:v>
                </c:pt>
                <c:pt idx="59">
                  <c:v>827</c:v>
                </c:pt>
                <c:pt idx="60">
                  <c:v>797</c:v>
                </c:pt>
                <c:pt idx="61">
                  <c:v>809</c:v>
                </c:pt>
                <c:pt idx="62">
                  <c:v>816</c:v>
                </c:pt>
                <c:pt idx="63">
                  <c:v>774</c:v>
                </c:pt>
                <c:pt idx="64">
                  <c:v>851</c:v>
                </c:pt>
                <c:pt idx="65">
                  <c:v>820</c:v>
                </c:pt>
                <c:pt idx="66">
                  <c:v>752</c:v>
                </c:pt>
                <c:pt idx="67">
                  <c:v>910</c:v>
                </c:pt>
                <c:pt idx="68">
                  <c:v>856</c:v>
                </c:pt>
                <c:pt idx="69">
                  <c:v>827</c:v>
                </c:pt>
                <c:pt idx="70">
                  <c:v>809</c:v>
                </c:pt>
                <c:pt idx="71">
                  <c:v>727</c:v>
                </c:pt>
                <c:pt idx="72">
                  <c:v>672</c:v>
                </c:pt>
                <c:pt idx="73">
                  <c:v>665</c:v>
                </c:pt>
                <c:pt idx="74">
                  <c:v>650</c:v>
                </c:pt>
                <c:pt idx="75">
                  <c:v>503</c:v>
                </c:pt>
                <c:pt idx="76">
                  <c:v>551</c:v>
                </c:pt>
                <c:pt idx="77">
                  <c:v>490</c:v>
                </c:pt>
                <c:pt idx="78">
                  <c:v>500</c:v>
                </c:pt>
                <c:pt idx="79">
                  <c:v>408</c:v>
                </c:pt>
                <c:pt idx="80">
                  <c:v>405</c:v>
                </c:pt>
                <c:pt idx="81">
                  <c:v>429</c:v>
                </c:pt>
                <c:pt idx="82">
                  <c:v>334</c:v>
                </c:pt>
                <c:pt idx="83">
                  <c:v>331</c:v>
                </c:pt>
                <c:pt idx="84">
                  <c:v>298</c:v>
                </c:pt>
                <c:pt idx="85">
                  <c:v>262</c:v>
                </c:pt>
                <c:pt idx="86">
                  <c:v>265</c:v>
                </c:pt>
                <c:pt idx="87">
                  <c:v>245</c:v>
                </c:pt>
                <c:pt idx="88">
                  <c:v>207</c:v>
                </c:pt>
                <c:pt idx="89">
                  <c:v>173</c:v>
                </c:pt>
                <c:pt idx="90">
                  <c:v>177</c:v>
                </c:pt>
                <c:pt idx="91">
                  <c:v>116</c:v>
                </c:pt>
                <c:pt idx="92">
                  <c:v>131</c:v>
                </c:pt>
                <c:pt idx="93">
                  <c:v>88</c:v>
                </c:pt>
                <c:pt idx="94">
                  <c:v>67</c:v>
                </c:pt>
                <c:pt idx="95">
                  <c:v>80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72</c:v>
                </c:pt>
                <c:pt idx="1">
                  <c:v>60</c:v>
                </c:pt>
                <c:pt idx="2">
                  <c:v>29</c:v>
                </c:pt>
                <c:pt idx="3">
                  <c:v>42</c:v>
                </c:pt>
                <c:pt idx="4">
                  <c:v>36</c:v>
                </c:pt>
                <c:pt idx="5">
                  <c:v>28</c:v>
                </c:pt>
                <c:pt idx="6">
                  <c:v>32</c:v>
                </c:pt>
                <c:pt idx="7">
                  <c:v>22</c:v>
                </c:pt>
                <c:pt idx="8">
                  <c:v>27</c:v>
                </c:pt>
                <c:pt idx="9">
                  <c:v>25</c:v>
                </c:pt>
                <c:pt idx="10">
                  <c:v>31</c:v>
                </c:pt>
                <c:pt idx="11">
                  <c:v>17</c:v>
                </c:pt>
                <c:pt idx="12">
                  <c:v>20</c:v>
                </c:pt>
                <c:pt idx="13">
                  <c:v>30</c:v>
                </c:pt>
                <c:pt idx="14">
                  <c:v>30</c:v>
                </c:pt>
                <c:pt idx="15">
                  <c:v>39</c:v>
                </c:pt>
                <c:pt idx="16">
                  <c:v>16</c:v>
                </c:pt>
                <c:pt idx="17">
                  <c:v>27</c:v>
                </c:pt>
                <c:pt idx="18">
                  <c:v>36</c:v>
                </c:pt>
                <c:pt idx="19">
                  <c:v>76</c:v>
                </c:pt>
                <c:pt idx="20">
                  <c:v>60</c:v>
                </c:pt>
                <c:pt idx="21">
                  <c:v>83</c:v>
                </c:pt>
                <c:pt idx="22">
                  <c:v>143</c:v>
                </c:pt>
                <c:pt idx="23">
                  <c:v>157</c:v>
                </c:pt>
                <c:pt idx="24">
                  <c:v>179</c:v>
                </c:pt>
                <c:pt idx="25">
                  <c:v>263</c:v>
                </c:pt>
                <c:pt idx="26">
                  <c:v>320</c:v>
                </c:pt>
                <c:pt idx="27">
                  <c:v>381</c:v>
                </c:pt>
                <c:pt idx="28">
                  <c:v>411</c:v>
                </c:pt>
                <c:pt idx="29">
                  <c:v>486</c:v>
                </c:pt>
                <c:pt idx="30">
                  <c:v>508</c:v>
                </c:pt>
                <c:pt idx="31">
                  <c:v>664</c:v>
                </c:pt>
                <c:pt idx="32">
                  <c:v>691</c:v>
                </c:pt>
                <c:pt idx="33">
                  <c:v>650</c:v>
                </c:pt>
                <c:pt idx="34">
                  <c:v>689</c:v>
                </c:pt>
                <c:pt idx="35">
                  <c:v>603</c:v>
                </c:pt>
                <c:pt idx="36">
                  <c:v>571</c:v>
                </c:pt>
                <c:pt idx="37">
                  <c:v>606</c:v>
                </c:pt>
                <c:pt idx="38">
                  <c:v>588</c:v>
                </c:pt>
                <c:pt idx="39">
                  <c:v>665</c:v>
                </c:pt>
                <c:pt idx="40">
                  <c:v>592</c:v>
                </c:pt>
                <c:pt idx="41">
                  <c:v>607</c:v>
                </c:pt>
                <c:pt idx="42">
                  <c:v>658</c:v>
                </c:pt>
                <c:pt idx="43">
                  <c:v>685</c:v>
                </c:pt>
                <c:pt idx="44">
                  <c:v>706</c:v>
                </c:pt>
                <c:pt idx="45">
                  <c:v>760</c:v>
                </c:pt>
                <c:pt idx="46">
                  <c:v>756</c:v>
                </c:pt>
                <c:pt idx="47">
                  <c:v>736</c:v>
                </c:pt>
                <c:pt idx="48">
                  <c:v>854</c:v>
                </c:pt>
                <c:pt idx="49">
                  <c:v>765</c:v>
                </c:pt>
                <c:pt idx="50">
                  <c:v>798</c:v>
                </c:pt>
                <c:pt idx="51">
                  <c:v>796</c:v>
                </c:pt>
                <c:pt idx="52">
                  <c:v>808</c:v>
                </c:pt>
                <c:pt idx="53">
                  <c:v>774</c:v>
                </c:pt>
                <c:pt idx="54">
                  <c:v>722</c:v>
                </c:pt>
                <c:pt idx="55">
                  <c:v>801</c:v>
                </c:pt>
                <c:pt idx="56">
                  <c:v>771</c:v>
                </c:pt>
                <c:pt idx="57">
                  <c:v>804</c:v>
                </c:pt>
                <c:pt idx="58">
                  <c:v>753</c:v>
                </c:pt>
                <c:pt idx="59">
                  <c:v>822</c:v>
                </c:pt>
                <c:pt idx="60">
                  <c:v>799</c:v>
                </c:pt>
                <c:pt idx="61">
                  <c:v>774</c:v>
                </c:pt>
                <c:pt idx="62">
                  <c:v>781</c:v>
                </c:pt>
                <c:pt idx="63">
                  <c:v>739</c:v>
                </c:pt>
                <c:pt idx="64">
                  <c:v>913</c:v>
                </c:pt>
                <c:pt idx="65">
                  <c:v>865</c:v>
                </c:pt>
                <c:pt idx="66">
                  <c:v>815</c:v>
                </c:pt>
                <c:pt idx="67">
                  <c:v>866</c:v>
                </c:pt>
                <c:pt idx="68">
                  <c:v>833</c:v>
                </c:pt>
                <c:pt idx="69">
                  <c:v>850</c:v>
                </c:pt>
                <c:pt idx="70">
                  <c:v>832</c:v>
                </c:pt>
                <c:pt idx="71">
                  <c:v>819</c:v>
                </c:pt>
                <c:pt idx="72">
                  <c:v>771</c:v>
                </c:pt>
                <c:pt idx="73">
                  <c:v>694</c:v>
                </c:pt>
                <c:pt idx="74">
                  <c:v>660</c:v>
                </c:pt>
                <c:pt idx="75">
                  <c:v>565</c:v>
                </c:pt>
                <c:pt idx="76">
                  <c:v>570</c:v>
                </c:pt>
                <c:pt idx="77">
                  <c:v>514</c:v>
                </c:pt>
                <c:pt idx="78">
                  <c:v>426</c:v>
                </c:pt>
                <c:pt idx="79">
                  <c:v>443</c:v>
                </c:pt>
                <c:pt idx="80">
                  <c:v>466</c:v>
                </c:pt>
                <c:pt idx="81">
                  <c:v>413</c:v>
                </c:pt>
                <c:pt idx="82">
                  <c:v>404</c:v>
                </c:pt>
                <c:pt idx="83">
                  <c:v>314</c:v>
                </c:pt>
                <c:pt idx="84">
                  <c:v>341</c:v>
                </c:pt>
                <c:pt idx="85">
                  <c:v>316</c:v>
                </c:pt>
                <c:pt idx="86">
                  <c:v>251</c:v>
                </c:pt>
                <c:pt idx="87">
                  <c:v>209</c:v>
                </c:pt>
                <c:pt idx="88">
                  <c:v>201</c:v>
                </c:pt>
                <c:pt idx="89">
                  <c:v>168</c:v>
                </c:pt>
                <c:pt idx="90">
                  <c:v>113</c:v>
                </c:pt>
                <c:pt idx="91">
                  <c:v>139</c:v>
                </c:pt>
                <c:pt idx="92">
                  <c:v>117</c:v>
                </c:pt>
                <c:pt idx="93">
                  <c:v>108</c:v>
                </c:pt>
                <c:pt idx="94">
                  <c:v>96</c:v>
                </c:pt>
                <c:pt idx="95">
                  <c:v>76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spPr>
            <a:ln w="31750">
              <a:solidFill>
                <a:schemeClr val="bg2">
                  <a:lumMod val="2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spPr>
            <a:ln w="60325" cap="rnd" cmpd="sng">
              <a:solidFill>
                <a:srgbClr val="EEECE1">
                  <a:lumMod val="50000"/>
                </a:srgbClr>
              </a:solidFill>
              <a:prstDash val="sysDot"/>
              <a:round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spPr>
            <a:ln w="3492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231982208"/>
        <c:axId val="231984128"/>
      </c:lineChart>
      <c:catAx>
        <c:axId val="231982208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1984128"/>
        <c:crosses val="autoZero"/>
        <c:auto val="1"/>
        <c:lblAlgn val="ctr"/>
        <c:lblOffset val="100"/>
      </c:catAx>
      <c:valAx>
        <c:axId val="231984128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19822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2073" name="Group 2"/>
        <xdr:cNvGrpSpPr>
          <a:grpSpLocks/>
        </xdr:cNvGrpSpPr>
      </xdr:nvGrpSpPr>
      <xdr:grpSpPr bwMode="auto">
        <a:xfrm>
          <a:off x="9429750" y="20193000"/>
          <a:ext cx="14039850" cy="1628775"/>
          <a:chOff x="1680883" y="13727204"/>
          <a:chExt cx="7160559" cy="941295"/>
        </a:xfrm>
      </xdr:grpSpPr>
      <xdr:pic>
        <xdr:nvPicPr>
          <xdr:cNvPr id="207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207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207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537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537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640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640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7425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742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8449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845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9473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947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049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049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152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152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513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513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616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616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7185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718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8209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821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9233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923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025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025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128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128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12313" name="Group 2"/>
        <xdr:cNvGrpSpPr>
          <a:grpSpLocks/>
        </xdr:cNvGrpSpPr>
      </xdr:nvGrpSpPr>
      <xdr:grpSpPr bwMode="auto">
        <a:xfrm>
          <a:off x="9324622" y="19891022"/>
          <a:ext cx="13857112" cy="1611490"/>
          <a:chOff x="1680883" y="13727204"/>
          <a:chExt cx="7160559" cy="941295"/>
        </a:xfrm>
      </xdr:grpSpPr>
      <xdr:pic>
        <xdr:nvPicPr>
          <xdr:cNvPr id="1231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123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1231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X677"/>
  <sheetViews>
    <sheetView zoomScale="70" zoomScaleNormal="70" workbookViewId="0">
      <pane ySplit="5" topLeftCell="A6" activePane="bottomLeft" state="frozen"/>
      <selection activeCell="I48" sqref="I48"/>
      <selection pane="bottomLeft" activeCell="D1" sqref="D1"/>
    </sheetView>
  </sheetViews>
  <sheetFormatPr defaultRowHeight="15.75"/>
  <cols>
    <col min="1" max="1" width="25.44140625" style="40" bestFit="1" customWidth="1"/>
    <col min="2" max="2" width="6.77734375" style="42" customWidth="1"/>
    <col min="3" max="3" width="12.109375" style="43" customWidth="1"/>
    <col min="4" max="4" width="11.6640625" style="40" customWidth="1"/>
    <col min="5" max="5" width="10.88671875" style="40" bestFit="1" customWidth="1"/>
    <col min="6" max="6" width="11.33203125" style="40" bestFit="1" customWidth="1"/>
    <col min="7" max="7" width="10.33203125" style="44" bestFit="1" customWidth="1"/>
    <col min="8" max="8" width="12.109375" style="41" bestFit="1" customWidth="1"/>
    <col min="9" max="9" width="11.6640625" style="41" customWidth="1"/>
    <col min="10" max="10" width="15.6640625" style="41" customWidth="1"/>
    <col min="11" max="11" width="15.109375" style="41" bestFit="1" customWidth="1"/>
    <col min="12" max="12" width="9.21875" style="40" customWidth="1"/>
    <col min="13" max="13" width="10" style="166" customWidth="1"/>
    <col min="14" max="14" width="9.88671875" style="40" customWidth="1"/>
    <col min="15" max="16384" width="8.88671875" style="40"/>
  </cols>
  <sheetData>
    <row r="1" spans="1:24" ht="16.5" thickBot="1">
      <c r="A1" s="261"/>
      <c r="B1" s="320" t="s">
        <v>37</v>
      </c>
      <c r="C1" s="320"/>
      <c r="D1" s="68" t="s">
        <v>57</v>
      </c>
      <c r="E1" s="55"/>
      <c r="F1" s="320" t="s">
        <v>31</v>
      </c>
      <c r="G1" s="320"/>
      <c r="H1" s="322" t="s">
        <v>55</v>
      </c>
      <c r="I1" s="323"/>
      <c r="J1" s="324"/>
      <c r="K1" s="162"/>
      <c r="L1" s="325" t="s">
        <v>35</v>
      </c>
      <c r="M1" s="325"/>
      <c r="N1" s="317" t="s">
        <v>54</v>
      </c>
      <c r="O1" s="318"/>
      <c r="P1" s="318"/>
      <c r="Q1" s="318"/>
      <c r="R1" s="319"/>
    </row>
    <row r="2" spans="1:24" ht="16.5" thickBot="1">
      <c r="A2" s="261"/>
      <c r="B2" s="321" t="s">
        <v>34</v>
      </c>
      <c r="C2" s="321"/>
      <c r="D2" s="68" t="s">
        <v>56</v>
      </c>
      <c r="E2" s="55"/>
      <c r="F2" s="321" t="s">
        <v>32</v>
      </c>
      <c r="G2" s="321"/>
      <c r="H2" s="322" t="s">
        <v>58</v>
      </c>
      <c r="I2" s="323"/>
      <c r="J2" s="324"/>
      <c r="K2" s="55"/>
      <c r="L2" s="55"/>
      <c r="M2" s="165"/>
      <c r="N2" s="55"/>
      <c r="O2" s="55"/>
      <c r="P2" s="55"/>
      <c r="Q2" s="55"/>
      <c r="R2" s="55"/>
    </row>
    <row r="3" spans="1:24" ht="16.5" thickBot="1">
      <c r="A3" s="261"/>
      <c r="B3" s="320" t="s">
        <v>30</v>
      </c>
      <c r="C3" s="320"/>
      <c r="D3" s="56">
        <v>41317</v>
      </c>
      <c r="E3" s="55"/>
      <c r="F3" s="320" t="s">
        <v>33</v>
      </c>
      <c r="G3" s="320"/>
      <c r="H3" s="322" t="s">
        <v>59</v>
      </c>
      <c r="I3" s="323"/>
      <c r="J3" s="324"/>
      <c r="K3" s="55"/>
      <c r="L3" s="55"/>
      <c r="M3" s="165"/>
      <c r="N3" s="55"/>
      <c r="O3" s="55"/>
      <c r="P3" s="55"/>
      <c r="Q3" s="55"/>
      <c r="R3" s="55"/>
    </row>
    <row r="4" spans="1:24" s="55" customFormat="1">
      <c r="B4" s="57"/>
      <c r="C4" s="58"/>
      <c r="G4" s="59"/>
      <c r="M4" s="165"/>
    </row>
    <row r="5" spans="1:24" ht="16.5" thickBot="1">
      <c r="A5" s="260"/>
      <c r="B5" s="50" t="s">
        <v>29</v>
      </c>
      <c r="C5" s="52" t="s">
        <v>1</v>
      </c>
      <c r="D5" s="51" t="s">
        <v>2</v>
      </c>
      <c r="E5" s="53" t="s">
        <v>3</v>
      </c>
      <c r="F5" s="51" t="s">
        <v>4</v>
      </c>
      <c r="H5" s="45"/>
      <c r="I5" s="46"/>
      <c r="J5" s="46"/>
      <c r="K5" s="46"/>
      <c r="L5" s="47"/>
      <c r="M5" s="264"/>
      <c r="N5" s="265"/>
      <c r="O5" s="46"/>
      <c r="P5" s="46"/>
      <c r="Q5" s="46"/>
      <c r="R5" s="46"/>
    </row>
    <row r="6" spans="1:24">
      <c r="A6" s="262">
        <f>$D$3</f>
        <v>41317</v>
      </c>
      <c r="B6" s="263">
        <v>0</v>
      </c>
      <c r="C6" s="60"/>
      <c r="D6" s="60"/>
      <c r="E6" s="60">
        <v>20</v>
      </c>
      <c r="F6" s="61">
        <v>36</v>
      </c>
      <c r="G6" s="48" t="s">
        <v>25</v>
      </c>
      <c r="J6" s="47"/>
      <c r="K6" s="40"/>
      <c r="M6" s="266"/>
      <c r="N6" s="41"/>
      <c r="X6" s="40" t="s">
        <v>0</v>
      </c>
    </row>
    <row r="7" spans="1:24">
      <c r="A7" s="262">
        <f t="shared" ref="A7:A70" si="0">$D$3</f>
        <v>41317</v>
      </c>
      <c r="B7" s="263">
        <v>1.0416666666666666E-2</v>
      </c>
      <c r="C7" s="62"/>
      <c r="D7" s="62"/>
      <c r="E7" s="62">
        <v>27</v>
      </c>
      <c r="F7" s="63">
        <v>25</v>
      </c>
      <c r="J7" s="47"/>
      <c r="K7" s="40"/>
      <c r="M7" s="266"/>
      <c r="N7" s="41"/>
    </row>
    <row r="8" spans="1:24">
      <c r="A8" s="262">
        <f t="shared" si="0"/>
        <v>41317</v>
      </c>
      <c r="B8" s="263">
        <v>2.0833333333333332E-2</v>
      </c>
      <c r="C8" s="62"/>
      <c r="D8" s="62"/>
      <c r="E8" s="62">
        <v>13</v>
      </c>
      <c r="F8" s="63">
        <v>18</v>
      </c>
      <c r="J8" s="47"/>
      <c r="K8" s="267" t="s">
        <v>50</v>
      </c>
      <c r="L8" s="267" t="s">
        <v>1</v>
      </c>
      <c r="M8" s="267" t="s">
        <v>2</v>
      </c>
      <c r="N8" s="267" t="s">
        <v>3</v>
      </c>
      <c r="O8" s="267" t="s">
        <v>4</v>
      </c>
      <c r="P8" s="269"/>
    </row>
    <row r="9" spans="1:24">
      <c r="A9" s="262">
        <f t="shared" si="0"/>
        <v>41317</v>
      </c>
      <c r="B9" s="263">
        <v>3.125E-2</v>
      </c>
      <c r="C9" s="62"/>
      <c r="D9" s="62"/>
      <c r="E9" s="62">
        <v>20</v>
      </c>
      <c r="F9" s="63">
        <v>20</v>
      </c>
      <c r="J9" s="47"/>
      <c r="K9" s="268" t="str">
        <f>UPPER(TEXT(A6,"ddd")) &amp; "  AM"</f>
        <v>TUE  AM</v>
      </c>
      <c r="L9" s="269">
        <f>SUM($C$6:$C$53)</f>
        <v>0</v>
      </c>
      <c r="M9" s="269">
        <f>SUM($D$6:$D$53)</f>
        <v>0</v>
      </c>
      <c r="N9" s="269">
        <f>SUM($E$6:$E$53)</f>
        <v>8141</v>
      </c>
      <c r="O9" s="269">
        <f>SUM($F$6:$F$53)</f>
        <v>6799</v>
      </c>
      <c r="P9" s="269"/>
    </row>
    <row r="10" spans="1:24">
      <c r="A10" s="262">
        <f t="shared" si="0"/>
        <v>41317</v>
      </c>
      <c r="B10" s="263">
        <v>4.1666666666666699E-2</v>
      </c>
      <c r="C10" s="62"/>
      <c r="D10" s="62"/>
      <c r="E10" s="62">
        <v>16</v>
      </c>
      <c r="F10" s="63">
        <v>18</v>
      </c>
      <c r="J10" s="47"/>
      <c r="K10" s="268" t="str">
        <f>UPPER(TEXT(A54,"ddd")) &amp; "  PM"</f>
        <v>TUE  PM</v>
      </c>
      <c r="L10" s="269">
        <f>SUM($C$54:$C$101)</f>
        <v>0</v>
      </c>
      <c r="M10" s="269">
        <f>SUM($D$54:$D$101)</f>
        <v>0</v>
      </c>
      <c r="N10" s="269">
        <f>SUM($E$54:$E$101)</f>
        <v>13273</v>
      </c>
      <c r="O10" s="269">
        <f>SUM($F$54:$F$101)</f>
        <v>13772</v>
      </c>
      <c r="P10" s="269"/>
    </row>
    <row r="11" spans="1:24">
      <c r="A11" s="262">
        <f t="shared" si="0"/>
        <v>41317</v>
      </c>
      <c r="B11" s="263">
        <v>5.2083333333333398E-2</v>
      </c>
      <c r="C11" s="62"/>
      <c r="D11" s="62"/>
      <c r="E11" s="62">
        <v>20</v>
      </c>
      <c r="F11" s="63">
        <v>20</v>
      </c>
      <c r="J11" s="47"/>
      <c r="K11" s="268" t="str">
        <f>UPPER(TEXT(A102,"ddd")) &amp; "  AM"</f>
        <v>WED  AM</v>
      </c>
      <c r="L11" s="269">
        <f>SUM($C$102:$C$149)</f>
        <v>0</v>
      </c>
      <c r="M11" s="269">
        <f>SUM($D$102:$D$149)</f>
        <v>0</v>
      </c>
      <c r="N11" s="269">
        <f>SUM($E$102:$E$149)</f>
        <v>7849</v>
      </c>
      <c r="O11" s="269">
        <f>SUM($F$102:$F$149)</f>
        <v>6741</v>
      </c>
      <c r="P11" s="269"/>
    </row>
    <row r="12" spans="1:24">
      <c r="A12" s="262">
        <f t="shared" si="0"/>
        <v>41317</v>
      </c>
      <c r="B12" s="263">
        <v>6.25E-2</v>
      </c>
      <c r="C12" s="62"/>
      <c r="D12" s="62"/>
      <c r="E12" s="62">
        <v>14</v>
      </c>
      <c r="F12" s="63">
        <v>22</v>
      </c>
      <c r="J12" s="47"/>
      <c r="K12" s="268" t="str">
        <f>UPPER(TEXT(A150,"ddd")) &amp; "  PM"</f>
        <v>WED  PM</v>
      </c>
      <c r="L12" s="269">
        <f>SUM($C$150:$C$197)</f>
        <v>0</v>
      </c>
      <c r="M12" s="269">
        <f>SUM($D$150:$D$197)</f>
        <v>0</v>
      </c>
      <c r="N12" s="269">
        <f>SUM($E$150:$E$197)</f>
        <v>13296</v>
      </c>
      <c r="O12" s="269">
        <f>SUM($F$150:$F$197)</f>
        <v>14013</v>
      </c>
      <c r="P12" s="269"/>
    </row>
    <row r="13" spans="1:24">
      <c r="A13" s="262">
        <f t="shared" si="0"/>
        <v>41317</v>
      </c>
      <c r="B13" s="263">
        <v>7.2916666666666699E-2</v>
      </c>
      <c r="C13" s="62"/>
      <c r="D13" s="62"/>
      <c r="E13" s="62">
        <v>20</v>
      </c>
      <c r="F13" s="63">
        <v>18</v>
      </c>
      <c r="J13" s="47"/>
      <c r="K13" s="268" t="str">
        <f>UPPER(TEXT(A198,"ddd"))&amp; "  AM"</f>
        <v>THU  AM</v>
      </c>
      <c r="L13" s="269">
        <f>SUM($C$198:$C$245)</f>
        <v>0</v>
      </c>
      <c r="M13" s="269">
        <f>SUM($D$198:$D$245)</f>
        <v>0</v>
      </c>
      <c r="N13" s="269">
        <f>SUM($E$198:$E$245)</f>
        <v>8164</v>
      </c>
      <c r="O13" s="269">
        <f>SUM($F$198:$F$245)</f>
        <v>6749</v>
      </c>
      <c r="P13" s="269"/>
    </row>
    <row r="14" spans="1:24">
      <c r="A14" s="262">
        <f t="shared" si="0"/>
        <v>41317</v>
      </c>
      <c r="B14" s="263">
        <v>8.3333333333333398E-2</v>
      </c>
      <c r="C14" s="62"/>
      <c r="D14" s="62"/>
      <c r="E14" s="62">
        <v>4</v>
      </c>
      <c r="F14" s="63">
        <v>20</v>
      </c>
      <c r="J14" s="47"/>
      <c r="K14" s="268" t="str">
        <f>UPPER(TEXT(A246,"ddd")) &amp; "  PM"</f>
        <v>THU  PM</v>
      </c>
      <c r="L14" s="269">
        <f>SUM($C$246:$C$293)</f>
        <v>0</v>
      </c>
      <c r="M14" s="269">
        <f>SUM($D$246:$D$293)</f>
        <v>0</v>
      </c>
      <c r="N14" s="269">
        <f>SUM($E$246:$E$293)</f>
        <v>13541</v>
      </c>
      <c r="O14" s="269">
        <f>SUM($F$246:$F$293)</f>
        <v>14188</v>
      </c>
      <c r="P14" s="269"/>
    </row>
    <row r="15" spans="1:24">
      <c r="A15" s="262">
        <f t="shared" si="0"/>
        <v>41317</v>
      </c>
      <c r="B15" s="263">
        <v>9.375E-2</v>
      </c>
      <c r="C15" s="62"/>
      <c r="D15" s="62"/>
      <c r="E15" s="62">
        <v>9</v>
      </c>
      <c r="F15" s="63">
        <v>9</v>
      </c>
      <c r="J15" s="47"/>
      <c r="K15" s="268" t="str">
        <f>UPPER(TEXT(A294,"ddd"))&amp; "  AM"</f>
        <v>FRI  AM</v>
      </c>
      <c r="L15" s="269">
        <f>SUM($C$294:$C$341)</f>
        <v>0</v>
      </c>
      <c r="M15" s="269">
        <f>SUM($D$294:$D$341)</f>
        <v>0</v>
      </c>
      <c r="N15" s="269">
        <f>SUM($E$294:$E$341)</f>
        <v>0</v>
      </c>
      <c r="O15" s="269">
        <f>SUM($F$294:$F$341)</f>
        <v>0</v>
      </c>
      <c r="P15" s="269"/>
    </row>
    <row r="16" spans="1:24">
      <c r="A16" s="262">
        <f t="shared" si="0"/>
        <v>41317</v>
      </c>
      <c r="B16" s="263">
        <v>0.104166666666667</v>
      </c>
      <c r="C16" s="62"/>
      <c r="D16" s="62"/>
      <c r="E16" s="62">
        <v>13</v>
      </c>
      <c r="F16" s="63">
        <v>11</v>
      </c>
      <c r="J16" s="47"/>
      <c r="K16" s="268" t="str">
        <f>UPPER(TEXT(A342,"ddd")) &amp; "  PM"</f>
        <v>FRI  PM</v>
      </c>
      <c r="L16" s="269">
        <f>SUM($C$342:$C$389)</f>
        <v>0</v>
      </c>
      <c r="M16" s="269">
        <f>SUM($D$342:$D$389)</f>
        <v>0</v>
      </c>
      <c r="N16" s="269">
        <f>SUM($E$342:$E$389)</f>
        <v>0</v>
      </c>
      <c r="O16" s="269">
        <f>SUM($F$342:$F$389)</f>
        <v>0</v>
      </c>
      <c r="P16" s="269"/>
    </row>
    <row r="17" spans="1:16">
      <c r="A17" s="262">
        <f t="shared" si="0"/>
        <v>41317</v>
      </c>
      <c r="B17" s="263">
        <v>0.11458333333333399</v>
      </c>
      <c r="C17" s="62"/>
      <c r="D17" s="62"/>
      <c r="E17" s="62">
        <v>20</v>
      </c>
      <c r="F17" s="63">
        <v>9</v>
      </c>
      <c r="J17" s="47"/>
      <c r="K17" s="268" t="str">
        <f>UPPER(TEXT(A390,"ddd")) &amp; "  AM"</f>
        <v>SAT  AM</v>
      </c>
      <c r="L17" s="269">
        <f>SUM($C$390:$C$437)</f>
        <v>0</v>
      </c>
      <c r="M17" s="269">
        <f>SUM($D$390:$D$437)</f>
        <v>0</v>
      </c>
      <c r="N17" s="269">
        <f>SUM($E$390:$E$437)</f>
        <v>0</v>
      </c>
      <c r="O17" s="269">
        <f>SUM($F$390:$F$437)</f>
        <v>0</v>
      </c>
      <c r="P17" s="269"/>
    </row>
    <row r="18" spans="1:16">
      <c r="A18" s="262">
        <f t="shared" si="0"/>
        <v>41317</v>
      </c>
      <c r="B18" s="263">
        <v>0.125</v>
      </c>
      <c r="C18" s="62"/>
      <c r="D18" s="62"/>
      <c r="E18" s="62">
        <v>7</v>
      </c>
      <c r="F18" s="63">
        <v>9</v>
      </c>
      <c r="J18" s="47"/>
      <c r="K18" s="268" t="str">
        <f>UPPER(TEXT(A438,"ddd")) &amp; "  PM"</f>
        <v>SAT  PM</v>
      </c>
      <c r="L18" s="269">
        <f>SUM($C$438:$C$485)</f>
        <v>0</v>
      </c>
      <c r="M18" s="269">
        <f>SUM($D$438:$D$485)</f>
        <v>0</v>
      </c>
      <c r="N18" s="269">
        <f>SUM($E$438:$E$485)</f>
        <v>0</v>
      </c>
      <c r="O18" s="269">
        <f>SUM($F$438:$F$485)</f>
        <v>0</v>
      </c>
      <c r="P18" s="269"/>
    </row>
    <row r="19" spans="1:16">
      <c r="A19" s="262">
        <f t="shared" si="0"/>
        <v>41317</v>
      </c>
      <c r="B19" s="263">
        <v>0.13541666666666699</v>
      </c>
      <c r="C19" s="62"/>
      <c r="D19" s="62"/>
      <c r="E19" s="62">
        <v>20</v>
      </c>
      <c r="F19" s="63">
        <v>2</v>
      </c>
      <c r="J19" s="47"/>
      <c r="K19" s="268" t="str">
        <f>UPPER(TEXT(A486,"ddd")) &amp; "  AM"</f>
        <v>SUN  AM</v>
      </c>
      <c r="L19" s="269">
        <f>SUM($C$486:$C$533)</f>
        <v>0</v>
      </c>
      <c r="M19" s="269">
        <f>SUM($D$486:$D$533)</f>
        <v>0</v>
      </c>
      <c r="N19" s="269">
        <f>SUM($E$486:$E$533)</f>
        <v>0</v>
      </c>
      <c r="O19" s="269">
        <f>SUM($F$486:$F$533)</f>
        <v>0</v>
      </c>
      <c r="P19" s="269"/>
    </row>
    <row r="20" spans="1:16">
      <c r="A20" s="262">
        <f t="shared" si="0"/>
        <v>41317</v>
      </c>
      <c r="B20" s="263">
        <v>0.14583333333333401</v>
      </c>
      <c r="C20" s="62"/>
      <c r="D20" s="62"/>
      <c r="E20" s="62">
        <v>11</v>
      </c>
      <c r="F20" s="63">
        <v>9</v>
      </c>
      <c r="K20" s="268" t="str">
        <f>UPPER(TEXT(A534,"ddd")) &amp; "  PM"</f>
        <v>SUN  PM</v>
      </c>
      <c r="L20" s="269">
        <f>SUM($C$534:$C$581)</f>
        <v>0</v>
      </c>
      <c r="M20" s="269">
        <f>SUM($D$534:$D$581)</f>
        <v>0</v>
      </c>
      <c r="N20" s="269">
        <f>SUM($E$534:$E$581)</f>
        <v>0</v>
      </c>
      <c r="O20" s="269">
        <f>SUM($F$534:$F$581)</f>
        <v>0</v>
      </c>
      <c r="P20" s="269"/>
    </row>
    <row r="21" spans="1:16">
      <c r="A21" s="262">
        <f t="shared" si="0"/>
        <v>41317</v>
      </c>
      <c r="B21" s="263">
        <v>0.15625</v>
      </c>
      <c r="C21" s="62"/>
      <c r="D21" s="62"/>
      <c r="E21" s="62">
        <v>13</v>
      </c>
      <c r="F21" s="63">
        <v>16</v>
      </c>
      <c r="K21" s="268" t="str">
        <f>UPPER(TEXT(A582,"ddd")) &amp; "  AM"</f>
        <v>MON  AM</v>
      </c>
      <c r="L21" s="269">
        <f>SUM($C$582:$C$629)</f>
        <v>0</v>
      </c>
      <c r="M21" s="269">
        <f>SUM($D$582:$D$629)</f>
        <v>0</v>
      </c>
      <c r="N21" s="269">
        <f>SUM($E$582:$E$629)</f>
        <v>0</v>
      </c>
      <c r="O21" s="269">
        <f>SUM($F$582:$F$629)</f>
        <v>0</v>
      </c>
      <c r="P21" s="269"/>
    </row>
    <row r="22" spans="1:16">
      <c r="A22" s="262">
        <f t="shared" si="0"/>
        <v>41317</v>
      </c>
      <c r="B22" s="263">
        <v>0.16666666666666699</v>
      </c>
      <c r="C22" s="62"/>
      <c r="D22" s="62"/>
      <c r="E22" s="62">
        <v>14</v>
      </c>
      <c r="F22" s="63">
        <v>7</v>
      </c>
      <c r="K22" s="268" t="str">
        <f>UPPER(TEXT(A630,"ddd")) &amp; "  PM"</f>
        <v>MON  PM</v>
      </c>
      <c r="L22" s="269">
        <f>SUM($C$630:$C$677)</f>
        <v>0</v>
      </c>
      <c r="M22" s="269">
        <f>SUM($D$630:$D$677)</f>
        <v>0</v>
      </c>
      <c r="N22" s="269">
        <f>SUM($E$630:$E$677)</f>
        <v>0</v>
      </c>
      <c r="O22" s="269">
        <f>SUM($F$630:$F$677)</f>
        <v>0</v>
      </c>
      <c r="P22" s="269"/>
    </row>
    <row r="23" spans="1:16">
      <c r="A23" s="262">
        <f t="shared" si="0"/>
        <v>41317</v>
      </c>
      <c r="B23" s="263">
        <v>0.17708333333333401</v>
      </c>
      <c r="C23" s="62"/>
      <c r="D23" s="62"/>
      <c r="E23" s="62">
        <v>14</v>
      </c>
      <c r="F23" s="63">
        <v>5</v>
      </c>
      <c r="M23" s="266"/>
      <c r="N23" s="41"/>
    </row>
    <row r="24" spans="1:16">
      <c r="A24" s="262">
        <f t="shared" si="0"/>
        <v>41317</v>
      </c>
      <c r="B24" s="263">
        <v>0.1875</v>
      </c>
      <c r="C24" s="62"/>
      <c r="D24" s="62"/>
      <c r="E24" s="62">
        <v>23</v>
      </c>
      <c r="F24" s="63">
        <v>13</v>
      </c>
      <c r="M24" s="266"/>
      <c r="N24" s="41"/>
    </row>
    <row r="25" spans="1:16">
      <c r="A25" s="262">
        <f t="shared" si="0"/>
        <v>41317</v>
      </c>
      <c r="B25" s="263">
        <v>0.19791666666666699</v>
      </c>
      <c r="C25" s="62"/>
      <c r="D25" s="62"/>
      <c r="E25" s="62">
        <v>34</v>
      </c>
      <c r="F25" s="63">
        <v>22</v>
      </c>
      <c r="M25" s="266"/>
      <c r="N25" s="41"/>
    </row>
    <row r="26" spans="1:16">
      <c r="A26" s="262">
        <f t="shared" si="0"/>
        <v>41317</v>
      </c>
      <c r="B26" s="263">
        <v>0.20833333333333401</v>
      </c>
      <c r="C26" s="62"/>
      <c r="D26" s="62"/>
      <c r="E26" s="62">
        <v>45</v>
      </c>
      <c r="F26" s="63">
        <v>31</v>
      </c>
      <c r="M26" s="266"/>
      <c r="N26" s="41"/>
    </row>
    <row r="27" spans="1:16">
      <c r="A27" s="262">
        <f t="shared" si="0"/>
        <v>41317</v>
      </c>
      <c r="B27" s="263">
        <v>0.21875</v>
      </c>
      <c r="C27" s="62"/>
      <c r="D27" s="62"/>
      <c r="E27" s="62">
        <v>50</v>
      </c>
      <c r="F27" s="63">
        <v>34</v>
      </c>
      <c r="M27" s="266"/>
      <c r="N27" s="41"/>
    </row>
    <row r="28" spans="1:16">
      <c r="A28" s="262">
        <f t="shared" si="0"/>
        <v>41317</v>
      </c>
      <c r="B28" s="263">
        <v>0.22916666666666699</v>
      </c>
      <c r="C28" s="62"/>
      <c r="D28" s="62"/>
      <c r="E28" s="62">
        <v>92</v>
      </c>
      <c r="F28" s="63">
        <v>45</v>
      </c>
      <c r="M28" s="266"/>
      <c r="N28" s="41"/>
    </row>
    <row r="29" spans="1:16">
      <c r="A29" s="262">
        <f t="shared" si="0"/>
        <v>41317</v>
      </c>
      <c r="B29" s="263">
        <v>0.23958333333333401</v>
      </c>
      <c r="C29" s="62"/>
      <c r="D29" s="62"/>
      <c r="E29" s="62">
        <v>113</v>
      </c>
      <c r="F29" s="63">
        <v>79</v>
      </c>
      <c r="M29" s="266"/>
      <c r="N29" s="41"/>
    </row>
    <row r="30" spans="1:16">
      <c r="A30" s="262">
        <f t="shared" si="0"/>
        <v>41317</v>
      </c>
      <c r="B30" s="263">
        <v>0.25</v>
      </c>
      <c r="C30" s="62"/>
      <c r="D30" s="62"/>
      <c r="E30" s="62">
        <v>117</v>
      </c>
      <c r="F30" s="63">
        <v>108</v>
      </c>
      <c r="M30" s="266"/>
      <c r="N30" s="41"/>
    </row>
    <row r="31" spans="1:16">
      <c r="A31" s="262">
        <f t="shared" si="0"/>
        <v>41317</v>
      </c>
      <c r="B31" s="263">
        <v>0.26041666666666702</v>
      </c>
      <c r="C31" s="62"/>
      <c r="D31" s="62"/>
      <c r="E31" s="62">
        <v>122</v>
      </c>
      <c r="F31" s="63">
        <v>99</v>
      </c>
      <c r="M31" s="266"/>
      <c r="N31" s="41"/>
    </row>
    <row r="32" spans="1:16">
      <c r="A32" s="262">
        <f t="shared" si="0"/>
        <v>41317</v>
      </c>
      <c r="B32" s="263">
        <v>0.27083333333333398</v>
      </c>
      <c r="C32" s="62"/>
      <c r="D32" s="62"/>
      <c r="E32" s="62">
        <v>193</v>
      </c>
      <c r="F32" s="63">
        <v>122</v>
      </c>
      <c r="M32" s="266"/>
      <c r="N32" s="41"/>
    </row>
    <row r="33" spans="1:14">
      <c r="A33" s="262">
        <f t="shared" si="0"/>
        <v>41317</v>
      </c>
      <c r="B33" s="263">
        <v>0.28125</v>
      </c>
      <c r="C33" s="62"/>
      <c r="D33" s="62"/>
      <c r="E33" s="62">
        <v>227</v>
      </c>
      <c r="F33" s="63">
        <v>162</v>
      </c>
      <c r="M33" s="266"/>
      <c r="N33" s="41"/>
    </row>
    <row r="34" spans="1:14">
      <c r="A34" s="262">
        <f t="shared" si="0"/>
        <v>41317</v>
      </c>
      <c r="B34" s="263">
        <v>0.29166666666666702</v>
      </c>
      <c r="C34" s="62"/>
      <c r="D34" s="62"/>
      <c r="E34" s="62">
        <v>263</v>
      </c>
      <c r="F34" s="63">
        <v>175</v>
      </c>
      <c r="M34" s="266"/>
      <c r="N34" s="41"/>
    </row>
    <row r="35" spans="1:14">
      <c r="A35" s="262">
        <f t="shared" si="0"/>
        <v>41317</v>
      </c>
      <c r="B35" s="263">
        <v>0.30208333333333398</v>
      </c>
      <c r="C35" s="62"/>
      <c r="D35" s="62"/>
      <c r="E35" s="62">
        <v>322</v>
      </c>
      <c r="F35" s="63">
        <v>221</v>
      </c>
      <c r="M35" s="266"/>
      <c r="N35" s="41"/>
    </row>
    <row r="36" spans="1:14">
      <c r="A36" s="262">
        <f t="shared" si="0"/>
        <v>41317</v>
      </c>
      <c r="B36" s="263">
        <v>0.3125</v>
      </c>
      <c r="C36" s="62"/>
      <c r="D36" s="62"/>
      <c r="E36" s="62">
        <v>337</v>
      </c>
      <c r="F36" s="63">
        <v>225</v>
      </c>
      <c r="M36" s="266"/>
      <c r="N36" s="41"/>
    </row>
    <row r="37" spans="1:14">
      <c r="A37" s="262">
        <f t="shared" si="0"/>
        <v>41317</v>
      </c>
      <c r="B37" s="263">
        <v>0.32291666666666702</v>
      </c>
      <c r="C37" s="62"/>
      <c r="D37" s="62"/>
      <c r="E37" s="62">
        <v>324</v>
      </c>
      <c r="F37" s="63">
        <v>320</v>
      </c>
      <c r="M37" s="266"/>
      <c r="N37" s="41"/>
    </row>
    <row r="38" spans="1:14">
      <c r="A38" s="262">
        <f t="shared" si="0"/>
        <v>41317</v>
      </c>
      <c r="B38" s="263">
        <v>0.33333333333333398</v>
      </c>
      <c r="C38" s="62"/>
      <c r="D38" s="62"/>
      <c r="E38" s="62">
        <v>313</v>
      </c>
      <c r="F38" s="63">
        <v>288</v>
      </c>
      <c r="M38" s="266"/>
      <c r="N38" s="41"/>
    </row>
    <row r="39" spans="1:14">
      <c r="A39" s="262">
        <f t="shared" si="0"/>
        <v>41317</v>
      </c>
      <c r="B39" s="263">
        <v>0.34375</v>
      </c>
      <c r="C39" s="62"/>
      <c r="D39" s="62"/>
      <c r="E39" s="62">
        <v>360</v>
      </c>
      <c r="F39" s="63">
        <v>378</v>
      </c>
      <c r="M39" s="266"/>
      <c r="N39" s="41"/>
    </row>
    <row r="40" spans="1:14">
      <c r="A40" s="262">
        <f t="shared" si="0"/>
        <v>41317</v>
      </c>
      <c r="B40" s="263">
        <v>0.35416666666666702</v>
      </c>
      <c r="C40" s="62"/>
      <c r="D40" s="62"/>
      <c r="E40" s="62">
        <v>360</v>
      </c>
      <c r="F40" s="63">
        <v>279</v>
      </c>
      <c r="M40" s="266"/>
      <c r="N40" s="41"/>
    </row>
    <row r="41" spans="1:14">
      <c r="A41" s="262">
        <f t="shared" si="0"/>
        <v>41317</v>
      </c>
      <c r="B41" s="263">
        <v>0.36458333333333398</v>
      </c>
      <c r="C41" s="62"/>
      <c r="D41" s="62"/>
      <c r="E41" s="62">
        <v>371</v>
      </c>
      <c r="F41" s="63">
        <v>286</v>
      </c>
      <c r="M41" s="266"/>
      <c r="N41" s="41"/>
    </row>
    <row r="42" spans="1:14">
      <c r="A42" s="262">
        <f t="shared" si="0"/>
        <v>41317</v>
      </c>
      <c r="B42" s="263">
        <v>0.375</v>
      </c>
      <c r="C42" s="62"/>
      <c r="D42" s="62"/>
      <c r="E42" s="62">
        <v>313</v>
      </c>
      <c r="F42" s="63">
        <v>259</v>
      </c>
      <c r="M42" s="266"/>
      <c r="N42" s="41"/>
    </row>
    <row r="43" spans="1:14">
      <c r="A43" s="262">
        <f t="shared" si="0"/>
        <v>41317</v>
      </c>
      <c r="B43" s="263">
        <v>0.38541666666666702</v>
      </c>
      <c r="C43" s="62"/>
      <c r="D43" s="62"/>
      <c r="E43" s="62">
        <v>362</v>
      </c>
      <c r="F43" s="63">
        <v>238</v>
      </c>
      <c r="M43" s="266"/>
      <c r="N43" s="41"/>
    </row>
    <row r="44" spans="1:14">
      <c r="A44" s="262">
        <f t="shared" si="0"/>
        <v>41317</v>
      </c>
      <c r="B44" s="263">
        <v>0.39583333333333398</v>
      </c>
      <c r="C44" s="62"/>
      <c r="D44" s="62"/>
      <c r="E44" s="62">
        <v>308</v>
      </c>
      <c r="F44" s="63">
        <v>229</v>
      </c>
      <c r="M44" s="266"/>
      <c r="N44" s="41"/>
    </row>
    <row r="45" spans="1:14">
      <c r="A45" s="262">
        <f t="shared" si="0"/>
        <v>41317</v>
      </c>
      <c r="B45" s="263">
        <v>0.40625</v>
      </c>
      <c r="C45" s="62"/>
      <c r="D45" s="62"/>
      <c r="E45" s="62">
        <v>349</v>
      </c>
      <c r="F45" s="63">
        <v>274</v>
      </c>
      <c r="M45" s="266"/>
      <c r="N45" s="41"/>
    </row>
    <row r="46" spans="1:14">
      <c r="A46" s="262">
        <f t="shared" si="0"/>
        <v>41317</v>
      </c>
      <c r="B46" s="263">
        <v>0.41666666666666702</v>
      </c>
      <c r="C46" s="62"/>
      <c r="D46" s="62"/>
      <c r="E46" s="62">
        <v>342</v>
      </c>
      <c r="F46" s="63">
        <v>283</v>
      </c>
      <c r="M46" s="266"/>
      <c r="N46" s="41"/>
    </row>
    <row r="47" spans="1:14">
      <c r="A47" s="262">
        <f t="shared" si="0"/>
        <v>41317</v>
      </c>
      <c r="B47" s="263">
        <v>0.42708333333333398</v>
      </c>
      <c r="C47" s="62"/>
      <c r="D47" s="62"/>
      <c r="E47" s="62">
        <v>304</v>
      </c>
      <c r="F47" s="63">
        <v>283</v>
      </c>
      <c r="M47" s="266"/>
      <c r="N47" s="41"/>
    </row>
    <row r="48" spans="1:14">
      <c r="A48" s="262">
        <f t="shared" si="0"/>
        <v>41317</v>
      </c>
      <c r="B48" s="263">
        <v>0.4375</v>
      </c>
      <c r="C48" s="62"/>
      <c r="D48" s="62"/>
      <c r="E48" s="62">
        <v>364</v>
      </c>
      <c r="F48" s="63">
        <v>283</v>
      </c>
      <c r="M48" s="266"/>
      <c r="N48" s="41"/>
    </row>
    <row r="49" spans="1:14">
      <c r="A49" s="262">
        <f t="shared" si="0"/>
        <v>41317</v>
      </c>
      <c r="B49" s="263">
        <v>0.44791666666666702</v>
      </c>
      <c r="C49" s="62"/>
      <c r="D49" s="62"/>
      <c r="E49" s="62">
        <v>365</v>
      </c>
      <c r="F49" s="63">
        <v>311</v>
      </c>
      <c r="M49" s="266"/>
      <c r="N49" s="41"/>
    </row>
    <row r="50" spans="1:14">
      <c r="A50" s="262">
        <f t="shared" si="0"/>
        <v>41317</v>
      </c>
      <c r="B50" s="263">
        <v>0.45833333333333398</v>
      </c>
      <c r="C50" s="62"/>
      <c r="D50" s="62"/>
      <c r="E50" s="62">
        <v>329</v>
      </c>
      <c r="F50" s="63">
        <v>373</v>
      </c>
      <c r="M50" s="266"/>
      <c r="N50" s="41"/>
    </row>
    <row r="51" spans="1:14">
      <c r="A51" s="262">
        <f t="shared" si="0"/>
        <v>41317</v>
      </c>
      <c r="B51" s="263">
        <v>0.46875</v>
      </c>
      <c r="C51" s="62"/>
      <c r="D51" s="62"/>
      <c r="E51" s="62">
        <v>410</v>
      </c>
      <c r="F51" s="63">
        <v>313</v>
      </c>
      <c r="M51" s="266"/>
      <c r="N51" s="41"/>
    </row>
    <row r="52" spans="1:14">
      <c r="A52" s="262">
        <f t="shared" si="0"/>
        <v>41317</v>
      </c>
      <c r="B52" s="263">
        <v>0.47916666666666702</v>
      </c>
      <c r="C52" s="62"/>
      <c r="D52" s="62"/>
      <c r="E52" s="62">
        <v>376</v>
      </c>
      <c r="F52" s="63">
        <v>401</v>
      </c>
      <c r="M52" s="266"/>
      <c r="N52" s="41"/>
    </row>
    <row r="53" spans="1:14">
      <c r="A53" s="262">
        <f t="shared" si="0"/>
        <v>41317</v>
      </c>
      <c r="B53" s="263">
        <v>0.48958333333333398</v>
      </c>
      <c r="C53" s="62"/>
      <c r="D53" s="62"/>
      <c r="E53" s="62">
        <v>378</v>
      </c>
      <c r="F53" s="63">
        <v>391</v>
      </c>
      <c r="M53" s="266"/>
      <c r="N53" s="41"/>
    </row>
    <row r="54" spans="1:14">
      <c r="A54" s="259">
        <f t="shared" si="0"/>
        <v>41317</v>
      </c>
      <c r="B54" s="49">
        <v>0.5</v>
      </c>
      <c r="C54" s="64"/>
      <c r="D54" s="64"/>
      <c r="E54" s="64">
        <v>425</v>
      </c>
      <c r="F54" s="65">
        <v>376</v>
      </c>
      <c r="G54" s="48" t="s">
        <v>24</v>
      </c>
      <c r="M54" s="266"/>
      <c r="N54" s="41"/>
    </row>
    <row r="55" spans="1:14">
      <c r="A55" s="259">
        <f t="shared" si="0"/>
        <v>41317</v>
      </c>
      <c r="B55" s="49">
        <v>0.51041666666666696</v>
      </c>
      <c r="C55" s="62"/>
      <c r="D55" s="62"/>
      <c r="E55" s="62">
        <v>436</v>
      </c>
      <c r="F55" s="63">
        <v>373</v>
      </c>
      <c r="M55" s="266"/>
      <c r="N55" s="41"/>
    </row>
    <row r="56" spans="1:14">
      <c r="A56" s="259">
        <f t="shared" si="0"/>
        <v>41317</v>
      </c>
      <c r="B56" s="49">
        <v>0.52083333333333404</v>
      </c>
      <c r="C56" s="62"/>
      <c r="D56" s="62"/>
      <c r="E56" s="62">
        <v>407</v>
      </c>
      <c r="F56" s="63">
        <v>360</v>
      </c>
      <c r="M56" s="266"/>
      <c r="N56" s="41"/>
    </row>
    <row r="57" spans="1:14">
      <c r="A57" s="259">
        <f t="shared" si="0"/>
        <v>41317</v>
      </c>
      <c r="B57" s="49">
        <v>0.53125</v>
      </c>
      <c r="C57" s="62"/>
      <c r="D57" s="62"/>
      <c r="E57" s="62">
        <v>374</v>
      </c>
      <c r="F57" s="63">
        <v>376</v>
      </c>
      <c r="M57" s="266"/>
      <c r="N57" s="41"/>
    </row>
    <row r="58" spans="1:14">
      <c r="A58" s="259">
        <f t="shared" si="0"/>
        <v>41317</v>
      </c>
      <c r="B58" s="49">
        <v>0.54166666666666696</v>
      </c>
      <c r="C58" s="62"/>
      <c r="D58" s="62"/>
      <c r="E58" s="62">
        <v>380</v>
      </c>
      <c r="F58" s="63">
        <v>398</v>
      </c>
      <c r="M58" s="266"/>
      <c r="N58" s="41"/>
    </row>
    <row r="59" spans="1:14">
      <c r="A59" s="259">
        <f t="shared" si="0"/>
        <v>41317</v>
      </c>
      <c r="B59" s="49">
        <v>0.55208333333333404</v>
      </c>
      <c r="C59" s="62"/>
      <c r="D59" s="62"/>
      <c r="E59" s="62">
        <v>364</v>
      </c>
      <c r="F59" s="63">
        <v>400</v>
      </c>
      <c r="M59" s="266"/>
      <c r="N59" s="41"/>
    </row>
    <row r="60" spans="1:14">
      <c r="A60" s="259">
        <f t="shared" si="0"/>
        <v>41317</v>
      </c>
      <c r="B60" s="49">
        <v>0.5625</v>
      </c>
      <c r="C60" s="62"/>
      <c r="D60" s="62"/>
      <c r="E60" s="62">
        <v>391</v>
      </c>
      <c r="F60" s="63">
        <v>376</v>
      </c>
      <c r="M60" s="266"/>
      <c r="N60" s="41"/>
    </row>
    <row r="61" spans="1:14">
      <c r="A61" s="259">
        <f t="shared" si="0"/>
        <v>41317</v>
      </c>
      <c r="B61" s="49">
        <v>0.57291666666666696</v>
      </c>
      <c r="C61" s="62"/>
      <c r="D61" s="62"/>
      <c r="E61" s="62">
        <v>369</v>
      </c>
      <c r="F61" s="63">
        <v>403</v>
      </c>
      <c r="M61" s="266"/>
      <c r="N61" s="41"/>
    </row>
    <row r="62" spans="1:14">
      <c r="A62" s="259">
        <f t="shared" si="0"/>
        <v>41317</v>
      </c>
      <c r="B62" s="49">
        <v>0.58333333333333404</v>
      </c>
      <c r="C62" s="62"/>
      <c r="D62" s="62"/>
      <c r="E62" s="62">
        <v>403</v>
      </c>
      <c r="F62" s="63">
        <v>382</v>
      </c>
      <c r="M62" s="266"/>
      <c r="N62" s="41"/>
    </row>
    <row r="63" spans="1:14">
      <c r="A63" s="259">
        <f t="shared" si="0"/>
        <v>41317</v>
      </c>
      <c r="B63" s="49">
        <v>0.59375</v>
      </c>
      <c r="C63" s="62"/>
      <c r="D63" s="62"/>
      <c r="E63" s="62">
        <v>432</v>
      </c>
      <c r="F63" s="63">
        <v>389</v>
      </c>
      <c r="M63" s="266"/>
      <c r="N63" s="41"/>
    </row>
    <row r="64" spans="1:14">
      <c r="A64" s="259">
        <f t="shared" si="0"/>
        <v>41317</v>
      </c>
      <c r="B64" s="49">
        <v>0.60416666666666696</v>
      </c>
      <c r="C64" s="62"/>
      <c r="D64" s="62"/>
      <c r="E64" s="62">
        <v>416</v>
      </c>
      <c r="F64" s="63">
        <v>434</v>
      </c>
      <c r="M64" s="266"/>
      <c r="N64" s="41"/>
    </row>
    <row r="65" spans="1:14">
      <c r="A65" s="259">
        <f t="shared" si="0"/>
        <v>41317</v>
      </c>
      <c r="B65" s="49">
        <v>0.61458333333333404</v>
      </c>
      <c r="C65" s="62"/>
      <c r="D65" s="62"/>
      <c r="E65" s="62">
        <v>421</v>
      </c>
      <c r="F65" s="63">
        <v>403</v>
      </c>
      <c r="M65" s="266"/>
      <c r="N65" s="41"/>
    </row>
    <row r="66" spans="1:14">
      <c r="A66" s="259">
        <f t="shared" si="0"/>
        <v>41317</v>
      </c>
      <c r="B66" s="49">
        <v>0.625</v>
      </c>
      <c r="C66" s="62"/>
      <c r="D66" s="62"/>
      <c r="E66" s="62">
        <v>344</v>
      </c>
      <c r="F66" s="63">
        <v>392</v>
      </c>
      <c r="M66" s="266"/>
      <c r="N66" s="41"/>
    </row>
    <row r="67" spans="1:14">
      <c r="A67" s="259">
        <f t="shared" si="0"/>
        <v>41317</v>
      </c>
      <c r="B67" s="49">
        <v>0.63541666666666696</v>
      </c>
      <c r="C67" s="62"/>
      <c r="D67" s="62"/>
      <c r="E67" s="62">
        <v>353</v>
      </c>
      <c r="F67" s="63">
        <v>441</v>
      </c>
      <c r="M67" s="266"/>
      <c r="N67" s="41"/>
    </row>
    <row r="68" spans="1:14">
      <c r="A68" s="259">
        <f t="shared" si="0"/>
        <v>41317</v>
      </c>
      <c r="B68" s="49">
        <v>0.64583333333333404</v>
      </c>
      <c r="C68" s="62"/>
      <c r="D68" s="62"/>
      <c r="E68" s="62">
        <v>374</v>
      </c>
      <c r="F68" s="63">
        <v>427</v>
      </c>
      <c r="M68" s="266"/>
      <c r="N68" s="41"/>
    </row>
    <row r="69" spans="1:14">
      <c r="A69" s="259">
        <f t="shared" si="0"/>
        <v>41317</v>
      </c>
      <c r="B69" s="49">
        <v>0.65625</v>
      </c>
      <c r="C69" s="62"/>
      <c r="D69" s="62"/>
      <c r="E69" s="62">
        <v>396</v>
      </c>
      <c r="F69" s="63">
        <v>405</v>
      </c>
      <c r="M69" s="266"/>
      <c r="N69" s="41"/>
    </row>
    <row r="70" spans="1:14">
      <c r="A70" s="259">
        <f t="shared" si="0"/>
        <v>41317</v>
      </c>
      <c r="B70" s="49">
        <v>0.66666666666666696</v>
      </c>
      <c r="C70" s="62"/>
      <c r="D70" s="62"/>
      <c r="E70" s="62">
        <v>410</v>
      </c>
      <c r="F70" s="63">
        <v>418</v>
      </c>
      <c r="M70" s="266"/>
      <c r="N70" s="41"/>
    </row>
    <row r="71" spans="1:14">
      <c r="A71" s="259">
        <f t="shared" ref="A71:A101" si="1">$D$3</f>
        <v>41317</v>
      </c>
      <c r="B71" s="49">
        <v>0.67708333333333404</v>
      </c>
      <c r="C71" s="62"/>
      <c r="D71" s="62"/>
      <c r="E71" s="62">
        <v>376</v>
      </c>
      <c r="F71" s="63">
        <v>391</v>
      </c>
      <c r="M71" s="266"/>
      <c r="N71" s="41"/>
    </row>
    <row r="72" spans="1:14">
      <c r="A72" s="259">
        <f t="shared" si="1"/>
        <v>41317</v>
      </c>
      <c r="B72" s="49">
        <v>0.6875</v>
      </c>
      <c r="C72" s="62"/>
      <c r="D72" s="62"/>
      <c r="E72" s="62">
        <v>358</v>
      </c>
      <c r="F72" s="63">
        <v>452</v>
      </c>
      <c r="M72" s="266"/>
      <c r="N72" s="41"/>
    </row>
    <row r="73" spans="1:14">
      <c r="A73" s="259">
        <f t="shared" si="1"/>
        <v>41317</v>
      </c>
      <c r="B73" s="49">
        <v>0.69791666666666696</v>
      </c>
      <c r="C73" s="62"/>
      <c r="D73" s="62"/>
      <c r="E73" s="62">
        <v>400</v>
      </c>
      <c r="F73" s="63">
        <v>425</v>
      </c>
      <c r="M73" s="266"/>
      <c r="N73" s="41"/>
    </row>
    <row r="74" spans="1:14">
      <c r="A74" s="259">
        <f t="shared" si="1"/>
        <v>41317</v>
      </c>
      <c r="B74" s="49">
        <v>0.70833333333333404</v>
      </c>
      <c r="C74" s="62"/>
      <c r="D74" s="62"/>
      <c r="E74" s="62">
        <v>364</v>
      </c>
      <c r="F74" s="63">
        <v>446</v>
      </c>
      <c r="M74" s="266"/>
      <c r="N74" s="41"/>
    </row>
    <row r="75" spans="1:14">
      <c r="A75" s="259">
        <f t="shared" si="1"/>
        <v>41317</v>
      </c>
      <c r="B75" s="49">
        <v>0.71875</v>
      </c>
      <c r="C75" s="62"/>
      <c r="D75" s="62"/>
      <c r="E75" s="62">
        <v>335</v>
      </c>
      <c r="F75" s="63">
        <v>450</v>
      </c>
      <c r="M75" s="266"/>
      <c r="N75" s="41"/>
    </row>
    <row r="76" spans="1:14">
      <c r="A76" s="259">
        <f t="shared" si="1"/>
        <v>41317</v>
      </c>
      <c r="B76" s="49">
        <v>0.72916666666666696</v>
      </c>
      <c r="C76" s="62"/>
      <c r="D76" s="62"/>
      <c r="E76" s="62">
        <v>342</v>
      </c>
      <c r="F76" s="63">
        <v>455</v>
      </c>
      <c r="M76" s="266"/>
      <c r="N76" s="41"/>
    </row>
    <row r="77" spans="1:14">
      <c r="A77" s="259">
        <f t="shared" si="1"/>
        <v>41317</v>
      </c>
      <c r="B77" s="49">
        <v>0.73958333333333404</v>
      </c>
      <c r="C77" s="62"/>
      <c r="D77" s="62"/>
      <c r="E77" s="62">
        <v>373</v>
      </c>
      <c r="F77" s="62">
        <v>430</v>
      </c>
      <c r="M77" s="266"/>
      <c r="N77" s="41"/>
    </row>
    <row r="78" spans="1:14">
      <c r="A78" s="259">
        <f t="shared" si="1"/>
        <v>41317</v>
      </c>
      <c r="B78" s="49">
        <v>0.75</v>
      </c>
      <c r="C78" s="62"/>
      <c r="D78" s="62"/>
      <c r="E78" s="62">
        <v>387</v>
      </c>
      <c r="F78" s="62">
        <v>342</v>
      </c>
      <c r="M78" s="266"/>
      <c r="N78" s="41"/>
    </row>
    <row r="79" spans="1:14">
      <c r="A79" s="259">
        <f t="shared" si="1"/>
        <v>41317</v>
      </c>
      <c r="B79" s="49">
        <v>0.76041666666666696</v>
      </c>
      <c r="C79" s="62"/>
      <c r="D79" s="62"/>
      <c r="E79" s="62">
        <v>335</v>
      </c>
      <c r="F79" s="62">
        <v>319</v>
      </c>
      <c r="M79" s="266"/>
      <c r="N79" s="41"/>
    </row>
    <row r="80" spans="1:14">
      <c r="A80" s="259">
        <f t="shared" si="1"/>
        <v>41317</v>
      </c>
      <c r="B80" s="49">
        <v>0.77083333333333404</v>
      </c>
      <c r="C80" s="62"/>
      <c r="D80" s="62"/>
      <c r="E80" s="62">
        <v>335</v>
      </c>
      <c r="F80" s="62">
        <v>290</v>
      </c>
      <c r="M80" s="266"/>
      <c r="N80" s="41"/>
    </row>
    <row r="81" spans="1:14">
      <c r="A81" s="259">
        <f t="shared" si="1"/>
        <v>41317</v>
      </c>
      <c r="B81" s="49">
        <v>0.78125</v>
      </c>
      <c r="C81" s="62"/>
      <c r="D81" s="62"/>
      <c r="E81" s="62">
        <v>270</v>
      </c>
      <c r="F81" s="62">
        <v>254</v>
      </c>
      <c r="M81" s="266"/>
      <c r="N81" s="41"/>
    </row>
    <row r="82" spans="1:14">
      <c r="A82" s="259">
        <f t="shared" si="1"/>
        <v>41317</v>
      </c>
      <c r="B82" s="49">
        <v>0.79166666666666696</v>
      </c>
      <c r="C82" s="62"/>
      <c r="D82" s="62"/>
      <c r="E82" s="62">
        <v>261</v>
      </c>
      <c r="F82" s="62">
        <v>245</v>
      </c>
      <c r="M82" s="266"/>
      <c r="N82" s="41"/>
    </row>
    <row r="83" spans="1:14">
      <c r="A83" s="259">
        <f t="shared" si="1"/>
        <v>41317</v>
      </c>
      <c r="B83" s="49">
        <v>0.80208333333333404</v>
      </c>
      <c r="C83" s="62"/>
      <c r="D83" s="62"/>
      <c r="E83" s="62">
        <v>223</v>
      </c>
      <c r="F83" s="62">
        <v>211</v>
      </c>
      <c r="M83" s="266"/>
      <c r="N83" s="41"/>
    </row>
    <row r="84" spans="1:14">
      <c r="A84" s="259">
        <f t="shared" si="1"/>
        <v>41317</v>
      </c>
      <c r="B84" s="49">
        <v>0.8125</v>
      </c>
      <c r="C84" s="62"/>
      <c r="D84" s="62"/>
      <c r="E84" s="62">
        <v>203</v>
      </c>
      <c r="F84" s="62">
        <v>216</v>
      </c>
      <c r="M84" s="266"/>
      <c r="N84" s="41"/>
    </row>
    <row r="85" spans="1:14">
      <c r="A85" s="259">
        <f t="shared" si="1"/>
        <v>41317</v>
      </c>
      <c r="B85" s="49">
        <v>0.82291666666666696</v>
      </c>
      <c r="C85" s="62"/>
      <c r="D85" s="62"/>
      <c r="E85" s="62">
        <v>182</v>
      </c>
      <c r="F85" s="62">
        <v>212</v>
      </c>
      <c r="M85" s="266"/>
      <c r="N85" s="41"/>
    </row>
    <row r="86" spans="1:14">
      <c r="A86" s="259">
        <f t="shared" si="1"/>
        <v>41317</v>
      </c>
      <c r="B86" s="49">
        <v>0.83333333333333404</v>
      </c>
      <c r="C86" s="62"/>
      <c r="D86" s="62"/>
      <c r="E86" s="62">
        <v>198</v>
      </c>
      <c r="F86" s="62">
        <v>229</v>
      </c>
      <c r="M86" s="266"/>
      <c r="N86" s="41"/>
    </row>
    <row r="87" spans="1:14">
      <c r="A87" s="259">
        <f t="shared" si="1"/>
        <v>41317</v>
      </c>
      <c r="B87" s="49">
        <v>0.84375</v>
      </c>
      <c r="C87" s="62"/>
      <c r="D87" s="62"/>
      <c r="E87" s="62">
        <v>176</v>
      </c>
      <c r="F87" s="62">
        <v>221</v>
      </c>
      <c r="M87" s="266"/>
      <c r="N87" s="41"/>
    </row>
    <row r="88" spans="1:14">
      <c r="A88" s="259">
        <f t="shared" si="1"/>
        <v>41317</v>
      </c>
      <c r="B88" s="49">
        <v>0.85416666666666696</v>
      </c>
      <c r="C88" s="62"/>
      <c r="D88" s="62"/>
      <c r="E88" s="62">
        <v>200</v>
      </c>
      <c r="F88" s="62">
        <v>175</v>
      </c>
      <c r="M88" s="266"/>
      <c r="N88" s="41"/>
    </row>
    <row r="89" spans="1:14">
      <c r="A89" s="259">
        <f t="shared" si="1"/>
        <v>41317</v>
      </c>
      <c r="B89" s="49">
        <v>0.86458333333333404</v>
      </c>
      <c r="C89" s="62"/>
      <c r="D89" s="62"/>
      <c r="E89" s="62">
        <v>180</v>
      </c>
      <c r="F89" s="62">
        <v>167</v>
      </c>
      <c r="M89" s="266"/>
      <c r="N89" s="41"/>
    </row>
    <row r="90" spans="1:14">
      <c r="A90" s="259">
        <f t="shared" si="1"/>
        <v>41317</v>
      </c>
      <c r="B90" s="49">
        <v>0.875</v>
      </c>
      <c r="C90" s="62"/>
      <c r="D90" s="62"/>
      <c r="E90" s="62">
        <v>171</v>
      </c>
      <c r="F90" s="62">
        <v>158</v>
      </c>
      <c r="M90" s="266"/>
      <c r="N90" s="41"/>
    </row>
    <row r="91" spans="1:14">
      <c r="A91" s="259">
        <f t="shared" si="1"/>
        <v>41317</v>
      </c>
      <c r="B91" s="49">
        <v>0.88541666666666696</v>
      </c>
      <c r="C91" s="62"/>
      <c r="D91" s="62"/>
      <c r="E91" s="62">
        <v>128</v>
      </c>
      <c r="F91" s="63">
        <v>155</v>
      </c>
      <c r="M91" s="266"/>
      <c r="N91" s="41"/>
    </row>
    <row r="92" spans="1:14">
      <c r="A92" s="259">
        <f t="shared" si="1"/>
        <v>41317</v>
      </c>
      <c r="B92" s="49">
        <v>0.89583333333333404</v>
      </c>
      <c r="C92" s="62"/>
      <c r="D92" s="62"/>
      <c r="E92" s="62">
        <v>176</v>
      </c>
      <c r="F92" s="63">
        <v>133</v>
      </c>
      <c r="M92" s="266"/>
      <c r="N92" s="41"/>
    </row>
    <row r="93" spans="1:14">
      <c r="A93" s="259">
        <f t="shared" si="1"/>
        <v>41317</v>
      </c>
      <c r="B93" s="49">
        <v>0.90625</v>
      </c>
      <c r="C93" s="62"/>
      <c r="D93" s="62"/>
      <c r="E93" s="62">
        <v>130</v>
      </c>
      <c r="F93" s="63">
        <v>106</v>
      </c>
      <c r="M93" s="266"/>
      <c r="N93" s="41"/>
    </row>
    <row r="94" spans="1:14">
      <c r="A94" s="259">
        <f t="shared" si="1"/>
        <v>41317</v>
      </c>
      <c r="B94" s="49">
        <v>0.91666666666666696</v>
      </c>
      <c r="C94" s="62"/>
      <c r="D94" s="62"/>
      <c r="E94" s="62">
        <v>95</v>
      </c>
      <c r="F94" s="63">
        <v>104</v>
      </c>
      <c r="M94" s="266"/>
      <c r="N94" s="41"/>
    </row>
    <row r="95" spans="1:14">
      <c r="A95" s="259">
        <f t="shared" si="1"/>
        <v>41317</v>
      </c>
      <c r="B95" s="49">
        <v>0.92708333333333404</v>
      </c>
      <c r="C95" s="62"/>
      <c r="D95" s="62"/>
      <c r="E95" s="62">
        <v>90</v>
      </c>
      <c r="F95" s="63">
        <v>86</v>
      </c>
      <c r="M95" s="266"/>
      <c r="N95" s="41"/>
    </row>
    <row r="96" spans="1:14">
      <c r="A96" s="259">
        <f t="shared" si="1"/>
        <v>41317</v>
      </c>
      <c r="B96" s="49">
        <v>0.9375</v>
      </c>
      <c r="C96" s="62"/>
      <c r="D96" s="62"/>
      <c r="E96" s="62">
        <v>74</v>
      </c>
      <c r="F96" s="63">
        <v>77</v>
      </c>
      <c r="M96" s="266"/>
      <c r="N96" s="41"/>
    </row>
    <row r="97" spans="1:14">
      <c r="A97" s="259">
        <f t="shared" si="1"/>
        <v>41317</v>
      </c>
      <c r="B97" s="49">
        <v>0.94791666666666696</v>
      </c>
      <c r="C97" s="62"/>
      <c r="D97" s="62"/>
      <c r="E97" s="62">
        <v>56</v>
      </c>
      <c r="F97" s="63">
        <v>76</v>
      </c>
      <c r="M97" s="266"/>
      <c r="N97" s="41"/>
    </row>
    <row r="98" spans="1:14">
      <c r="A98" s="259">
        <f t="shared" si="1"/>
        <v>41317</v>
      </c>
      <c r="B98" s="49">
        <v>0.95833333333333404</v>
      </c>
      <c r="C98" s="62"/>
      <c r="D98" s="62"/>
      <c r="E98" s="62">
        <v>50</v>
      </c>
      <c r="F98" s="63">
        <v>74</v>
      </c>
      <c r="M98" s="266"/>
      <c r="N98" s="41"/>
    </row>
    <row r="99" spans="1:14">
      <c r="A99" s="259">
        <f t="shared" si="1"/>
        <v>41317</v>
      </c>
      <c r="B99" s="49">
        <v>0.96875</v>
      </c>
      <c r="C99" s="62"/>
      <c r="D99" s="62"/>
      <c r="E99" s="62">
        <v>38</v>
      </c>
      <c r="F99" s="63">
        <v>52</v>
      </c>
      <c r="M99" s="266"/>
      <c r="N99" s="41"/>
    </row>
    <row r="100" spans="1:14">
      <c r="A100" s="259">
        <f t="shared" si="1"/>
        <v>41317</v>
      </c>
      <c r="B100" s="49">
        <v>0.97916666666666696</v>
      </c>
      <c r="C100" s="62"/>
      <c r="D100" s="62"/>
      <c r="E100" s="62">
        <v>29</v>
      </c>
      <c r="F100" s="63">
        <v>36</v>
      </c>
      <c r="M100" s="266"/>
      <c r="N100" s="41"/>
    </row>
    <row r="101" spans="1:14" ht="16.5" thickBot="1">
      <c r="A101" s="259">
        <f t="shared" si="1"/>
        <v>41317</v>
      </c>
      <c r="B101" s="49">
        <v>0.98958333333333404</v>
      </c>
      <c r="C101" s="66"/>
      <c r="D101" s="66"/>
      <c r="E101" s="66">
        <v>43</v>
      </c>
      <c r="F101" s="67">
        <v>32</v>
      </c>
      <c r="M101" s="266"/>
      <c r="N101" s="41"/>
    </row>
    <row r="102" spans="1:14">
      <c r="A102" s="262">
        <f>$D$3 +1</f>
        <v>41318</v>
      </c>
      <c r="B102" s="263">
        <v>0</v>
      </c>
      <c r="C102" s="60"/>
      <c r="D102" s="60"/>
      <c r="E102" s="60">
        <v>14</v>
      </c>
      <c r="F102" s="61">
        <v>36</v>
      </c>
      <c r="G102" s="48" t="s">
        <v>49</v>
      </c>
    </row>
    <row r="103" spans="1:14">
      <c r="A103" s="262">
        <f t="shared" ref="A103:A166" si="2">$D$3 +1</f>
        <v>41318</v>
      </c>
      <c r="B103" s="263">
        <v>1.0416666666666666E-2</v>
      </c>
      <c r="C103" s="62"/>
      <c r="D103" s="62"/>
      <c r="E103" s="62">
        <v>23</v>
      </c>
      <c r="F103" s="63">
        <v>33</v>
      </c>
    </row>
    <row r="104" spans="1:14">
      <c r="A104" s="262">
        <f t="shared" si="2"/>
        <v>41318</v>
      </c>
      <c r="B104" s="263">
        <v>2.0833333333333332E-2</v>
      </c>
      <c r="C104" s="62"/>
      <c r="D104" s="62"/>
      <c r="E104" s="62">
        <v>14</v>
      </c>
      <c r="F104" s="63">
        <v>31</v>
      </c>
    </row>
    <row r="105" spans="1:14">
      <c r="A105" s="262">
        <f t="shared" si="2"/>
        <v>41318</v>
      </c>
      <c r="B105" s="263">
        <v>3.125E-2</v>
      </c>
      <c r="C105" s="62"/>
      <c r="D105" s="62"/>
      <c r="E105" s="62">
        <v>16</v>
      </c>
      <c r="F105" s="63">
        <v>20</v>
      </c>
    </row>
    <row r="106" spans="1:14">
      <c r="A106" s="262">
        <f t="shared" si="2"/>
        <v>41318</v>
      </c>
      <c r="B106" s="263">
        <v>4.1666666666666699E-2</v>
      </c>
      <c r="C106" s="62"/>
      <c r="D106" s="62"/>
      <c r="E106" s="62">
        <v>11</v>
      </c>
      <c r="F106" s="63">
        <v>16</v>
      </c>
    </row>
    <row r="107" spans="1:14">
      <c r="A107" s="262">
        <f t="shared" si="2"/>
        <v>41318</v>
      </c>
      <c r="B107" s="263">
        <v>5.2083333333333398E-2</v>
      </c>
      <c r="C107" s="62"/>
      <c r="D107" s="62"/>
      <c r="E107" s="62">
        <v>18</v>
      </c>
      <c r="F107" s="63">
        <v>27</v>
      </c>
    </row>
    <row r="108" spans="1:14">
      <c r="A108" s="262">
        <f t="shared" si="2"/>
        <v>41318</v>
      </c>
      <c r="B108" s="263">
        <v>6.25E-2</v>
      </c>
      <c r="C108" s="62"/>
      <c r="D108" s="62"/>
      <c r="E108" s="62">
        <v>11</v>
      </c>
      <c r="F108" s="63">
        <v>22</v>
      </c>
    </row>
    <row r="109" spans="1:14">
      <c r="A109" s="262">
        <f t="shared" si="2"/>
        <v>41318</v>
      </c>
      <c r="B109" s="263">
        <v>7.2916666666666699E-2</v>
      </c>
      <c r="C109" s="62"/>
      <c r="D109" s="62"/>
      <c r="E109" s="62">
        <v>13</v>
      </c>
      <c r="F109" s="63">
        <v>16</v>
      </c>
    </row>
    <row r="110" spans="1:14">
      <c r="A110" s="262">
        <f t="shared" si="2"/>
        <v>41318</v>
      </c>
      <c r="B110" s="263">
        <v>8.3333333333333398E-2</v>
      </c>
      <c r="C110" s="62"/>
      <c r="D110" s="62"/>
      <c r="E110" s="62">
        <v>7</v>
      </c>
      <c r="F110" s="63">
        <v>7</v>
      </c>
    </row>
    <row r="111" spans="1:14">
      <c r="A111" s="262">
        <f t="shared" si="2"/>
        <v>41318</v>
      </c>
      <c r="B111" s="263">
        <v>9.375E-2</v>
      </c>
      <c r="C111" s="62"/>
      <c r="D111" s="62"/>
      <c r="E111" s="62">
        <v>11</v>
      </c>
      <c r="F111" s="63">
        <v>5</v>
      </c>
    </row>
    <row r="112" spans="1:14">
      <c r="A112" s="262">
        <f t="shared" si="2"/>
        <v>41318</v>
      </c>
      <c r="B112" s="263">
        <v>0.104166666666667</v>
      </c>
      <c r="C112" s="62"/>
      <c r="D112" s="62"/>
      <c r="E112" s="62">
        <v>14</v>
      </c>
      <c r="F112" s="63">
        <v>5</v>
      </c>
    </row>
    <row r="113" spans="1:6">
      <c r="A113" s="262">
        <f t="shared" si="2"/>
        <v>41318</v>
      </c>
      <c r="B113" s="263">
        <v>0.11458333333333399</v>
      </c>
      <c r="C113" s="62"/>
      <c r="D113" s="62"/>
      <c r="E113" s="62">
        <v>5</v>
      </c>
      <c r="F113" s="63">
        <v>9</v>
      </c>
    </row>
    <row r="114" spans="1:6">
      <c r="A114" s="262">
        <f t="shared" si="2"/>
        <v>41318</v>
      </c>
      <c r="B114" s="263">
        <v>0.125</v>
      </c>
      <c r="C114" s="62"/>
      <c r="D114" s="62"/>
      <c r="E114" s="62">
        <v>11</v>
      </c>
      <c r="F114" s="63">
        <v>9</v>
      </c>
    </row>
    <row r="115" spans="1:6">
      <c r="A115" s="262">
        <f t="shared" si="2"/>
        <v>41318</v>
      </c>
      <c r="B115" s="263">
        <v>0.13541666666666699</v>
      </c>
      <c r="C115" s="62"/>
      <c r="D115" s="62"/>
      <c r="E115" s="62">
        <v>9</v>
      </c>
      <c r="F115" s="63">
        <v>4</v>
      </c>
    </row>
    <row r="116" spans="1:6">
      <c r="A116" s="262">
        <f t="shared" si="2"/>
        <v>41318</v>
      </c>
      <c r="B116" s="263">
        <v>0.14583333333333401</v>
      </c>
      <c r="C116" s="62"/>
      <c r="D116" s="62"/>
      <c r="E116" s="62">
        <v>7</v>
      </c>
      <c r="F116" s="63">
        <v>9</v>
      </c>
    </row>
    <row r="117" spans="1:6">
      <c r="A117" s="262">
        <f t="shared" si="2"/>
        <v>41318</v>
      </c>
      <c r="B117" s="263">
        <v>0.15625</v>
      </c>
      <c r="C117" s="62"/>
      <c r="D117" s="62"/>
      <c r="E117" s="62">
        <v>23</v>
      </c>
      <c r="F117" s="63">
        <v>9</v>
      </c>
    </row>
    <row r="118" spans="1:6">
      <c r="A118" s="262">
        <f t="shared" si="2"/>
        <v>41318</v>
      </c>
      <c r="B118" s="263">
        <v>0.16666666666666699</v>
      </c>
      <c r="C118" s="62"/>
      <c r="D118" s="62"/>
      <c r="E118" s="62">
        <v>9</v>
      </c>
      <c r="F118" s="63">
        <v>9</v>
      </c>
    </row>
    <row r="119" spans="1:6">
      <c r="A119" s="262">
        <f t="shared" si="2"/>
        <v>41318</v>
      </c>
      <c r="B119" s="263">
        <v>0.17708333333333401</v>
      </c>
      <c r="C119" s="62"/>
      <c r="D119" s="62"/>
      <c r="E119" s="62">
        <v>14</v>
      </c>
      <c r="F119" s="63">
        <v>14</v>
      </c>
    </row>
    <row r="120" spans="1:6">
      <c r="A120" s="262">
        <f t="shared" si="2"/>
        <v>41318</v>
      </c>
      <c r="B120" s="263">
        <v>0.1875</v>
      </c>
      <c r="C120" s="62"/>
      <c r="D120" s="62"/>
      <c r="E120" s="62">
        <v>27</v>
      </c>
      <c r="F120" s="63">
        <v>13</v>
      </c>
    </row>
    <row r="121" spans="1:6">
      <c r="A121" s="262">
        <f t="shared" si="2"/>
        <v>41318</v>
      </c>
      <c r="B121" s="263">
        <v>0.19791666666666699</v>
      </c>
      <c r="C121" s="62"/>
      <c r="D121" s="62"/>
      <c r="E121" s="62">
        <v>36</v>
      </c>
      <c r="F121" s="63">
        <v>27</v>
      </c>
    </row>
    <row r="122" spans="1:6">
      <c r="A122" s="262">
        <f t="shared" si="2"/>
        <v>41318</v>
      </c>
      <c r="B122" s="263">
        <v>0.20833333333333401</v>
      </c>
      <c r="C122" s="62"/>
      <c r="D122" s="62"/>
      <c r="E122" s="62">
        <v>43</v>
      </c>
      <c r="F122" s="63">
        <v>36</v>
      </c>
    </row>
    <row r="123" spans="1:6">
      <c r="A123" s="262">
        <f t="shared" si="2"/>
        <v>41318</v>
      </c>
      <c r="B123" s="263">
        <v>0.21875</v>
      </c>
      <c r="C123" s="62"/>
      <c r="D123" s="62"/>
      <c r="E123" s="62">
        <v>34</v>
      </c>
      <c r="F123" s="63">
        <v>42</v>
      </c>
    </row>
    <row r="124" spans="1:6">
      <c r="A124" s="262">
        <f t="shared" si="2"/>
        <v>41318</v>
      </c>
      <c r="B124" s="263">
        <v>0.22916666666666699</v>
      </c>
      <c r="C124" s="62"/>
      <c r="D124" s="62"/>
      <c r="E124" s="62">
        <v>85</v>
      </c>
      <c r="F124" s="63">
        <v>45</v>
      </c>
    </row>
    <row r="125" spans="1:6">
      <c r="A125" s="262">
        <f t="shared" si="2"/>
        <v>41318</v>
      </c>
      <c r="B125" s="263">
        <v>0.23958333333333401</v>
      </c>
      <c r="C125" s="62"/>
      <c r="D125" s="62"/>
      <c r="E125" s="62">
        <v>130</v>
      </c>
      <c r="F125" s="63">
        <v>65</v>
      </c>
    </row>
    <row r="126" spans="1:6">
      <c r="A126" s="262">
        <f t="shared" si="2"/>
        <v>41318</v>
      </c>
      <c r="B126" s="263">
        <v>0.25</v>
      </c>
      <c r="C126" s="62"/>
      <c r="D126" s="62"/>
      <c r="E126" s="62">
        <v>101</v>
      </c>
      <c r="F126" s="63">
        <v>101</v>
      </c>
    </row>
    <row r="127" spans="1:6">
      <c r="A127" s="262">
        <f t="shared" si="2"/>
        <v>41318</v>
      </c>
      <c r="B127" s="263">
        <v>0.26041666666666702</v>
      </c>
      <c r="C127" s="62"/>
      <c r="D127" s="62"/>
      <c r="E127" s="62">
        <v>97</v>
      </c>
      <c r="F127" s="63">
        <v>130</v>
      </c>
    </row>
    <row r="128" spans="1:6">
      <c r="A128" s="262">
        <f t="shared" si="2"/>
        <v>41318</v>
      </c>
      <c r="B128" s="263">
        <v>0.27083333333333398</v>
      </c>
      <c r="C128" s="62"/>
      <c r="D128" s="62"/>
      <c r="E128" s="62">
        <v>184</v>
      </c>
      <c r="F128" s="63">
        <v>116</v>
      </c>
    </row>
    <row r="129" spans="1:6">
      <c r="A129" s="262">
        <f t="shared" si="2"/>
        <v>41318</v>
      </c>
      <c r="B129" s="263">
        <v>0.28125</v>
      </c>
      <c r="C129" s="62"/>
      <c r="D129" s="62"/>
      <c r="E129" s="62">
        <v>191</v>
      </c>
      <c r="F129" s="63">
        <v>183</v>
      </c>
    </row>
    <row r="130" spans="1:6">
      <c r="A130" s="262">
        <f t="shared" si="2"/>
        <v>41318</v>
      </c>
      <c r="B130" s="263">
        <v>0.29166666666666702</v>
      </c>
      <c r="C130" s="62"/>
      <c r="D130" s="62"/>
      <c r="E130" s="62">
        <v>223</v>
      </c>
      <c r="F130" s="63">
        <v>145</v>
      </c>
    </row>
    <row r="131" spans="1:6">
      <c r="A131" s="262">
        <f t="shared" si="2"/>
        <v>41318</v>
      </c>
      <c r="B131" s="263">
        <v>0.30208333333333398</v>
      </c>
      <c r="C131" s="62"/>
      <c r="D131" s="62"/>
      <c r="E131" s="62">
        <v>236</v>
      </c>
      <c r="F131" s="63">
        <v>217</v>
      </c>
    </row>
    <row r="132" spans="1:6">
      <c r="A132" s="262">
        <f t="shared" si="2"/>
        <v>41318</v>
      </c>
      <c r="B132" s="263">
        <v>0.3125</v>
      </c>
      <c r="C132" s="62"/>
      <c r="D132" s="62"/>
      <c r="E132" s="62">
        <v>297</v>
      </c>
      <c r="F132" s="63">
        <v>223</v>
      </c>
    </row>
    <row r="133" spans="1:6">
      <c r="A133" s="262">
        <f t="shared" si="2"/>
        <v>41318</v>
      </c>
      <c r="B133" s="263">
        <v>0.32291666666666702</v>
      </c>
      <c r="C133" s="62"/>
      <c r="D133" s="62"/>
      <c r="E133" s="62">
        <v>346</v>
      </c>
      <c r="F133" s="63">
        <v>313</v>
      </c>
    </row>
    <row r="134" spans="1:6">
      <c r="A134" s="262">
        <f t="shared" si="2"/>
        <v>41318</v>
      </c>
      <c r="B134" s="263">
        <v>0.33333333333333398</v>
      </c>
      <c r="C134" s="62"/>
      <c r="D134" s="62"/>
      <c r="E134" s="62">
        <v>313</v>
      </c>
      <c r="F134" s="63">
        <v>308</v>
      </c>
    </row>
    <row r="135" spans="1:6">
      <c r="A135" s="262">
        <f t="shared" si="2"/>
        <v>41318</v>
      </c>
      <c r="B135" s="263">
        <v>0.34375</v>
      </c>
      <c r="C135" s="62"/>
      <c r="D135" s="62"/>
      <c r="E135" s="62">
        <v>335</v>
      </c>
      <c r="F135" s="63">
        <v>326</v>
      </c>
    </row>
    <row r="136" spans="1:6">
      <c r="A136" s="262">
        <f t="shared" si="2"/>
        <v>41318</v>
      </c>
      <c r="B136" s="263">
        <v>0.35416666666666702</v>
      </c>
      <c r="C136" s="62"/>
      <c r="D136" s="62"/>
      <c r="E136" s="62">
        <v>369</v>
      </c>
      <c r="F136" s="63">
        <v>290</v>
      </c>
    </row>
    <row r="137" spans="1:6">
      <c r="A137" s="262">
        <f t="shared" si="2"/>
        <v>41318</v>
      </c>
      <c r="B137" s="263">
        <v>0.36458333333333398</v>
      </c>
      <c r="C137" s="62"/>
      <c r="D137" s="62"/>
      <c r="E137" s="62">
        <v>317</v>
      </c>
      <c r="F137" s="63">
        <v>306</v>
      </c>
    </row>
    <row r="138" spans="1:6">
      <c r="A138" s="262">
        <f t="shared" si="2"/>
        <v>41318</v>
      </c>
      <c r="B138" s="263">
        <v>0.375</v>
      </c>
      <c r="C138" s="62"/>
      <c r="D138" s="62"/>
      <c r="E138" s="62">
        <v>329</v>
      </c>
      <c r="F138" s="63">
        <v>235</v>
      </c>
    </row>
    <row r="139" spans="1:6">
      <c r="A139" s="262">
        <f t="shared" si="2"/>
        <v>41318</v>
      </c>
      <c r="B139" s="263">
        <v>0.38541666666666702</v>
      </c>
      <c r="C139" s="62"/>
      <c r="D139" s="62"/>
      <c r="E139" s="62">
        <v>311</v>
      </c>
      <c r="F139" s="63">
        <v>257</v>
      </c>
    </row>
    <row r="140" spans="1:6">
      <c r="A140" s="262">
        <f t="shared" si="2"/>
        <v>41318</v>
      </c>
      <c r="B140" s="263">
        <v>0.39583333333333398</v>
      </c>
      <c r="C140" s="62"/>
      <c r="D140" s="62"/>
      <c r="E140" s="62">
        <v>356</v>
      </c>
      <c r="F140" s="63">
        <v>279</v>
      </c>
    </row>
    <row r="141" spans="1:6">
      <c r="A141" s="262">
        <f t="shared" si="2"/>
        <v>41318</v>
      </c>
      <c r="B141" s="263">
        <v>0.40625</v>
      </c>
      <c r="C141" s="62"/>
      <c r="D141" s="62"/>
      <c r="E141" s="62">
        <v>376</v>
      </c>
      <c r="F141" s="63">
        <v>275</v>
      </c>
    </row>
    <row r="142" spans="1:6">
      <c r="A142" s="262">
        <f t="shared" si="2"/>
        <v>41318</v>
      </c>
      <c r="B142" s="263">
        <v>0.41666666666666702</v>
      </c>
      <c r="C142" s="62"/>
      <c r="D142" s="62"/>
      <c r="E142" s="62">
        <v>342</v>
      </c>
      <c r="F142" s="63">
        <v>288</v>
      </c>
    </row>
    <row r="143" spans="1:6">
      <c r="A143" s="262">
        <f t="shared" si="2"/>
        <v>41318</v>
      </c>
      <c r="B143" s="263">
        <v>0.42708333333333398</v>
      </c>
      <c r="C143" s="62"/>
      <c r="D143" s="62"/>
      <c r="E143" s="62">
        <v>337</v>
      </c>
      <c r="F143" s="63">
        <v>291</v>
      </c>
    </row>
    <row r="144" spans="1:6">
      <c r="A144" s="262">
        <f t="shared" si="2"/>
        <v>41318</v>
      </c>
      <c r="B144" s="263">
        <v>0.4375</v>
      </c>
      <c r="C144" s="62"/>
      <c r="D144" s="62"/>
      <c r="E144" s="62">
        <v>340</v>
      </c>
      <c r="F144" s="63">
        <v>282</v>
      </c>
    </row>
    <row r="145" spans="1:7">
      <c r="A145" s="262">
        <f t="shared" si="2"/>
        <v>41318</v>
      </c>
      <c r="B145" s="263">
        <v>0.44791666666666702</v>
      </c>
      <c r="C145" s="62"/>
      <c r="D145" s="62"/>
      <c r="E145" s="62">
        <v>387</v>
      </c>
      <c r="F145" s="63">
        <v>300</v>
      </c>
    </row>
    <row r="146" spans="1:7">
      <c r="A146" s="262">
        <f t="shared" si="2"/>
        <v>41318</v>
      </c>
      <c r="B146" s="263">
        <v>0.45833333333333398</v>
      </c>
      <c r="C146" s="62"/>
      <c r="D146" s="62"/>
      <c r="E146" s="62">
        <v>365</v>
      </c>
      <c r="F146" s="63">
        <v>308</v>
      </c>
    </row>
    <row r="147" spans="1:7">
      <c r="A147" s="262">
        <f t="shared" si="2"/>
        <v>41318</v>
      </c>
      <c r="B147" s="263">
        <v>0.46875</v>
      </c>
      <c r="C147" s="62"/>
      <c r="D147" s="62"/>
      <c r="E147" s="62">
        <v>362</v>
      </c>
      <c r="F147" s="63">
        <v>324</v>
      </c>
    </row>
    <row r="148" spans="1:7">
      <c r="A148" s="262">
        <f t="shared" si="2"/>
        <v>41318</v>
      </c>
      <c r="B148" s="263">
        <v>0.47916666666666702</v>
      </c>
      <c r="C148" s="62"/>
      <c r="D148" s="62"/>
      <c r="E148" s="62">
        <v>385</v>
      </c>
      <c r="F148" s="63">
        <v>344</v>
      </c>
    </row>
    <row r="149" spans="1:7">
      <c r="A149" s="262">
        <f t="shared" si="2"/>
        <v>41318</v>
      </c>
      <c r="B149" s="263">
        <v>0.48958333333333398</v>
      </c>
      <c r="C149" s="62"/>
      <c r="D149" s="62"/>
      <c r="E149" s="62">
        <v>365</v>
      </c>
      <c r="F149" s="63">
        <v>391</v>
      </c>
    </row>
    <row r="150" spans="1:7">
      <c r="A150" s="259">
        <f t="shared" si="2"/>
        <v>41318</v>
      </c>
      <c r="B150" s="49">
        <v>0.5</v>
      </c>
      <c r="C150" s="64"/>
      <c r="D150" s="64"/>
      <c r="E150" s="64">
        <v>391</v>
      </c>
      <c r="F150" s="65">
        <v>447</v>
      </c>
      <c r="G150" s="48" t="s">
        <v>48</v>
      </c>
    </row>
    <row r="151" spans="1:7">
      <c r="A151" s="259">
        <f t="shared" si="2"/>
        <v>41318</v>
      </c>
      <c r="B151" s="49">
        <v>0.51041666666666696</v>
      </c>
      <c r="C151" s="62"/>
      <c r="D151" s="62"/>
      <c r="E151" s="62">
        <v>398</v>
      </c>
      <c r="F151" s="63">
        <v>396</v>
      </c>
    </row>
    <row r="152" spans="1:7">
      <c r="A152" s="259">
        <f t="shared" si="2"/>
        <v>41318</v>
      </c>
      <c r="B152" s="49">
        <v>0.52083333333333404</v>
      </c>
      <c r="C152" s="62"/>
      <c r="D152" s="62"/>
      <c r="E152" s="62">
        <v>401</v>
      </c>
      <c r="F152" s="63">
        <v>405</v>
      </c>
    </row>
    <row r="153" spans="1:7">
      <c r="A153" s="259">
        <f t="shared" si="2"/>
        <v>41318</v>
      </c>
      <c r="B153" s="49">
        <v>0.53125</v>
      </c>
      <c r="C153" s="62"/>
      <c r="D153" s="62"/>
      <c r="E153" s="62">
        <v>400</v>
      </c>
      <c r="F153" s="63">
        <v>400</v>
      </c>
    </row>
    <row r="154" spans="1:7">
      <c r="A154" s="259">
        <f t="shared" si="2"/>
        <v>41318</v>
      </c>
      <c r="B154" s="49">
        <v>0.54166666666666696</v>
      </c>
      <c r="C154" s="62"/>
      <c r="D154" s="62"/>
      <c r="E154" s="62">
        <v>374</v>
      </c>
      <c r="F154" s="63">
        <v>411</v>
      </c>
    </row>
    <row r="155" spans="1:7">
      <c r="A155" s="259">
        <f t="shared" si="2"/>
        <v>41318</v>
      </c>
      <c r="B155" s="49">
        <v>0.55208333333333404</v>
      </c>
      <c r="C155" s="62"/>
      <c r="D155" s="62"/>
      <c r="E155" s="62">
        <v>410</v>
      </c>
      <c r="F155" s="63">
        <v>346</v>
      </c>
    </row>
    <row r="156" spans="1:7">
      <c r="A156" s="259">
        <f t="shared" si="2"/>
        <v>41318</v>
      </c>
      <c r="B156" s="49">
        <v>0.5625</v>
      </c>
      <c r="C156" s="62"/>
      <c r="D156" s="62"/>
      <c r="E156" s="62">
        <v>380</v>
      </c>
      <c r="F156" s="63">
        <v>367</v>
      </c>
    </row>
    <row r="157" spans="1:7">
      <c r="A157" s="259">
        <f t="shared" si="2"/>
        <v>41318</v>
      </c>
      <c r="B157" s="49">
        <v>0.57291666666666696</v>
      </c>
      <c r="C157" s="62"/>
      <c r="D157" s="62"/>
      <c r="E157" s="62">
        <v>382</v>
      </c>
      <c r="F157" s="63">
        <v>335</v>
      </c>
    </row>
    <row r="158" spans="1:7">
      <c r="A158" s="259">
        <f t="shared" si="2"/>
        <v>41318</v>
      </c>
      <c r="B158" s="49">
        <v>0.58333333333333404</v>
      </c>
      <c r="C158" s="62"/>
      <c r="D158" s="62"/>
      <c r="E158" s="62">
        <v>416</v>
      </c>
      <c r="F158" s="63">
        <v>413</v>
      </c>
    </row>
    <row r="159" spans="1:7">
      <c r="A159" s="259">
        <f t="shared" si="2"/>
        <v>41318</v>
      </c>
      <c r="B159" s="49">
        <v>0.59375</v>
      </c>
      <c r="C159" s="62"/>
      <c r="D159" s="62"/>
      <c r="E159" s="62">
        <v>385</v>
      </c>
      <c r="F159" s="63">
        <v>418</v>
      </c>
    </row>
    <row r="160" spans="1:7">
      <c r="A160" s="259">
        <f t="shared" si="2"/>
        <v>41318</v>
      </c>
      <c r="B160" s="49">
        <v>0.60416666666666696</v>
      </c>
      <c r="C160" s="62"/>
      <c r="D160" s="62"/>
      <c r="E160" s="62">
        <v>414</v>
      </c>
      <c r="F160" s="63">
        <v>398</v>
      </c>
    </row>
    <row r="161" spans="1:6">
      <c r="A161" s="259">
        <f t="shared" si="2"/>
        <v>41318</v>
      </c>
      <c r="B161" s="49">
        <v>0.61458333333333404</v>
      </c>
      <c r="C161" s="62"/>
      <c r="D161" s="62"/>
      <c r="E161" s="62">
        <v>416</v>
      </c>
      <c r="F161" s="63">
        <v>411</v>
      </c>
    </row>
    <row r="162" spans="1:6">
      <c r="A162" s="259">
        <f t="shared" si="2"/>
        <v>41318</v>
      </c>
      <c r="B162" s="49">
        <v>0.625</v>
      </c>
      <c r="C162" s="62"/>
      <c r="D162" s="62"/>
      <c r="E162" s="62">
        <v>364</v>
      </c>
      <c r="F162" s="63">
        <v>433</v>
      </c>
    </row>
    <row r="163" spans="1:6">
      <c r="A163" s="259">
        <f t="shared" si="2"/>
        <v>41318</v>
      </c>
      <c r="B163" s="49">
        <v>0.63541666666666696</v>
      </c>
      <c r="C163" s="62"/>
      <c r="D163" s="62"/>
      <c r="E163" s="62">
        <v>364</v>
      </c>
      <c r="F163" s="63">
        <v>445</v>
      </c>
    </row>
    <row r="164" spans="1:6">
      <c r="A164" s="259">
        <f t="shared" si="2"/>
        <v>41318</v>
      </c>
      <c r="B164" s="49">
        <v>0.64583333333333404</v>
      </c>
      <c r="C164" s="62"/>
      <c r="D164" s="62"/>
      <c r="E164" s="62">
        <v>382</v>
      </c>
      <c r="F164" s="63">
        <v>434</v>
      </c>
    </row>
    <row r="165" spans="1:6">
      <c r="A165" s="259">
        <f t="shared" si="2"/>
        <v>41318</v>
      </c>
      <c r="B165" s="49">
        <v>0.65625</v>
      </c>
      <c r="C165" s="62"/>
      <c r="D165" s="62"/>
      <c r="E165" s="62">
        <v>360</v>
      </c>
      <c r="F165" s="63">
        <v>414</v>
      </c>
    </row>
    <row r="166" spans="1:6">
      <c r="A166" s="259">
        <f t="shared" si="2"/>
        <v>41318</v>
      </c>
      <c r="B166" s="49">
        <v>0.66666666666666696</v>
      </c>
      <c r="C166" s="62"/>
      <c r="D166" s="62"/>
      <c r="E166" s="62">
        <v>382</v>
      </c>
      <c r="F166" s="63">
        <v>469</v>
      </c>
    </row>
    <row r="167" spans="1:6">
      <c r="A167" s="259">
        <f t="shared" ref="A167:A197" si="3">$D$3 +1</f>
        <v>41318</v>
      </c>
      <c r="B167" s="49">
        <v>0.67708333333333404</v>
      </c>
      <c r="C167" s="62"/>
      <c r="D167" s="62"/>
      <c r="E167" s="62">
        <v>416</v>
      </c>
      <c r="F167" s="63">
        <v>404</v>
      </c>
    </row>
    <row r="168" spans="1:6">
      <c r="A168" s="259">
        <f t="shared" si="3"/>
        <v>41318</v>
      </c>
      <c r="B168" s="49">
        <v>0.6875</v>
      </c>
      <c r="C168" s="62"/>
      <c r="D168" s="62"/>
      <c r="E168" s="62">
        <v>374</v>
      </c>
      <c r="F168" s="63">
        <v>378</v>
      </c>
    </row>
    <row r="169" spans="1:6">
      <c r="A169" s="259">
        <f t="shared" si="3"/>
        <v>41318</v>
      </c>
      <c r="B169" s="49">
        <v>0.69791666666666696</v>
      </c>
      <c r="C169" s="62"/>
      <c r="D169" s="62"/>
      <c r="E169" s="62">
        <v>436</v>
      </c>
      <c r="F169" s="63">
        <v>474</v>
      </c>
    </row>
    <row r="170" spans="1:6">
      <c r="A170" s="259">
        <f t="shared" si="3"/>
        <v>41318</v>
      </c>
      <c r="B170" s="49">
        <v>0.70833333333333404</v>
      </c>
      <c r="C170" s="62"/>
      <c r="D170" s="62"/>
      <c r="E170" s="62">
        <v>400</v>
      </c>
      <c r="F170" s="63">
        <v>456</v>
      </c>
    </row>
    <row r="171" spans="1:6">
      <c r="A171" s="259">
        <f t="shared" si="3"/>
        <v>41318</v>
      </c>
      <c r="B171" s="49">
        <v>0.71875</v>
      </c>
      <c r="C171" s="62"/>
      <c r="D171" s="62"/>
      <c r="E171" s="62">
        <v>367</v>
      </c>
      <c r="F171" s="63">
        <v>460</v>
      </c>
    </row>
    <row r="172" spans="1:6">
      <c r="A172" s="259">
        <f t="shared" si="3"/>
        <v>41318</v>
      </c>
      <c r="B172" s="49">
        <v>0.72916666666666696</v>
      </c>
      <c r="C172" s="62"/>
      <c r="D172" s="62"/>
      <c r="E172" s="62">
        <v>364</v>
      </c>
      <c r="F172" s="63">
        <v>445</v>
      </c>
    </row>
    <row r="173" spans="1:6">
      <c r="A173" s="259">
        <f t="shared" si="3"/>
        <v>41318</v>
      </c>
      <c r="B173" s="49">
        <v>0.73958333333333404</v>
      </c>
      <c r="C173" s="62"/>
      <c r="D173" s="62"/>
      <c r="E173" s="62">
        <v>351</v>
      </c>
      <c r="F173" s="62">
        <v>376</v>
      </c>
    </row>
    <row r="174" spans="1:6">
      <c r="A174" s="259">
        <f t="shared" si="3"/>
        <v>41318</v>
      </c>
      <c r="B174" s="49">
        <v>0.75</v>
      </c>
      <c r="C174" s="62"/>
      <c r="D174" s="62"/>
      <c r="E174" s="62">
        <v>344</v>
      </c>
      <c r="F174" s="62">
        <v>328</v>
      </c>
    </row>
    <row r="175" spans="1:6">
      <c r="A175" s="259">
        <f t="shared" si="3"/>
        <v>41318</v>
      </c>
      <c r="B175" s="49">
        <v>0.76041666666666696</v>
      </c>
      <c r="C175" s="62"/>
      <c r="D175" s="62"/>
      <c r="E175" s="62">
        <v>337</v>
      </c>
      <c r="F175" s="62">
        <v>328</v>
      </c>
    </row>
    <row r="176" spans="1:6">
      <c r="A176" s="259">
        <f t="shared" si="3"/>
        <v>41318</v>
      </c>
      <c r="B176" s="49">
        <v>0.77083333333333404</v>
      </c>
      <c r="C176" s="62"/>
      <c r="D176" s="62"/>
      <c r="E176" s="62">
        <v>304</v>
      </c>
      <c r="F176" s="62">
        <v>346</v>
      </c>
    </row>
    <row r="177" spans="1:6">
      <c r="A177" s="259">
        <f t="shared" si="3"/>
        <v>41318</v>
      </c>
      <c r="B177" s="49">
        <v>0.78125</v>
      </c>
      <c r="C177" s="62"/>
      <c r="D177" s="62"/>
      <c r="E177" s="62">
        <v>266</v>
      </c>
      <c r="F177" s="62">
        <v>237</v>
      </c>
    </row>
    <row r="178" spans="1:6">
      <c r="A178" s="259">
        <f t="shared" si="3"/>
        <v>41318</v>
      </c>
      <c r="B178" s="49">
        <v>0.79166666666666696</v>
      </c>
      <c r="C178" s="62"/>
      <c r="D178" s="62"/>
      <c r="E178" s="62">
        <v>283</v>
      </c>
      <c r="F178" s="62">
        <v>268</v>
      </c>
    </row>
    <row r="179" spans="1:6">
      <c r="A179" s="259">
        <f t="shared" si="3"/>
        <v>41318</v>
      </c>
      <c r="B179" s="49">
        <v>0.80208333333333404</v>
      </c>
      <c r="C179" s="62"/>
      <c r="D179" s="62"/>
      <c r="E179" s="62">
        <v>247</v>
      </c>
      <c r="F179" s="62">
        <v>243</v>
      </c>
    </row>
    <row r="180" spans="1:6">
      <c r="A180" s="259">
        <f t="shared" si="3"/>
        <v>41318</v>
      </c>
      <c r="B180" s="49">
        <v>0.8125</v>
      </c>
      <c r="C180" s="62"/>
      <c r="D180" s="62"/>
      <c r="E180" s="62">
        <v>250</v>
      </c>
      <c r="F180" s="62">
        <v>250</v>
      </c>
    </row>
    <row r="181" spans="1:6">
      <c r="A181" s="259">
        <f t="shared" si="3"/>
        <v>41318</v>
      </c>
      <c r="B181" s="49">
        <v>0.82291666666666696</v>
      </c>
      <c r="C181" s="62"/>
      <c r="D181" s="62"/>
      <c r="E181" s="62">
        <v>211</v>
      </c>
      <c r="F181" s="62">
        <v>197</v>
      </c>
    </row>
    <row r="182" spans="1:6">
      <c r="A182" s="259">
        <f t="shared" si="3"/>
        <v>41318</v>
      </c>
      <c r="B182" s="49">
        <v>0.83333333333333404</v>
      </c>
      <c r="C182" s="62"/>
      <c r="D182" s="62"/>
      <c r="E182" s="62">
        <v>193</v>
      </c>
      <c r="F182" s="62">
        <v>212</v>
      </c>
    </row>
    <row r="183" spans="1:6">
      <c r="A183" s="259">
        <f t="shared" si="3"/>
        <v>41318</v>
      </c>
      <c r="B183" s="49">
        <v>0.84375</v>
      </c>
      <c r="C183" s="62"/>
      <c r="D183" s="62"/>
      <c r="E183" s="62">
        <v>212</v>
      </c>
      <c r="F183" s="62">
        <v>217</v>
      </c>
    </row>
    <row r="184" spans="1:6">
      <c r="A184" s="259">
        <f t="shared" si="3"/>
        <v>41318</v>
      </c>
      <c r="B184" s="49">
        <v>0.85416666666666696</v>
      </c>
      <c r="C184" s="62"/>
      <c r="D184" s="62"/>
      <c r="E184" s="62">
        <v>164</v>
      </c>
      <c r="F184" s="62">
        <v>170</v>
      </c>
    </row>
    <row r="185" spans="1:6">
      <c r="A185" s="259">
        <f t="shared" si="3"/>
        <v>41318</v>
      </c>
      <c r="B185" s="49">
        <v>0.86458333333333404</v>
      </c>
      <c r="C185" s="62"/>
      <c r="D185" s="62"/>
      <c r="E185" s="62">
        <v>157</v>
      </c>
      <c r="F185" s="62">
        <v>174</v>
      </c>
    </row>
    <row r="186" spans="1:6">
      <c r="A186" s="259">
        <f t="shared" si="3"/>
        <v>41318</v>
      </c>
      <c r="B186" s="49">
        <v>0.875</v>
      </c>
      <c r="C186" s="62"/>
      <c r="D186" s="62"/>
      <c r="E186" s="62">
        <v>137</v>
      </c>
      <c r="F186" s="62">
        <v>161</v>
      </c>
    </row>
    <row r="187" spans="1:6">
      <c r="A187" s="259">
        <f t="shared" si="3"/>
        <v>41318</v>
      </c>
      <c r="B187" s="49">
        <v>0.88541666666666696</v>
      </c>
      <c r="C187" s="62"/>
      <c r="D187" s="62"/>
      <c r="E187" s="62">
        <v>130</v>
      </c>
      <c r="F187" s="63">
        <v>132</v>
      </c>
    </row>
    <row r="188" spans="1:6">
      <c r="A188" s="259">
        <f t="shared" si="3"/>
        <v>41318</v>
      </c>
      <c r="B188" s="49">
        <v>0.89583333333333404</v>
      </c>
      <c r="C188" s="62"/>
      <c r="D188" s="62"/>
      <c r="E188" s="62">
        <v>106</v>
      </c>
      <c r="F188" s="63">
        <v>159</v>
      </c>
    </row>
    <row r="189" spans="1:6">
      <c r="A189" s="259">
        <f t="shared" si="3"/>
        <v>41318</v>
      </c>
      <c r="B189" s="49">
        <v>0.90625</v>
      </c>
      <c r="C189" s="62"/>
      <c r="D189" s="62"/>
      <c r="E189" s="62">
        <v>115</v>
      </c>
      <c r="F189" s="63">
        <v>130</v>
      </c>
    </row>
    <row r="190" spans="1:6">
      <c r="A190" s="259">
        <f t="shared" si="3"/>
        <v>41318</v>
      </c>
      <c r="B190" s="49">
        <v>0.91666666666666696</v>
      </c>
      <c r="C190" s="62"/>
      <c r="D190" s="62"/>
      <c r="E190" s="62">
        <v>113</v>
      </c>
      <c r="F190" s="63">
        <v>94</v>
      </c>
    </row>
    <row r="191" spans="1:6">
      <c r="A191" s="259">
        <f t="shared" si="3"/>
        <v>41318</v>
      </c>
      <c r="B191" s="49">
        <v>0.92708333333333404</v>
      </c>
      <c r="C191" s="62"/>
      <c r="D191" s="62"/>
      <c r="E191" s="62">
        <v>90</v>
      </c>
      <c r="F191" s="63">
        <v>83</v>
      </c>
    </row>
    <row r="192" spans="1:6">
      <c r="A192" s="259">
        <f t="shared" si="3"/>
        <v>41318</v>
      </c>
      <c r="B192" s="49">
        <v>0.9375</v>
      </c>
      <c r="C192" s="62"/>
      <c r="D192" s="62"/>
      <c r="E192" s="62">
        <v>94</v>
      </c>
      <c r="F192" s="63">
        <v>83</v>
      </c>
    </row>
    <row r="193" spans="1:7">
      <c r="A193" s="259">
        <f t="shared" si="3"/>
        <v>41318</v>
      </c>
      <c r="B193" s="49">
        <v>0.94791666666666696</v>
      </c>
      <c r="C193" s="62"/>
      <c r="D193" s="62"/>
      <c r="E193" s="62">
        <v>47</v>
      </c>
      <c r="F193" s="63">
        <v>69</v>
      </c>
    </row>
    <row r="194" spans="1:7">
      <c r="A194" s="259">
        <f t="shared" si="3"/>
        <v>41318</v>
      </c>
      <c r="B194" s="49">
        <v>0.95833333333333404</v>
      </c>
      <c r="C194" s="62"/>
      <c r="D194" s="62"/>
      <c r="E194" s="62">
        <v>77</v>
      </c>
      <c r="F194" s="63">
        <v>54</v>
      </c>
    </row>
    <row r="195" spans="1:7">
      <c r="A195" s="259">
        <f t="shared" si="3"/>
        <v>41318</v>
      </c>
      <c r="B195" s="49">
        <v>0.96875</v>
      </c>
      <c r="C195" s="62"/>
      <c r="D195" s="62"/>
      <c r="E195" s="62">
        <v>36</v>
      </c>
      <c r="F195" s="63">
        <v>52</v>
      </c>
    </row>
    <row r="196" spans="1:7">
      <c r="A196" s="259">
        <f t="shared" si="3"/>
        <v>41318</v>
      </c>
      <c r="B196" s="49">
        <v>0.97916666666666696</v>
      </c>
      <c r="C196" s="62"/>
      <c r="D196" s="62"/>
      <c r="E196" s="62">
        <v>25</v>
      </c>
      <c r="F196" s="63">
        <v>42</v>
      </c>
    </row>
    <row r="197" spans="1:7" ht="16.5" thickBot="1">
      <c r="A197" s="259">
        <f t="shared" si="3"/>
        <v>41318</v>
      </c>
      <c r="B197" s="49">
        <v>0.98958333333333404</v>
      </c>
      <c r="C197" s="66"/>
      <c r="D197" s="66"/>
      <c r="E197" s="66">
        <v>31</v>
      </c>
      <c r="F197" s="67">
        <v>49</v>
      </c>
    </row>
    <row r="198" spans="1:7">
      <c r="A198" s="262">
        <f>$D$3 + 2</f>
        <v>41319</v>
      </c>
      <c r="B198" s="263">
        <v>0</v>
      </c>
      <c r="C198" s="60"/>
      <c r="D198" s="60"/>
      <c r="E198" s="60">
        <v>24</v>
      </c>
      <c r="F198" s="61">
        <v>48</v>
      </c>
      <c r="G198" s="48" t="s">
        <v>47</v>
      </c>
    </row>
    <row r="199" spans="1:7">
      <c r="A199" s="262">
        <f t="shared" ref="A199:A262" si="4">$D$3 + 2</f>
        <v>41319</v>
      </c>
      <c r="B199" s="263">
        <v>1.0416666666666666E-2</v>
      </c>
      <c r="C199" s="62"/>
      <c r="D199" s="62"/>
      <c r="E199" s="62">
        <v>31</v>
      </c>
      <c r="F199" s="63">
        <v>29</v>
      </c>
    </row>
    <row r="200" spans="1:7">
      <c r="A200" s="262">
        <f t="shared" si="4"/>
        <v>41319</v>
      </c>
      <c r="B200" s="263">
        <v>2.0833333333333332E-2</v>
      </c>
      <c r="C200" s="62"/>
      <c r="D200" s="62"/>
      <c r="E200" s="62">
        <v>15</v>
      </c>
      <c r="F200" s="63">
        <v>14</v>
      </c>
    </row>
    <row r="201" spans="1:7">
      <c r="A201" s="262">
        <f t="shared" si="4"/>
        <v>41319</v>
      </c>
      <c r="B201" s="263">
        <v>3.125E-2</v>
      </c>
      <c r="C201" s="62"/>
      <c r="D201" s="62"/>
      <c r="E201" s="62">
        <v>24</v>
      </c>
      <c r="F201" s="63">
        <v>18</v>
      </c>
    </row>
    <row r="202" spans="1:7">
      <c r="A202" s="262">
        <f t="shared" si="4"/>
        <v>41319</v>
      </c>
      <c r="B202" s="263">
        <v>4.1666666666666699E-2</v>
      </c>
      <c r="C202" s="62"/>
      <c r="D202" s="62"/>
      <c r="E202" s="62">
        <v>13</v>
      </c>
      <c r="F202" s="63">
        <v>23</v>
      </c>
    </row>
    <row r="203" spans="1:7">
      <c r="A203" s="262">
        <f t="shared" si="4"/>
        <v>41319</v>
      </c>
      <c r="B203" s="263">
        <v>5.2083333333333398E-2</v>
      </c>
      <c r="C203" s="62"/>
      <c r="D203" s="62"/>
      <c r="E203" s="62">
        <v>15</v>
      </c>
      <c r="F203" s="63">
        <v>13</v>
      </c>
    </row>
    <row r="204" spans="1:7">
      <c r="A204" s="262">
        <f t="shared" si="4"/>
        <v>41319</v>
      </c>
      <c r="B204" s="263">
        <v>6.25E-2</v>
      </c>
      <c r="C204" s="62"/>
      <c r="D204" s="62"/>
      <c r="E204" s="62">
        <v>18</v>
      </c>
      <c r="F204" s="63">
        <v>14</v>
      </c>
    </row>
    <row r="205" spans="1:7">
      <c r="A205" s="262">
        <f t="shared" si="4"/>
        <v>41319</v>
      </c>
      <c r="B205" s="263">
        <v>7.2916666666666699E-2</v>
      </c>
      <c r="C205" s="62"/>
      <c r="D205" s="62"/>
      <c r="E205" s="62">
        <v>13</v>
      </c>
      <c r="F205" s="63">
        <v>9</v>
      </c>
    </row>
    <row r="206" spans="1:7">
      <c r="A206" s="262">
        <f t="shared" si="4"/>
        <v>41319</v>
      </c>
      <c r="B206" s="263">
        <v>8.3333333333333398E-2</v>
      </c>
      <c r="C206" s="62"/>
      <c r="D206" s="62"/>
      <c r="E206" s="62">
        <v>9</v>
      </c>
      <c r="F206" s="63">
        <v>18</v>
      </c>
    </row>
    <row r="207" spans="1:7">
      <c r="A207" s="262">
        <f t="shared" si="4"/>
        <v>41319</v>
      </c>
      <c r="B207" s="263">
        <v>9.375E-2</v>
      </c>
      <c r="C207" s="62"/>
      <c r="D207" s="62"/>
      <c r="E207" s="62">
        <v>11</v>
      </c>
      <c r="F207" s="63">
        <v>14</v>
      </c>
    </row>
    <row r="208" spans="1:7">
      <c r="A208" s="262">
        <f t="shared" si="4"/>
        <v>41319</v>
      </c>
      <c r="B208" s="263">
        <v>0.104166666666667</v>
      </c>
      <c r="C208" s="62"/>
      <c r="D208" s="62"/>
      <c r="E208" s="62">
        <v>18</v>
      </c>
      <c r="F208" s="63">
        <v>13</v>
      </c>
    </row>
    <row r="209" spans="1:6">
      <c r="A209" s="262">
        <f t="shared" si="4"/>
        <v>41319</v>
      </c>
      <c r="B209" s="263">
        <v>0.11458333333333399</v>
      </c>
      <c r="C209" s="62"/>
      <c r="D209" s="62"/>
      <c r="E209" s="62">
        <v>13</v>
      </c>
      <c r="F209" s="63">
        <v>4</v>
      </c>
    </row>
    <row r="210" spans="1:6">
      <c r="A210" s="262">
        <f t="shared" si="4"/>
        <v>41319</v>
      </c>
      <c r="B210" s="263">
        <v>0.125</v>
      </c>
      <c r="C210" s="62"/>
      <c r="D210" s="62"/>
      <c r="E210" s="62">
        <v>9</v>
      </c>
      <c r="F210" s="63">
        <v>11</v>
      </c>
    </row>
    <row r="211" spans="1:6">
      <c r="A211" s="262">
        <f t="shared" si="4"/>
        <v>41319</v>
      </c>
      <c r="B211" s="263">
        <v>0.13541666666666699</v>
      </c>
      <c r="C211" s="62"/>
      <c r="D211" s="62"/>
      <c r="E211" s="62">
        <v>25</v>
      </c>
      <c r="F211" s="63">
        <v>5</v>
      </c>
    </row>
    <row r="212" spans="1:6">
      <c r="A212" s="262">
        <f t="shared" si="4"/>
        <v>41319</v>
      </c>
      <c r="B212" s="263">
        <v>0.14583333333333401</v>
      </c>
      <c r="C212" s="62"/>
      <c r="D212" s="62"/>
      <c r="E212" s="62">
        <v>25</v>
      </c>
      <c r="F212" s="63">
        <v>5</v>
      </c>
    </row>
    <row r="213" spans="1:6">
      <c r="A213" s="262">
        <f t="shared" si="4"/>
        <v>41319</v>
      </c>
      <c r="B213" s="263">
        <v>0.15625</v>
      </c>
      <c r="C213" s="62"/>
      <c r="D213" s="62"/>
      <c r="E213" s="62">
        <v>16</v>
      </c>
      <c r="F213" s="63">
        <v>23</v>
      </c>
    </row>
    <row r="214" spans="1:6">
      <c r="A214" s="262">
        <f t="shared" si="4"/>
        <v>41319</v>
      </c>
      <c r="B214" s="263">
        <v>0.16666666666666699</v>
      </c>
      <c r="C214" s="62"/>
      <c r="D214" s="62"/>
      <c r="E214" s="62">
        <v>11</v>
      </c>
      <c r="F214" s="63">
        <v>5</v>
      </c>
    </row>
    <row r="215" spans="1:6">
      <c r="A215" s="262">
        <f t="shared" si="4"/>
        <v>41319</v>
      </c>
      <c r="B215" s="263">
        <v>0.17708333333333401</v>
      </c>
      <c r="C215" s="62"/>
      <c r="D215" s="62"/>
      <c r="E215" s="62">
        <v>18</v>
      </c>
      <c r="F215" s="63">
        <v>9</v>
      </c>
    </row>
    <row r="216" spans="1:6">
      <c r="A216" s="262">
        <f t="shared" si="4"/>
        <v>41319</v>
      </c>
      <c r="B216" s="263">
        <v>0.1875</v>
      </c>
      <c r="C216" s="62"/>
      <c r="D216" s="62"/>
      <c r="E216" s="62">
        <v>25</v>
      </c>
      <c r="F216" s="63">
        <v>11</v>
      </c>
    </row>
    <row r="217" spans="1:6">
      <c r="A217" s="262">
        <f t="shared" si="4"/>
        <v>41319</v>
      </c>
      <c r="B217" s="263">
        <v>0.19791666666666699</v>
      </c>
      <c r="C217" s="62"/>
      <c r="D217" s="62"/>
      <c r="E217" s="62">
        <v>55</v>
      </c>
      <c r="F217" s="63">
        <v>21</v>
      </c>
    </row>
    <row r="218" spans="1:6">
      <c r="A218" s="262">
        <f t="shared" si="4"/>
        <v>41319</v>
      </c>
      <c r="B218" s="263">
        <v>0.20833333333333401</v>
      </c>
      <c r="C218" s="62"/>
      <c r="D218" s="62"/>
      <c r="E218" s="62">
        <v>35</v>
      </c>
      <c r="F218" s="63">
        <v>25</v>
      </c>
    </row>
    <row r="219" spans="1:6">
      <c r="A219" s="262">
        <f t="shared" si="4"/>
        <v>41319</v>
      </c>
      <c r="B219" s="263">
        <v>0.21875</v>
      </c>
      <c r="C219" s="62"/>
      <c r="D219" s="62"/>
      <c r="E219" s="62">
        <v>49</v>
      </c>
      <c r="F219" s="63">
        <v>34</v>
      </c>
    </row>
    <row r="220" spans="1:6">
      <c r="A220" s="262">
        <f t="shared" si="4"/>
        <v>41319</v>
      </c>
      <c r="B220" s="263">
        <v>0.22916666666666699</v>
      </c>
      <c r="C220" s="62"/>
      <c r="D220" s="62"/>
      <c r="E220" s="62">
        <v>86</v>
      </c>
      <c r="F220" s="63">
        <v>57</v>
      </c>
    </row>
    <row r="221" spans="1:6">
      <c r="A221" s="262">
        <f t="shared" si="4"/>
        <v>41319</v>
      </c>
      <c r="B221" s="263">
        <v>0.23958333333333401</v>
      </c>
      <c r="C221" s="62"/>
      <c r="D221" s="62"/>
      <c r="E221" s="62">
        <v>102</v>
      </c>
      <c r="F221" s="63">
        <v>55</v>
      </c>
    </row>
    <row r="222" spans="1:6">
      <c r="A222" s="262">
        <f t="shared" si="4"/>
        <v>41319</v>
      </c>
      <c r="B222" s="263">
        <v>0.25</v>
      </c>
      <c r="C222" s="62"/>
      <c r="D222" s="62"/>
      <c r="E222" s="62">
        <v>100</v>
      </c>
      <c r="F222" s="63">
        <v>79</v>
      </c>
    </row>
    <row r="223" spans="1:6">
      <c r="A223" s="262">
        <f t="shared" si="4"/>
        <v>41319</v>
      </c>
      <c r="B223" s="263">
        <v>0.26041666666666702</v>
      </c>
      <c r="C223" s="62"/>
      <c r="D223" s="62"/>
      <c r="E223" s="62">
        <v>131</v>
      </c>
      <c r="F223" s="63">
        <v>132</v>
      </c>
    </row>
    <row r="224" spans="1:6">
      <c r="A224" s="262">
        <f t="shared" si="4"/>
        <v>41319</v>
      </c>
      <c r="B224" s="263">
        <v>0.27083333333333398</v>
      </c>
      <c r="C224" s="62"/>
      <c r="D224" s="62"/>
      <c r="E224" s="62">
        <v>191</v>
      </c>
      <c r="F224" s="63">
        <v>129</v>
      </c>
    </row>
    <row r="225" spans="1:6">
      <c r="A225" s="262">
        <f t="shared" si="4"/>
        <v>41319</v>
      </c>
      <c r="B225" s="263">
        <v>0.28125</v>
      </c>
      <c r="C225" s="62"/>
      <c r="D225" s="62"/>
      <c r="E225" s="62">
        <v>222</v>
      </c>
      <c r="F225" s="63">
        <v>159</v>
      </c>
    </row>
    <row r="226" spans="1:6">
      <c r="A226" s="262">
        <f t="shared" si="4"/>
        <v>41319</v>
      </c>
      <c r="B226" s="263">
        <v>0.29166666666666702</v>
      </c>
      <c r="C226" s="62"/>
      <c r="D226" s="62"/>
      <c r="E226" s="62">
        <v>246</v>
      </c>
      <c r="F226" s="63">
        <v>165</v>
      </c>
    </row>
    <row r="227" spans="1:6">
      <c r="A227" s="262">
        <f t="shared" si="4"/>
        <v>41319</v>
      </c>
      <c r="B227" s="263">
        <v>0.30208333333333398</v>
      </c>
      <c r="C227" s="62"/>
      <c r="D227" s="62"/>
      <c r="E227" s="62">
        <v>268</v>
      </c>
      <c r="F227" s="63">
        <v>218</v>
      </c>
    </row>
    <row r="228" spans="1:6">
      <c r="A228" s="262">
        <f t="shared" si="4"/>
        <v>41319</v>
      </c>
      <c r="B228" s="263">
        <v>0.3125</v>
      </c>
      <c r="C228" s="62"/>
      <c r="D228" s="62"/>
      <c r="E228" s="62">
        <v>302</v>
      </c>
      <c r="F228" s="63">
        <v>206</v>
      </c>
    </row>
    <row r="229" spans="1:6">
      <c r="A229" s="262">
        <f t="shared" si="4"/>
        <v>41319</v>
      </c>
      <c r="B229" s="263">
        <v>0.32291666666666702</v>
      </c>
      <c r="C229" s="62"/>
      <c r="D229" s="62"/>
      <c r="E229" s="62">
        <v>353</v>
      </c>
      <c r="F229" s="63">
        <v>311</v>
      </c>
    </row>
    <row r="230" spans="1:6">
      <c r="A230" s="262">
        <f t="shared" si="4"/>
        <v>41319</v>
      </c>
      <c r="B230" s="263">
        <v>0.33333333333333398</v>
      </c>
      <c r="C230" s="62"/>
      <c r="D230" s="62"/>
      <c r="E230" s="62">
        <v>329</v>
      </c>
      <c r="F230" s="63">
        <v>362</v>
      </c>
    </row>
    <row r="231" spans="1:6">
      <c r="A231" s="262">
        <f t="shared" si="4"/>
        <v>41319</v>
      </c>
      <c r="B231" s="263">
        <v>0.34375</v>
      </c>
      <c r="C231" s="62"/>
      <c r="D231" s="62"/>
      <c r="E231" s="62">
        <v>349</v>
      </c>
      <c r="F231" s="63">
        <v>301</v>
      </c>
    </row>
    <row r="232" spans="1:6">
      <c r="A232" s="262">
        <f t="shared" si="4"/>
        <v>41319</v>
      </c>
      <c r="B232" s="263">
        <v>0.35416666666666702</v>
      </c>
      <c r="C232" s="62"/>
      <c r="D232" s="62"/>
      <c r="E232" s="62">
        <v>386</v>
      </c>
      <c r="F232" s="63">
        <v>303</v>
      </c>
    </row>
    <row r="233" spans="1:6">
      <c r="A233" s="262">
        <f t="shared" si="4"/>
        <v>41319</v>
      </c>
      <c r="B233" s="263">
        <v>0.36458333333333398</v>
      </c>
      <c r="C233" s="62"/>
      <c r="D233" s="62"/>
      <c r="E233" s="62">
        <v>329</v>
      </c>
      <c r="F233" s="63">
        <v>274</v>
      </c>
    </row>
    <row r="234" spans="1:6">
      <c r="A234" s="262">
        <f t="shared" si="4"/>
        <v>41319</v>
      </c>
      <c r="B234" s="263">
        <v>0.375</v>
      </c>
      <c r="C234" s="62"/>
      <c r="D234" s="62"/>
      <c r="E234" s="62">
        <v>349</v>
      </c>
      <c r="F234" s="63">
        <v>222</v>
      </c>
    </row>
    <row r="235" spans="1:6">
      <c r="A235" s="262">
        <f t="shared" si="4"/>
        <v>41319</v>
      </c>
      <c r="B235" s="263">
        <v>0.38541666666666702</v>
      </c>
      <c r="C235" s="62"/>
      <c r="D235" s="62"/>
      <c r="E235" s="62">
        <v>309</v>
      </c>
      <c r="F235" s="63">
        <v>297</v>
      </c>
    </row>
    <row r="236" spans="1:6">
      <c r="A236" s="262">
        <f t="shared" si="4"/>
        <v>41319</v>
      </c>
      <c r="B236" s="263">
        <v>0.39583333333333398</v>
      </c>
      <c r="C236" s="62"/>
      <c r="D236" s="62"/>
      <c r="E236" s="62">
        <v>348</v>
      </c>
      <c r="F236" s="63">
        <v>240</v>
      </c>
    </row>
    <row r="237" spans="1:6">
      <c r="A237" s="262">
        <f t="shared" si="4"/>
        <v>41319</v>
      </c>
      <c r="B237" s="263">
        <v>0.40625</v>
      </c>
      <c r="C237" s="62"/>
      <c r="D237" s="62"/>
      <c r="E237" s="62">
        <v>362</v>
      </c>
      <c r="F237" s="63">
        <v>303</v>
      </c>
    </row>
    <row r="238" spans="1:6">
      <c r="A238" s="262">
        <f t="shared" si="4"/>
        <v>41319</v>
      </c>
      <c r="B238" s="263">
        <v>0.41666666666666702</v>
      </c>
      <c r="C238" s="62"/>
      <c r="D238" s="62"/>
      <c r="E238" s="62">
        <v>340</v>
      </c>
      <c r="F238" s="63">
        <v>252</v>
      </c>
    </row>
    <row r="239" spans="1:6">
      <c r="A239" s="262">
        <f t="shared" si="4"/>
        <v>41319</v>
      </c>
      <c r="B239" s="263">
        <v>0.42708333333333398</v>
      </c>
      <c r="C239" s="62"/>
      <c r="D239" s="62"/>
      <c r="E239" s="62">
        <v>340</v>
      </c>
      <c r="F239" s="63">
        <v>267</v>
      </c>
    </row>
    <row r="240" spans="1:6">
      <c r="A240" s="262">
        <f t="shared" si="4"/>
        <v>41319</v>
      </c>
      <c r="B240" s="263">
        <v>0.4375</v>
      </c>
      <c r="C240" s="62"/>
      <c r="D240" s="62"/>
      <c r="E240" s="62">
        <v>339</v>
      </c>
      <c r="F240" s="63">
        <v>319</v>
      </c>
    </row>
    <row r="241" spans="1:7">
      <c r="A241" s="262">
        <f t="shared" si="4"/>
        <v>41319</v>
      </c>
      <c r="B241" s="263">
        <v>0.44791666666666702</v>
      </c>
      <c r="C241" s="62"/>
      <c r="D241" s="62"/>
      <c r="E241" s="62">
        <v>348</v>
      </c>
      <c r="F241" s="63">
        <v>337</v>
      </c>
    </row>
    <row r="242" spans="1:7">
      <c r="A242" s="262">
        <f t="shared" si="4"/>
        <v>41319</v>
      </c>
      <c r="B242" s="263">
        <v>0.45833333333333398</v>
      </c>
      <c r="C242" s="62"/>
      <c r="D242" s="62"/>
      <c r="E242" s="62">
        <v>384</v>
      </c>
      <c r="F242" s="63">
        <v>322</v>
      </c>
    </row>
    <row r="243" spans="1:7">
      <c r="A243" s="262">
        <f t="shared" si="4"/>
        <v>41319</v>
      </c>
      <c r="B243" s="263">
        <v>0.46875</v>
      </c>
      <c r="C243" s="62"/>
      <c r="D243" s="62"/>
      <c r="E243" s="62">
        <v>397</v>
      </c>
      <c r="F243" s="63">
        <v>363</v>
      </c>
    </row>
    <row r="244" spans="1:7">
      <c r="A244" s="262">
        <f t="shared" si="4"/>
        <v>41319</v>
      </c>
      <c r="B244" s="263">
        <v>0.47916666666666702</v>
      </c>
      <c r="C244" s="62"/>
      <c r="D244" s="62"/>
      <c r="E244" s="62">
        <v>393</v>
      </c>
      <c r="F244" s="63">
        <v>363</v>
      </c>
    </row>
    <row r="245" spans="1:7">
      <c r="A245" s="262">
        <f t="shared" si="4"/>
        <v>41319</v>
      </c>
      <c r="B245" s="263">
        <v>0.48958333333333398</v>
      </c>
      <c r="C245" s="62"/>
      <c r="D245" s="62"/>
      <c r="E245" s="62">
        <v>389</v>
      </c>
      <c r="F245" s="63">
        <v>347</v>
      </c>
    </row>
    <row r="246" spans="1:7">
      <c r="A246" s="259">
        <f t="shared" si="4"/>
        <v>41319</v>
      </c>
      <c r="B246" s="49">
        <v>0.5</v>
      </c>
      <c r="C246" s="64"/>
      <c r="D246" s="64"/>
      <c r="E246" s="64">
        <v>430</v>
      </c>
      <c r="F246" s="65">
        <v>424</v>
      </c>
      <c r="G246" s="48" t="s">
        <v>46</v>
      </c>
    </row>
    <row r="247" spans="1:7">
      <c r="A247" s="259">
        <f t="shared" si="4"/>
        <v>41319</v>
      </c>
      <c r="B247" s="49">
        <v>0.51041666666666696</v>
      </c>
      <c r="C247" s="62"/>
      <c r="D247" s="62"/>
      <c r="E247" s="62">
        <v>328</v>
      </c>
      <c r="F247" s="63">
        <v>437</v>
      </c>
    </row>
    <row r="248" spans="1:7">
      <c r="A248" s="259">
        <f t="shared" si="4"/>
        <v>41319</v>
      </c>
      <c r="B248" s="49">
        <v>0.52083333333333404</v>
      </c>
      <c r="C248" s="62"/>
      <c r="D248" s="62"/>
      <c r="E248" s="62">
        <v>415</v>
      </c>
      <c r="F248" s="63">
        <v>383</v>
      </c>
    </row>
    <row r="249" spans="1:7">
      <c r="A249" s="259">
        <f t="shared" si="4"/>
        <v>41319</v>
      </c>
      <c r="B249" s="49">
        <v>0.53125</v>
      </c>
      <c r="C249" s="62"/>
      <c r="D249" s="62"/>
      <c r="E249" s="62">
        <v>424</v>
      </c>
      <c r="F249" s="63">
        <v>372</v>
      </c>
    </row>
    <row r="250" spans="1:7">
      <c r="A250" s="259">
        <f t="shared" si="4"/>
        <v>41319</v>
      </c>
      <c r="B250" s="49">
        <v>0.54166666666666696</v>
      </c>
      <c r="C250" s="62"/>
      <c r="D250" s="62"/>
      <c r="E250" s="62">
        <v>411</v>
      </c>
      <c r="F250" s="63">
        <v>397</v>
      </c>
    </row>
    <row r="251" spans="1:7">
      <c r="A251" s="259">
        <f t="shared" si="4"/>
        <v>41319</v>
      </c>
      <c r="B251" s="49">
        <v>0.55208333333333404</v>
      </c>
      <c r="C251" s="62"/>
      <c r="D251" s="62"/>
      <c r="E251" s="62">
        <v>375</v>
      </c>
      <c r="F251" s="63">
        <v>399</v>
      </c>
    </row>
    <row r="252" spans="1:7">
      <c r="A252" s="259">
        <f t="shared" si="4"/>
        <v>41319</v>
      </c>
      <c r="B252" s="49">
        <v>0.5625</v>
      </c>
      <c r="C252" s="62"/>
      <c r="D252" s="62"/>
      <c r="E252" s="62">
        <v>348</v>
      </c>
      <c r="F252" s="63">
        <v>374</v>
      </c>
    </row>
    <row r="253" spans="1:7">
      <c r="A253" s="259">
        <f t="shared" si="4"/>
        <v>41319</v>
      </c>
      <c r="B253" s="49">
        <v>0.57291666666666696</v>
      </c>
      <c r="C253" s="62"/>
      <c r="D253" s="62"/>
      <c r="E253" s="62">
        <v>395</v>
      </c>
      <c r="F253" s="63">
        <v>406</v>
      </c>
    </row>
    <row r="254" spans="1:7">
      <c r="A254" s="259">
        <f t="shared" si="4"/>
        <v>41319</v>
      </c>
      <c r="B254" s="49">
        <v>0.58333333333333404</v>
      </c>
      <c r="C254" s="62"/>
      <c r="D254" s="62"/>
      <c r="E254" s="62">
        <v>404</v>
      </c>
      <c r="F254" s="63">
        <v>367</v>
      </c>
    </row>
    <row r="255" spans="1:7">
      <c r="A255" s="259">
        <f t="shared" si="4"/>
        <v>41319</v>
      </c>
      <c r="B255" s="49">
        <v>0.59375</v>
      </c>
      <c r="C255" s="62"/>
      <c r="D255" s="62"/>
      <c r="E255" s="62">
        <v>417</v>
      </c>
      <c r="F255" s="63">
        <v>387</v>
      </c>
    </row>
    <row r="256" spans="1:7">
      <c r="A256" s="259">
        <f t="shared" si="4"/>
        <v>41319</v>
      </c>
      <c r="B256" s="49">
        <v>0.60416666666666696</v>
      </c>
      <c r="C256" s="62"/>
      <c r="D256" s="62"/>
      <c r="E256" s="62">
        <v>408</v>
      </c>
      <c r="F256" s="63">
        <v>345</v>
      </c>
    </row>
    <row r="257" spans="1:6">
      <c r="A257" s="259">
        <f t="shared" si="4"/>
        <v>41319</v>
      </c>
      <c r="B257" s="49">
        <v>0.61458333333333404</v>
      </c>
      <c r="C257" s="62"/>
      <c r="D257" s="62"/>
      <c r="E257" s="62">
        <v>417</v>
      </c>
      <c r="F257" s="63">
        <v>405</v>
      </c>
    </row>
    <row r="258" spans="1:6">
      <c r="A258" s="259">
        <f t="shared" si="4"/>
        <v>41319</v>
      </c>
      <c r="B258" s="49">
        <v>0.625</v>
      </c>
      <c r="C258" s="62"/>
      <c r="D258" s="62"/>
      <c r="E258" s="62">
        <v>377</v>
      </c>
      <c r="F258" s="63">
        <v>422</v>
      </c>
    </row>
    <row r="259" spans="1:6">
      <c r="A259" s="259">
        <f t="shared" si="4"/>
        <v>41319</v>
      </c>
      <c r="B259" s="49">
        <v>0.63541666666666696</v>
      </c>
      <c r="C259" s="62"/>
      <c r="D259" s="62"/>
      <c r="E259" s="62">
        <v>339</v>
      </c>
      <c r="F259" s="63">
        <v>435</v>
      </c>
    </row>
    <row r="260" spans="1:6">
      <c r="A260" s="259">
        <f t="shared" si="4"/>
        <v>41319</v>
      </c>
      <c r="B260" s="49">
        <v>0.64583333333333404</v>
      </c>
      <c r="C260" s="62"/>
      <c r="D260" s="62"/>
      <c r="E260" s="62">
        <v>364</v>
      </c>
      <c r="F260" s="63">
        <v>417</v>
      </c>
    </row>
    <row r="261" spans="1:6">
      <c r="A261" s="259">
        <f t="shared" si="4"/>
        <v>41319</v>
      </c>
      <c r="B261" s="49">
        <v>0.65625</v>
      </c>
      <c r="C261" s="62"/>
      <c r="D261" s="62"/>
      <c r="E261" s="62">
        <v>329</v>
      </c>
      <c r="F261" s="63">
        <v>410</v>
      </c>
    </row>
    <row r="262" spans="1:6">
      <c r="A262" s="259">
        <f t="shared" si="4"/>
        <v>41319</v>
      </c>
      <c r="B262" s="49">
        <v>0.66666666666666696</v>
      </c>
      <c r="C262" s="62"/>
      <c r="D262" s="62"/>
      <c r="E262" s="62">
        <v>439</v>
      </c>
      <c r="F262" s="63">
        <v>474</v>
      </c>
    </row>
    <row r="263" spans="1:6">
      <c r="A263" s="259">
        <f t="shared" ref="A263:A293" si="5">$D$3 + 2</f>
        <v>41319</v>
      </c>
      <c r="B263" s="49">
        <v>0.67708333333333404</v>
      </c>
      <c r="C263" s="62"/>
      <c r="D263" s="62"/>
      <c r="E263" s="62">
        <v>419</v>
      </c>
      <c r="F263" s="63">
        <v>446</v>
      </c>
    </row>
    <row r="264" spans="1:6">
      <c r="A264" s="259">
        <f t="shared" si="5"/>
        <v>41319</v>
      </c>
      <c r="B264" s="49">
        <v>0.6875</v>
      </c>
      <c r="C264" s="62"/>
      <c r="D264" s="62"/>
      <c r="E264" s="62">
        <v>362</v>
      </c>
      <c r="F264" s="63">
        <v>453</v>
      </c>
    </row>
    <row r="265" spans="1:6">
      <c r="A265" s="259">
        <f t="shared" si="5"/>
        <v>41319</v>
      </c>
      <c r="B265" s="49">
        <v>0.69791666666666696</v>
      </c>
      <c r="C265" s="62"/>
      <c r="D265" s="62"/>
      <c r="E265" s="62">
        <v>408</v>
      </c>
      <c r="F265" s="63">
        <v>458</v>
      </c>
    </row>
    <row r="266" spans="1:6">
      <c r="A266" s="259">
        <f t="shared" si="5"/>
        <v>41319</v>
      </c>
      <c r="B266" s="49">
        <v>0.70833333333333404</v>
      </c>
      <c r="C266" s="62"/>
      <c r="D266" s="62"/>
      <c r="E266" s="62">
        <v>369</v>
      </c>
      <c r="F266" s="63">
        <v>464</v>
      </c>
    </row>
    <row r="267" spans="1:6">
      <c r="A267" s="259">
        <f t="shared" si="5"/>
        <v>41319</v>
      </c>
      <c r="B267" s="49">
        <v>0.71875</v>
      </c>
      <c r="C267" s="62"/>
      <c r="D267" s="62"/>
      <c r="E267" s="62">
        <v>395</v>
      </c>
      <c r="F267" s="63">
        <v>455</v>
      </c>
    </row>
    <row r="268" spans="1:6">
      <c r="A268" s="259">
        <f t="shared" si="5"/>
        <v>41319</v>
      </c>
      <c r="B268" s="49">
        <v>0.72916666666666696</v>
      </c>
      <c r="C268" s="62"/>
      <c r="D268" s="62"/>
      <c r="E268" s="62">
        <v>431</v>
      </c>
      <c r="F268" s="63">
        <v>401</v>
      </c>
    </row>
    <row r="269" spans="1:6">
      <c r="A269" s="259">
        <f t="shared" si="5"/>
        <v>41319</v>
      </c>
      <c r="B269" s="49">
        <v>0.73958333333333404</v>
      </c>
      <c r="C269" s="62"/>
      <c r="D269" s="62"/>
      <c r="E269" s="62">
        <v>413</v>
      </c>
      <c r="F269" s="62">
        <v>406</v>
      </c>
    </row>
    <row r="270" spans="1:6">
      <c r="A270" s="259">
        <f t="shared" si="5"/>
        <v>41319</v>
      </c>
      <c r="B270" s="49">
        <v>0.75</v>
      </c>
      <c r="C270" s="62"/>
      <c r="D270" s="62"/>
      <c r="E270" s="62">
        <v>375</v>
      </c>
      <c r="F270" s="62">
        <v>396</v>
      </c>
    </row>
    <row r="271" spans="1:6">
      <c r="A271" s="259">
        <f t="shared" si="5"/>
        <v>41319</v>
      </c>
      <c r="B271" s="49">
        <v>0.76041666666666696</v>
      </c>
      <c r="C271" s="62"/>
      <c r="D271" s="62"/>
      <c r="E271" s="62">
        <v>402</v>
      </c>
      <c r="F271" s="62">
        <v>292</v>
      </c>
    </row>
    <row r="272" spans="1:6">
      <c r="A272" s="259">
        <f t="shared" si="5"/>
        <v>41319</v>
      </c>
      <c r="B272" s="49">
        <v>0.77083333333333404</v>
      </c>
      <c r="C272" s="62"/>
      <c r="D272" s="62"/>
      <c r="E272" s="62">
        <v>329</v>
      </c>
      <c r="F272" s="62">
        <v>331</v>
      </c>
    </row>
    <row r="273" spans="1:6">
      <c r="A273" s="259">
        <f t="shared" si="5"/>
        <v>41319</v>
      </c>
      <c r="B273" s="49">
        <v>0.78125</v>
      </c>
      <c r="C273" s="62"/>
      <c r="D273" s="62"/>
      <c r="E273" s="62">
        <v>293</v>
      </c>
      <c r="F273" s="62">
        <v>272</v>
      </c>
    </row>
    <row r="274" spans="1:6">
      <c r="A274" s="259">
        <f t="shared" si="5"/>
        <v>41319</v>
      </c>
      <c r="B274" s="49">
        <v>0.79166666666666696</v>
      </c>
      <c r="C274" s="62"/>
      <c r="D274" s="62"/>
      <c r="E274" s="62">
        <v>300</v>
      </c>
      <c r="F274" s="62">
        <v>270</v>
      </c>
    </row>
    <row r="275" spans="1:6">
      <c r="A275" s="259">
        <f t="shared" si="5"/>
        <v>41319</v>
      </c>
      <c r="B275" s="49">
        <v>0.80208333333333404</v>
      </c>
      <c r="C275" s="62"/>
      <c r="D275" s="62"/>
      <c r="E275" s="62">
        <v>222</v>
      </c>
      <c r="F275" s="62">
        <v>292</v>
      </c>
    </row>
    <row r="276" spans="1:6">
      <c r="A276" s="259">
        <f t="shared" si="5"/>
        <v>41319</v>
      </c>
      <c r="B276" s="49">
        <v>0.8125</v>
      </c>
      <c r="C276" s="62"/>
      <c r="D276" s="62"/>
      <c r="E276" s="62">
        <v>224</v>
      </c>
      <c r="F276" s="62">
        <v>202</v>
      </c>
    </row>
    <row r="277" spans="1:6">
      <c r="A277" s="259">
        <f t="shared" si="5"/>
        <v>41319</v>
      </c>
      <c r="B277" s="49">
        <v>0.82291666666666696</v>
      </c>
      <c r="C277" s="62"/>
      <c r="D277" s="62"/>
      <c r="E277" s="62">
        <v>217</v>
      </c>
      <c r="F277" s="62">
        <v>226</v>
      </c>
    </row>
    <row r="278" spans="1:6">
      <c r="A278" s="259">
        <f t="shared" si="5"/>
        <v>41319</v>
      </c>
      <c r="B278" s="49">
        <v>0.83333333333333404</v>
      </c>
      <c r="C278" s="62"/>
      <c r="D278" s="62"/>
      <c r="E278" s="62">
        <v>258</v>
      </c>
      <c r="F278" s="62">
        <v>208</v>
      </c>
    </row>
    <row r="279" spans="1:6">
      <c r="A279" s="259">
        <f t="shared" si="5"/>
        <v>41319</v>
      </c>
      <c r="B279" s="49">
        <v>0.84375</v>
      </c>
      <c r="C279" s="62"/>
      <c r="D279" s="62"/>
      <c r="E279" s="62">
        <v>184</v>
      </c>
      <c r="F279" s="62">
        <v>229</v>
      </c>
    </row>
    <row r="280" spans="1:6">
      <c r="A280" s="259">
        <f t="shared" si="5"/>
        <v>41319</v>
      </c>
      <c r="B280" s="49">
        <v>0.85416666666666696</v>
      </c>
      <c r="C280" s="62"/>
      <c r="D280" s="62"/>
      <c r="E280" s="62">
        <v>198</v>
      </c>
      <c r="F280" s="62">
        <v>206</v>
      </c>
    </row>
    <row r="281" spans="1:6">
      <c r="A281" s="259">
        <f t="shared" si="5"/>
        <v>41319</v>
      </c>
      <c r="B281" s="49">
        <v>0.86458333333333404</v>
      </c>
      <c r="C281" s="62"/>
      <c r="D281" s="62"/>
      <c r="E281" s="62">
        <v>135</v>
      </c>
      <c r="F281" s="62">
        <v>179</v>
      </c>
    </row>
    <row r="282" spans="1:6">
      <c r="A282" s="259">
        <f t="shared" si="5"/>
        <v>41319</v>
      </c>
      <c r="B282" s="49">
        <v>0.875</v>
      </c>
      <c r="C282" s="62"/>
      <c r="D282" s="62"/>
      <c r="E282" s="62">
        <v>153</v>
      </c>
      <c r="F282" s="62">
        <v>188</v>
      </c>
    </row>
    <row r="283" spans="1:6">
      <c r="A283" s="259">
        <f t="shared" si="5"/>
        <v>41319</v>
      </c>
      <c r="B283" s="49">
        <v>0.88541666666666696</v>
      </c>
      <c r="C283" s="62"/>
      <c r="D283" s="62"/>
      <c r="E283" s="62">
        <v>137</v>
      </c>
      <c r="F283" s="63">
        <v>179</v>
      </c>
    </row>
    <row r="284" spans="1:6">
      <c r="A284" s="259">
        <f t="shared" si="5"/>
        <v>41319</v>
      </c>
      <c r="B284" s="49">
        <v>0.89583333333333404</v>
      </c>
      <c r="C284" s="62"/>
      <c r="D284" s="62"/>
      <c r="E284" s="62">
        <v>115</v>
      </c>
      <c r="F284" s="63">
        <v>136</v>
      </c>
    </row>
    <row r="285" spans="1:6">
      <c r="A285" s="259">
        <f t="shared" si="5"/>
        <v>41319</v>
      </c>
      <c r="B285" s="49">
        <v>0.90625</v>
      </c>
      <c r="C285" s="62"/>
      <c r="D285" s="62"/>
      <c r="E285" s="62">
        <v>98</v>
      </c>
      <c r="F285" s="63">
        <v>111</v>
      </c>
    </row>
    <row r="286" spans="1:6">
      <c r="A286" s="259">
        <f t="shared" si="5"/>
        <v>41319</v>
      </c>
      <c r="B286" s="49">
        <v>0.91666666666666696</v>
      </c>
      <c r="C286" s="62"/>
      <c r="D286" s="62"/>
      <c r="E286" s="62">
        <v>86</v>
      </c>
      <c r="F286" s="63">
        <v>115</v>
      </c>
    </row>
    <row r="287" spans="1:6">
      <c r="A287" s="259">
        <f t="shared" si="5"/>
        <v>41319</v>
      </c>
      <c r="B287" s="49">
        <v>0.92708333333333404</v>
      </c>
      <c r="C287" s="62"/>
      <c r="D287" s="62"/>
      <c r="E287" s="62">
        <v>80</v>
      </c>
      <c r="F287" s="63">
        <v>88</v>
      </c>
    </row>
    <row r="288" spans="1:6">
      <c r="A288" s="259">
        <f t="shared" si="5"/>
        <v>41319</v>
      </c>
      <c r="B288" s="49">
        <v>0.9375</v>
      </c>
      <c r="C288" s="62"/>
      <c r="D288" s="62"/>
      <c r="E288" s="62">
        <v>49</v>
      </c>
      <c r="F288" s="63">
        <v>64</v>
      </c>
    </row>
    <row r="289" spans="1:7">
      <c r="A289" s="259">
        <f t="shared" si="5"/>
        <v>41319</v>
      </c>
      <c r="B289" s="49">
        <v>0.94791666666666696</v>
      </c>
      <c r="C289" s="62"/>
      <c r="D289" s="62"/>
      <c r="E289" s="62">
        <v>69</v>
      </c>
      <c r="F289" s="63">
        <v>70</v>
      </c>
    </row>
    <row r="290" spans="1:7">
      <c r="A290" s="259">
        <f t="shared" si="5"/>
        <v>41319</v>
      </c>
      <c r="B290" s="49">
        <v>0.95833333333333404</v>
      </c>
      <c r="C290" s="62"/>
      <c r="D290" s="62"/>
      <c r="E290" s="62">
        <v>60</v>
      </c>
      <c r="F290" s="63">
        <v>57</v>
      </c>
    </row>
    <row r="291" spans="1:7">
      <c r="A291" s="259">
        <f t="shared" si="5"/>
        <v>41319</v>
      </c>
      <c r="B291" s="49">
        <v>0.96875</v>
      </c>
      <c r="C291" s="62"/>
      <c r="D291" s="62"/>
      <c r="E291" s="62">
        <v>56</v>
      </c>
      <c r="F291" s="63">
        <v>52</v>
      </c>
    </row>
    <row r="292" spans="1:7">
      <c r="A292" s="259">
        <f t="shared" si="5"/>
        <v>41319</v>
      </c>
      <c r="B292" s="49">
        <v>0.97916666666666696</v>
      </c>
      <c r="C292" s="62"/>
      <c r="D292" s="62"/>
      <c r="E292" s="62">
        <v>46</v>
      </c>
      <c r="F292" s="63">
        <v>50</v>
      </c>
    </row>
    <row r="293" spans="1:7" ht="16.5" thickBot="1">
      <c r="A293" s="259">
        <f t="shared" si="5"/>
        <v>41319</v>
      </c>
      <c r="B293" s="49">
        <v>0.98958333333333404</v>
      </c>
      <c r="C293" s="66"/>
      <c r="D293" s="66"/>
      <c r="E293" s="66">
        <v>38</v>
      </c>
      <c r="F293" s="67">
        <v>38</v>
      </c>
    </row>
    <row r="294" spans="1:7">
      <c r="A294" s="262">
        <f>$D$3 + 3</f>
        <v>41320</v>
      </c>
      <c r="B294" s="263">
        <v>0</v>
      </c>
      <c r="C294" s="60"/>
      <c r="D294" s="60"/>
      <c r="E294" s="60"/>
      <c r="F294" s="61"/>
      <c r="G294" s="48" t="s">
        <v>45</v>
      </c>
    </row>
    <row r="295" spans="1:7">
      <c r="A295" s="262">
        <f t="shared" ref="A295:A358" si="6">$D$3 + 3</f>
        <v>41320</v>
      </c>
      <c r="B295" s="263">
        <v>1.0416666666666666E-2</v>
      </c>
      <c r="C295" s="62"/>
      <c r="D295" s="62"/>
      <c r="E295" s="62"/>
      <c r="F295" s="63"/>
    </row>
    <row r="296" spans="1:7">
      <c r="A296" s="262">
        <f t="shared" si="6"/>
        <v>41320</v>
      </c>
      <c r="B296" s="263">
        <v>2.0833333333333332E-2</v>
      </c>
      <c r="C296" s="62"/>
      <c r="D296" s="62"/>
      <c r="E296" s="62"/>
      <c r="F296" s="63"/>
    </row>
    <row r="297" spans="1:7">
      <c r="A297" s="262">
        <f t="shared" si="6"/>
        <v>41320</v>
      </c>
      <c r="B297" s="263">
        <v>3.125E-2</v>
      </c>
      <c r="C297" s="62"/>
      <c r="D297" s="62"/>
      <c r="E297" s="62"/>
      <c r="F297" s="63"/>
    </row>
    <row r="298" spans="1:7">
      <c r="A298" s="262">
        <f t="shared" si="6"/>
        <v>41320</v>
      </c>
      <c r="B298" s="263">
        <v>4.1666666666666699E-2</v>
      </c>
      <c r="C298" s="62"/>
      <c r="D298" s="62"/>
      <c r="E298" s="62"/>
      <c r="F298" s="63"/>
    </row>
    <row r="299" spans="1:7">
      <c r="A299" s="262">
        <f t="shared" si="6"/>
        <v>41320</v>
      </c>
      <c r="B299" s="263">
        <v>5.2083333333333398E-2</v>
      </c>
      <c r="C299" s="62"/>
      <c r="D299" s="62"/>
      <c r="E299" s="62"/>
      <c r="F299" s="63"/>
    </row>
    <row r="300" spans="1:7">
      <c r="A300" s="262">
        <f t="shared" si="6"/>
        <v>41320</v>
      </c>
      <c r="B300" s="263">
        <v>6.25E-2</v>
      </c>
      <c r="C300" s="62"/>
      <c r="D300" s="62"/>
      <c r="E300" s="62"/>
      <c r="F300" s="63"/>
    </row>
    <row r="301" spans="1:7">
      <c r="A301" s="262">
        <f t="shared" si="6"/>
        <v>41320</v>
      </c>
      <c r="B301" s="263">
        <v>7.2916666666666699E-2</v>
      </c>
      <c r="C301" s="62"/>
      <c r="D301" s="62"/>
      <c r="E301" s="62"/>
      <c r="F301" s="63"/>
    </row>
    <row r="302" spans="1:7">
      <c r="A302" s="262">
        <f t="shared" si="6"/>
        <v>41320</v>
      </c>
      <c r="B302" s="263">
        <v>8.3333333333333398E-2</v>
      </c>
      <c r="C302" s="62"/>
      <c r="D302" s="62"/>
      <c r="E302" s="62"/>
      <c r="F302" s="63"/>
    </row>
    <row r="303" spans="1:7">
      <c r="A303" s="262">
        <f t="shared" si="6"/>
        <v>41320</v>
      </c>
      <c r="B303" s="263">
        <v>9.375E-2</v>
      </c>
      <c r="C303" s="62"/>
      <c r="D303" s="62"/>
      <c r="E303" s="62"/>
      <c r="F303" s="63"/>
    </row>
    <row r="304" spans="1:7">
      <c r="A304" s="262">
        <f t="shared" si="6"/>
        <v>41320</v>
      </c>
      <c r="B304" s="263">
        <v>0.104166666666667</v>
      </c>
      <c r="C304" s="62"/>
      <c r="D304" s="62"/>
      <c r="E304" s="62"/>
      <c r="F304" s="63"/>
    </row>
    <row r="305" spans="1:6">
      <c r="A305" s="262">
        <f t="shared" si="6"/>
        <v>41320</v>
      </c>
      <c r="B305" s="263">
        <v>0.11458333333333399</v>
      </c>
      <c r="C305" s="62"/>
      <c r="D305" s="62"/>
      <c r="E305" s="62"/>
      <c r="F305" s="63"/>
    </row>
    <row r="306" spans="1:6">
      <c r="A306" s="262">
        <f t="shared" si="6"/>
        <v>41320</v>
      </c>
      <c r="B306" s="263">
        <v>0.125</v>
      </c>
      <c r="C306" s="62"/>
      <c r="D306" s="62"/>
      <c r="E306" s="62"/>
      <c r="F306" s="63"/>
    </row>
    <row r="307" spans="1:6">
      <c r="A307" s="262">
        <f t="shared" si="6"/>
        <v>41320</v>
      </c>
      <c r="B307" s="263">
        <v>0.13541666666666699</v>
      </c>
      <c r="C307" s="62"/>
      <c r="D307" s="62"/>
      <c r="E307" s="62"/>
      <c r="F307" s="63"/>
    </row>
    <row r="308" spans="1:6">
      <c r="A308" s="262">
        <f t="shared" si="6"/>
        <v>41320</v>
      </c>
      <c r="B308" s="263">
        <v>0.14583333333333401</v>
      </c>
      <c r="C308" s="62"/>
      <c r="D308" s="62"/>
      <c r="E308" s="62"/>
      <c r="F308" s="63"/>
    </row>
    <row r="309" spans="1:6">
      <c r="A309" s="262">
        <f t="shared" si="6"/>
        <v>41320</v>
      </c>
      <c r="B309" s="263">
        <v>0.15625</v>
      </c>
      <c r="C309" s="62"/>
      <c r="D309" s="62"/>
      <c r="E309" s="62"/>
      <c r="F309" s="63"/>
    </row>
    <row r="310" spans="1:6">
      <c r="A310" s="262">
        <f t="shared" si="6"/>
        <v>41320</v>
      </c>
      <c r="B310" s="263">
        <v>0.16666666666666699</v>
      </c>
      <c r="C310" s="62"/>
      <c r="D310" s="62"/>
      <c r="E310" s="62"/>
      <c r="F310" s="63"/>
    </row>
    <row r="311" spans="1:6">
      <c r="A311" s="262">
        <f t="shared" si="6"/>
        <v>41320</v>
      </c>
      <c r="B311" s="263">
        <v>0.17708333333333401</v>
      </c>
      <c r="C311" s="62"/>
      <c r="D311" s="62"/>
      <c r="E311" s="62"/>
      <c r="F311" s="63"/>
    </row>
    <row r="312" spans="1:6">
      <c r="A312" s="262">
        <f t="shared" si="6"/>
        <v>41320</v>
      </c>
      <c r="B312" s="263">
        <v>0.1875</v>
      </c>
      <c r="C312" s="62"/>
      <c r="D312" s="62"/>
      <c r="E312" s="62"/>
      <c r="F312" s="63"/>
    </row>
    <row r="313" spans="1:6">
      <c r="A313" s="262">
        <f t="shared" si="6"/>
        <v>41320</v>
      </c>
      <c r="B313" s="263">
        <v>0.19791666666666699</v>
      </c>
      <c r="C313" s="62"/>
      <c r="D313" s="62"/>
      <c r="E313" s="62"/>
      <c r="F313" s="63"/>
    </row>
    <row r="314" spans="1:6">
      <c r="A314" s="262">
        <f t="shared" si="6"/>
        <v>41320</v>
      </c>
      <c r="B314" s="263">
        <v>0.20833333333333401</v>
      </c>
      <c r="C314" s="62"/>
      <c r="D314" s="62"/>
      <c r="E314" s="62"/>
      <c r="F314" s="63"/>
    </row>
    <row r="315" spans="1:6">
      <c r="A315" s="262">
        <f t="shared" si="6"/>
        <v>41320</v>
      </c>
      <c r="B315" s="263">
        <v>0.21875</v>
      </c>
      <c r="C315" s="62"/>
      <c r="D315" s="62"/>
      <c r="E315" s="62"/>
      <c r="F315" s="63"/>
    </row>
    <row r="316" spans="1:6">
      <c r="A316" s="262">
        <f t="shared" si="6"/>
        <v>41320</v>
      </c>
      <c r="B316" s="263">
        <v>0.22916666666666699</v>
      </c>
      <c r="C316" s="62"/>
      <c r="D316" s="62"/>
      <c r="E316" s="62"/>
      <c r="F316" s="63"/>
    </row>
    <row r="317" spans="1:6">
      <c r="A317" s="262">
        <f t="shared" si="6"/>
        <v>41320</v>
      </c>
      <c r="B317" s="263">
        <v>0.23958333333333401</v>
      </c>
      <c r="C317" s="62"/>
      <c r="D317" s="62"/>
      <c r="E317" s="62"/>
      <c r="F317" s="63"/>
    </row>
    <row r="318" spans="1:6">
      <c r="A318" s="262">
        <f t="shared" si="6"/>
        <v>41320</v>
      </c>
      <c r="B318" s="263">
        <v>0.25</v>
      </c>
      <c r="C318" s="62"/>
      <c r="D318" s="62"/>
      <c r="E318" s="62"/>
      <c r="F318" s="63"/>
    </row>
    <row r="319" spans="1:6">
      <c r="A319" s="262">
        <f t="shared" si="6"/>
        <v>41320</v>
      </c>
      <c r="B319" s="263">
        <v>0.26041666666666702</v>
      </c>
      <c r="C319" s="62"/>
      <c r="D319" s="62"/>
      <c r="E319" s="62"/>
      <c r="F319" s="63"/>
    </row>
    <row r="320" spans="1:6">
      <c r="A320" s="262">
        <f t="shared" si="6"/>
        <v>41320</v>
      </c>
      <c r="B320" s="263">
        <v>0.27083333333333398</v>
      </c>
      <c r="C320" s="62"/>
      <c r="D320" s="62"/>
      <c r="E320" s="62"/>
      <c r="F320" s="63"/>
    </row>
    <row r="321" spans="1:6">
      <c r="A321" s="262">
        <f t="shared" si="6"/>
        <v>41320</v>
      </c>
      <c r="B321" s="263">
        <v>0.28125</v>
      </c>
      <c r="C321" s="62"/>
      <c r="D321" s="62"/>
      <c r="E321" s="62"/>
      <c r="F321" s="63"/>
    </row>
    <row r="322" spans="1:6">
      <c r="A322" s="262">
        <f t="shared" si="6"/>
        <v>41320</v>
      </c>
      <c r="B322" s="263">
        <v>0.29166666666666702</v>
      </c>
      <c r="C322" s="62"/>
      <c r="D322" s="62"/>
      <c r="E322" s="62"/>
      <c r="F322" s="63"/>
    </row>
    <row r="323" spans="1:6">
      <c r="A323" s="262">
        <f t="shared" si="6"/>
        <v>41320</v>
      </c>
      <c r="B323" s="263">
        <v>0.30208333333333398</v>
      </c>
      <c r="C323" s="62"/>
      <c r="D323" s="62"/>
      <c r="E323" s="62"/>
      <c r="F323" s="63"/>
    </row>
    <row r="324" spans="1:6">
      <c r="A324" s="262">
        <f t="shared" si="6"/>
        <v>41320</v>
      </c>
      <c r="B324" s="263">
        <v>0.3125</v>
      </c>
      <c r="C324" s="62"/>
      <c r="D324" s="62"/>
      <c r="E324" s="62"/>
      <c r="F324" s="63"/>
    </row>
    <row r="325" spans="1:6">
      <c r="A325" s="262">
        <f t="shared" si="6"/>
        <v>41320</v>
      </c>
      <c r="B325" s="263">
        <v>0.32291666666666702</v>
      </c>
      <c r="C325" s="62"/>
      <c r="D325" s="62"/>
      <c r="E325" s="62"/>
      <c r="F325" s="63"/>
    </row>
    <row r="326" spans="1:6">
      <c r="A326" s="262">
        <f t="shared" si="6"/>
        <v>41320</v>
      </c>
      <c r="B326" s="263">
        <v>0.33333333333333398</v>
      </c>
      <c r="C326" s="62"/>
      <c r="D326" s="62"/>
      <c r="E326" s="62"/>
      <c r="F326" s="63"/>
    </row>
    <row r="327" spans="1:6">
      <c r="A327" s="262">
        <f t="shared" si="6"/>
        <v>41320</v>
      </c>
      <c r="B327" s="263">
        <v>0.34375</v>
      </c>
      <c r="C327" s="62"/>
      <c r="D327" s="62"/>
      <c r="E327" s="62"/>
      <c r="F327" s="63"/>
    </row>
    <row r="328" spans="1:6">
      <c r="A328" s="262">
        <f t="shared" si="6"/>
        <v>41320</v>
      </c>
      <c r="B328" s="263">
        <v>0.35416666666666702</v>
      </c>
      <c r="C328" s="62"/>
      <c r="D328" s="62"/>
      <c r="E328" s="62"/>
      <c r="F328" s="63"/>
    </row>
    <row r="329" spans="1:6">
      <c r="A329" s="262">
        <f t="shared" si="6"/>
        <v>41320</v>
      </c>
      <c r="B329" s="263">
        <v>0.36458333333333398</v>
      </c>
      <c r="C329" s="62"/>
      <c r="D329" s="62"/>
      <c r="E329" s="62"/>
      <c r="F329" s="63"/>
    </row>
    <row r="330" spans="1:6">
      <c r="A330" s="262">
        <f t="shared" si="6"/>
        <v>41320</v>
      </c>
      <c r="B330" s="263">
        <v>0.375</v>
      </c>
      <c r="C330" s="62"/>
      <c r="D330" s="62"/>
      <c r="E330" s="62"/>
      <c r="F330" s="63"/>
    </row>
    <row r="331" spans="1:6">
      <c r="A331" s="262">
        <f t="shared" si="6"/>
        <v>41320</v>
      </c>
      <c r="B331" s="263">
        <v>0.38541666666666702</v>
      </c>
      <c r="C331" s="62"/>
      <c r="D331" s="62"/>
      <c r="E331" s="62"/>
      <c r="F331" s="63"/>
    </row>
    <row r="332" spans="1:6">
      <c r="A332" s="262">
        <f t="shared" si="6"/>
        <v>41320</v>
      </c>
      <c r="B332" s="263">
        <v>0.39583333333333398</v>
      </c>
      <c r="C332" s="62"/>
      <c r="D332" s="62"/>
      <c r="E332" s="62"/>
      <c r="F332" s="63"/>
    </row>
    <row r="333" spans="1:6">
      <c r="A333" s="262">
        <f t="shared" si="6"/>
        <v>41320</v>
      </c>
      <c r="B333" s="263">
        <v>0.40625</v>
      </c>
      <c r="C333" s="62"/>
      <c r="D333" s="62"/>
      <c r="E333" s="62"/>
      <c r="F333" s="63"/>
    </row>
    <row r="334" spans="1:6">
      <c r="A334" s="262">
        <f t="shared" si="6"/>
        <v>41320</v>
      </c>
      <c r="B334" s="263">
        <v>0.41666666666666702</v>
      </c>
      <c r="C334" s="62"/>
      <c r="D334" s="62"/>
      <c r="E334" s="62"/>
      <c r="F334" s="63"/>
    </row>
    <row r="335" spans="1:6">
      <c r="A335" s="262">
        <f t="shared" si="6"/>
        <v>41320</v>
      </c>
      <c r="B335" s="263">
        <v>0.42708333333333398</v>
      </c>
      <c r="C335" s="62"/>
      <c r="D335" s="62"/>
      <c r="E335" s="62"/>
      <c r="F335" s="63"/>
    </row>
    <row r="336" spans="1:6">
      <c r="A336" s="262">
        <f t="shared" si="6"/>
        <v>41320</v>
      </c>
      <c r="B336" s="263">
        <v>0.4375</v>
      </c>
      <c r="C336" s="62"/>
      <c r="D336" s="62"/>
      <c r="E336" s="62"/>
      <c r="F336" s="63"/>
    </row>
    <row r="337" spans="1:7">
      <c r="A337" s="262">
        <f t="shared" si="6"/>
        <v>41320</v>
      </c>
      <c r="B337" s="263">
        <v>0.44791666666666702</v>
      </c>
      <c r="C337" s="62"/>
      <c r="D337" s="62"/>
      <c r="E337" s="62"/>
      <c r="F337" s="63"/>
    </row>
    <row r="338" spans="1:7">
      <c r="A338" s="262">
        <f t="shared" si="6"/>
        <v>41320</v>
      </c>
      <c r="B338" s="263">
        <v>0.45833333333333398</v>
      </c>
      <c r="C338" s="62"/>
      <c r="D338" s="62"/>
      <c r="E338" s="62"/>
      <c r="F338" s="63"/>
    </row>
    <row r="339" spans="1:7">
      <c r="A339" s="262">
        <f t="shared" si="6"/>
        <v>41320</v>
      </c>
      <c r="B339" s="263">
        <v>0.46875</v>
      </c>
      <c r="C339" s="62"/>
      <c r="D339" s="62"/>
      <c r="E339" s="62"/>
      <c r="F339" s="63"/>
    </row>
    <row r="340" spans="1:7">
      <c r="A340" s="262">
        <f t="shared" si="6"/>
        <v>41320</v>
      </c>
      <c r="B340" s="263">
        <v>0.47916666666666702</v>
      </c>
      <c r="C340" s="62"/>
      <c r="D340" s="62"/>
      <c r="E340" s="62"/>
      <c r="F340" s="63"/>
    </row>
    <row r="341" spans="1:7">
      <c r="A341" s="262">
        <f t="shared" si="6"/>
        <v>41320</v>
      </c>
      <c r="B341" s="263">
        <v>0.48958333333333398</v>
      </c>
      <c r="C341" s="62"/>
      <c r="D341" s="62"/>
      <c r="E341" s="62"/>
      <c r="F341" s="63"/>
    </row>
    <row r="342" spans="1:7">
      <c r="A342" s="259">
        <f t="shared" si="6"/>
        <v>41320</v>
      </c>
      <c r="B342" s="49">
        <v>0.5</v>
      </c>
      <c r="C342" s="64"/>
      <c r="D342" s="64"/>
      <c r="E342" s="64"/>
      <c r="F342" s="65"/>
      <c r="G342" s="48" t="s">
        <v>44</v>
      </c>
    </row>
    <row r="343" spans="1:7">
      <c r="A343" s="259">
        <f t="shared" si="6"/>
        <v>41320</v>
      </c>
      <c r="B343" s="49">
        <v>0.51041666666666696</v>
      </c>
      <c r="C343" s="62"/>
      <c r="D343" s="62"/>
      <c r="E343" s="62"/>
      <c r="F343" s="63"/>
    </row>
    <row r="344" spans="1:7">
      <c r="A344" s="259">
        <f t="shared" si="6"/>
        <v>41320</v>
      </c>
      <c r="B344" s="49">
        <v>0.52083333333333404</v>
      </c>
      <c r="C344" s="62"/>
      <c r="D344" s="62"/>
      <c r="E344" s="62"/>
      <c r="F344" s="63"/>
    </row>
    <row r="345" spans="1:7">
      <c r="A345" s="259">
        <f t="shared" si="6"/>
        <v>41320</v>
      </c>
      <c r="B345" s="49">
        <v>0.53125</v>
      </c>
      <c r="C345" s="62"/>
      <c r="D345" s="62"/>
      <c r="E345" s="62"/>
      <c r="F345" s="63"/>
    </row>
    <row r="346" spans="1:7">
      <c r="A346" s="259">
        <f t="shared" si="6"/>
        <v>41320</v>
      </c>
      <c r="B346" s="49">
        <v>0.54166666666666696</v>
      </c>
      <c r="C346" s="62"/>
      <c r="D346" s="62"/>
      <c r="E346" s="62"/>
      <c r="F346" s="63"/>
    </row>
    <row r="347" spans="1:7">
      <c r="A347" s="259">
        <f t="shared" si="6"/>
        <v>41320</v>
      </c>
      <c r="B347" s="49">
        <v>0.55208333333333404</v>
      </c>
      <c r="C347" s="62"/>
      <c r="D347" s="62"/>
      <c r="E347" s="62"/>
      <c r="F347" s="63"/>
    </row>
    <row r="348" spans="1:7">
      <c r="A348" s="259">
        <f t="shared" si="6"/>
        <v>41320</v>
      </c>
      <c r="B348" s="49">
        <v>0.5625</v>
      </c>
      <c r="C348" s="62"/>
      <c r="D348" s="62"/>
      <c r="E348" s="62"/>
      <c r="F348" s="63"/>
    </row>
    <row r="349" spans="1:7">
      <c r="A349" s="259">
        <f t="shared" si="6"/>
        <v>41320</v>
      </c>
      <c r="B349" s="49">
        <v>0.57291666666666696</v>
      </c>
      <c r="C349" s="62"/>
      <c r="D349" s="62"/>
      <c r="E349" s="62"/>
      <c r="F349" s="63"/>
    </row>
    <row r="350" spans="1:7">
      <c r="A350" s="259">
        <f t="shared" si="6"/>
        <v>41320</v>
      </c>
      <c r="B350" s="49">
        <v>0.58333333333333404</v>
      </c>
      <c r="C350" s="62"/>
      <c r="D350" s="62"/>
      <c r="E350" s="62"/>
      <c r="F350" s="63"/>
    </row>
    <row r="351" spans="1:7">
      <c r="A351" s="259">
        <f t="shared" si="6"/>
        <v>41320</v>
      </c>
      <c r="B351" s="49">
        <v>0.59375</v>
      </c>
      <c r="C351" s="62"/>
      <c r="D351" s="62"/>
      <c r="E351" s="62"/>
      <c r="F351" s="63"/>
    </row>
    <row r="352" spans="1:7">
      <c r="A352" s="259">
        <f t="shared" si="6"/>
        <v>41320</v>
      </c>
      <c r="B352" s="49">
        <v>0.60416666666666696</v>
      </c>
      <c r="C352" s="62"/>
      <c r="D352" s="62"/>
      <c r="E352" s="62"/>
      <c r="F352" s="63"/>
    </row>
    <row r="353" spans="1:6">
      <c r="A353" s="259">
        <f t="shared" si="6"/>
        <v>41320</v>
      </c>
      <c r="B353" s="49">
        <v>0.61458333333333404</v>
      </c>
      <c r="C353" s="62"/>
      <c r="D353" s="62"/>
      <c r="E353" s="62"/>
      <c r="F353" s="63"/>
    </row>
    <row r="354" spans="1:6">
      <c r="A354" s="259">
        <f t="shared" si="6"/>
        <v>41320</v>
      </c>
      <c r="B354" s="49">
        <v>0.625</v>
      </c>
      <c r="C354" s="62"/>
      <c r="D354" s="62"/>
      <c r="E354" s="62"/>
      <c r="F354" s="63"/>
    </row>
    <row r="355" spans="1:6">
      <c r="A355" s="259">
        <f t="shared" si="6"/>
        <v>41320</v>
      </c>
      <c r="B355" s="49">
        <v>0.63541666666666696</v>
      </c>
      <c r="C355" s="62"/>
      <c r="D355" s="62"/>
      <c r="E355" s="62"/>
      <c r="F355" s="63"/>
    </row>
    <row r="356" spans="1:6">
      <c r="A356" s="259">
        <f t="shared" si="6"/>
        <v>41320</v>
      </c>
      <c r="B356" s="49">
        <v>0.64583333333333404</v>
      </c>
      <c r="C356" s="62"/>
      <c r="D356" s="62"/>
      <c r="E356" s="62"/>
      <c r="F356" s="63"/>
    </row>
    <row r="357" spans="1:6">
      <c r="A357" s="259">
        <f t="shared" si="6"/>
        <v>41320</v>
      </c>
      <c r="B357" s="49">
        <v>0.65625</v>
      </c>
      <c r="C357" s="62"/>
      <c r="D357" s="62"/>
      <c r="E357" s="62"/>
      <c r="F357" s="63"/>
    </row>
    <row r="358" spans="1:6">
      <c r="A358" s="259">
        <f t="shared" si="6"/>
        <v>41320</v>
      </c>
      <c r="B358" s="49">
        <v>0.66666666666666696</v>
      </c>
      <c r="C358" s="62"/>
      <c r="D358" s="62"/>
      <c r="E358" s="62"/>
      <c r="F358" s="63"/>
    </row>
    <row r="359" spans="1:6">
      <c r="A359" s="259">
        <f t="shared" ref="A359:A389" si="7">$D$3 + 3</f>
        <v>41320</v>
      </c>
      <c r="B359" s="49">
        <v>0.67708333333333404</v>
      </c>
      <c r="C359" s="62"/>
      <c r="D359" s="62"/>
      <c r="E359" s="62"/>
      <c r="F359" s="63"/>
    </row>
    <row r="360" spans="1:6">
      <c r="A360" s="259">
        <f t="shared" si="7"/>
        <v>41320</v>
      </c>
      <c r="B360" s="49">
        <v>0.6875</v>
      </c>
      <c r="C360" s="62"/>
      <c r="D360" s="62"/>
      <c r="E360" s="62"/>
      <c r="F360" s="63"/>
    </row>
    <row r="361" spans="1:6">
      <c r="A361" s="259">
        <f t="shared" si="7"/>
        <v>41320</v>
      </c>
      <c r="B361" s="49">
        <v>0.69791666666666696</v>
      </c>
      <c r="C361" s="62"/>
      <c r="D361" s="62"/>
      <c r="E361" s="62"/>
      <c r="F361" s="63"/>
    </row>
    <row r="362" spans="1:6">
      <c r="A362" s="259">
        <f t="shared" si="7"/>
        <v>41320</v>
      </c>
      <c r="B362" s="49">
        <v>0.70833333333333404</v>
      </c>
      <c r="C362" s="62"/>
      <c r="D362" s="62"/>
      <c r="E362" s="62"/>
      <c r="F362" s="63"/>
    </row>
    <row r="363" spans="1:6">
      <c r="A363" s="259">
        <f t="shared" si="7"/>
        <v>41320</v>
      </c>
      <c r="B363" s="49">
        <v>0.71875</v>
      </c>
      <c r="C363" s="62"/>
      <c r="D363" s="62"/>
      <c r="E363" s="62"/>
      <c r="F363" s="63"/>
    </row>
    <row r="364" spans="1:6">
      <c r="A364" s="259">
        <f t="shared" si="7"/>
        <v>41320</v>
      </c>
      <c r="B364" s="49">
        <v>0.72916666666666696</v>
      </c>
      <c r="C364" s="62"/>
      <c r="D364" s="62"/>
      <c r="E364" s="62"/>
      <c r="F364" s="63"/>
    </row>
    <row r="365" spans="1:6">
      <c r="A365" s="259">
        <f t="shared" si="7"/>
        <v>41320</v>
      </c>
      <c r="B365" s="49">
        <v>0.73958333333333404</v>
      </c>
      <c r="C365" s="62"/>
      <c r="D365" s="62"/>
      <c r="E365" s="62"/>
      <c r="F365" s="62"/>
    </row>
    <row r="366" spans="1:6">
      <c r="A366" s="259">
        <f t="shared" si="7"/>
        <v>41320</v>
      </c>
      <c r="B366" s="49">
        <v>0.75</v>
      </c>
      <c r="C366" s="62"/>
      <c r="D366" s="62"/>
      <c r="E366" s="62"/>
      <c r="F366" s="62"/>
    </row>
    <row r="367" spans="1:6">
      <c r="A367" s="259">
        <f t="shared" si="7"/>
        <v>41320</v>
      </c>
      <c r="B367" s="49">
        <v>0.76041666666666696</v>
      </c>
      <c r="C367" s="62"/>
      <c r="D367" s="62"/>
      <c r="E367" s="62"/>
      <c r="F367" s="62"/>
    </row>
    <row r="368" spans="1:6">
      <c r="A368" s="259">
        <f t="shared" si="7"/>
        <v>41320</v>
      </c>
      <c r="B368" s="49">
        <v>0.77083333333333404</v>
      </c>
      <c r="C368" s="62"/>
      <c r="D368" s="62"/>
      <c r="E368" s="62"/>
      <c r="F368" s="62"/>
    </row>
    <row r="369" spans="1:6">
      <c r="A369" s="259">
        <f t="shared" si="7"/>
        <v>41320</v>
      </c>
      <c r="B369" s="49">
        <v>0.78125</v>
      </c>
      <c r="C369" s="62"/>
      <c r="D369" s="62"/>
      <c r="E369" s="62"/>
      <c r="F369" s="62"/>
    </row>
    <row r="370" spans="1:6">
      <c r="A370" s="259">
        <f t="shared" si="7"/>
        <v>41320</v>
      </c>
      <c r="B370" s="49">
        <v>0.79166666666666696</v>
      </c>
      <c r="C370" s="62"/>
      <c r="D370" s="62"/>
      <c r="E370" s="62"/>
      <c r="F370" s="62"/>
    </row>
    <row r="371" spans="1:6">
      <c r="A371" s="259">
        <f t="shared" si="7"/>
        <v>41320</v>
      </c>
      <c r="B371" s="49">
        <v>0.80208333333333404</v>
      </c>
      <c r="C371" s="62"/>
      <c r="D371" s="62"/>
      <c r="E371" s="62"/>
      <c r="F371" s="62"/>
    </row>
    <row r="372" spans="1:6">
      <c r="A372" s="259">
        <f t="shared" si="7"/>
        <v>41320</v>
      </c>
      <c r="B372" s="49">
        <v>0.8125</v>
      </c>
      <c r="C372" s="62"/>
      <c r="D372" s="62"/>
      <c r="E372" s="62"/>
      <c r="F372" s="62"/>
    </row>
    <row r="373" spans="1:6">
      <c r="A373" s="259">
        <f t="shared" si="7"/>
        <v>41320</v>
      </c>
      <c r="B373" s="49">
        <v>0.82291666666666696</v>
      </c>
      <c r="C373" s="62"/>
      <c r="D373" s="62"/>
      <c r="E373" s="62"/>
      <c r="F373" s="62"/>
    </row>
    <row r="374" spans="1:6">
      <c r="A374" s="259">
        <f t="shared" si="7"/>
        <v>41320</v>
      </c>
      <c r="B374" s="49">
        <v>0.83333333333333404</v>
      </c>
      <c r="C374" s="62"/>
      <c r="D374" s="62"/>
      <c r="E374" s="62"/>
      <c r="F374" s="62"/>
    </row>
    <row r="375" spans="1:6">
      <c r="A375" s="259">
        <f t="shared" si="7"/>
        <v>41320</v>
      </c>
      <c r="B375" s="49">
        <v>0.84375</v>
      </c>
      <c r="C375" s="62"/>
      <c r="D375" s="62"/>
      <c r="E375" s="62"/>
      <c r="F375" s="62"/>
    </row>
    <row r="376" spans="1:6">
      <c r="A376" s="259">
        <f t="shared" si="7"/>
        <v>41320</v>
      </c>
      <c r="B376" s="49">
        <v>0.85416666666666696</v>
      </c>
      <c r="C376" s="62"/>
      <c r="D376" s="62"/>
      <c r="E376" s="62"/>
      <c r="F376" s="62"/>
    </row>
    <row r="377" spans="1:6">
      <c r="A377" s="259">
        <f t="shared" si="7"/>
        <v>41320</v>
      </c>
      <c r="B377" s="49">
        <v>0.86458333333333404</v>
      </c>
      <c r="C377" s="62"/>
      <c r="D377" s="62"/>
      <c r="E377" s="62"/>
      <c r="F377" s="62"/>
    </row>
    <row r="378" spans="1:6">
      <c r="A378" s="259">
        <f t="shared" si="7"/>
        <v>41320</v>
      </c>
      <c r="B378" s="49">
        <v>0.875</v>
      </c>
      <c r="C378" s="62"/>
      <c r="D378" s="62"/>
      <c r="E378" s="62"/>
      <c r="F378" s="62"/>
    </row>
    <row r="379" spans="1:6">
      <c r="A379" s="259">
        <f t="shared" si="7"/>
        <v>41320</v>
      </c>
      <c r="B379" s="49">
        <v>0.88541666666666696</v>
      </c>
      <c r="C379" s="62"/>
      <c r="D379" s="62"/>
      <c r="E379" s="62"/>
      <c r="F379" s="63"/>
    </row>
    <row r="380" spans="1:6">
      <c r="A380" s="259">
        <f t="shared" si="7"/>
        <v>41320</v>
      </c>
      <c r="B380" s="49">
        <v>0.89583333333333404</v>
      </c>
      <c r="C380" s="62"/>
      <c r="D380" s="62"/>
      <c r="E380" s="62"/>
      <c r="F380" s="63"/>
    </row>
    <row r="381" spans="1:6">
      <c r="A381" s="259">
        <f t="shared" si="7"/>
        <v>41320</v>
      </c>
      <c r="B381" s="49">
        <v>0.90625</v>
      </c>
      <c r="C381" s="62"/>
      <c r="D381" s="62"/>
      <c r="E381" s="62"/>
      <c r="F381" s="63"/>
    </row>
    <row r="382" spans="1:6">
      <c r="A382" s="259">
        <f t="shared" si="7"/>
        <v>41320</v>
      </c>
      <c r="B382" s="49">
        <v>0.91666666666666696</v>
      </c>
      <c r="C382" s="62"/>
      <c r="D382" s="62"/>
      <c r="E382" s="62"/>
      <c r="F382" s="63"/>
    </row>
    <row r="383" spans="1:6">
      <c r="A383" s="259">
        <f t="shared" si="7"/>
        <v>41320</v>
      </c>
      <c r="B383" s="49">
        <v>0.92708333333333404</v>
      </c>
      <c r="C383" s="62"/>
      <c r="D383" s="62"/>
      <c r="E383" s="62"/>
      <c r="F383" s="63"/>
    </row>
    <row r="384" spans="1:6">
      <c r="A384" s="259">
        <f t="shared" si="7"/>
        <v>41320</v>
      </c>
      <c r="B384" s="49">
        <v>0.9375</v>
      </c>
      <c r="C384" s="62"/>
      <c r="D384" s="62"/>
      <c r="E384" s="62"/>
      <c r="F384" s="63"/>
    </row>
    <row r="385" spans="1:7">
      <c r="A385" s="259">
        <f t="shared" si="7"/>
        <v>41320</v>
      </c>
      <c r="B385" s="49">
        <v>0.94791666666666696</v>
      </c>
      <c r="C385" s="62"/>
      <c r="D385" s="62"/>
      <c r="E385" s="62"/>
      <c r="F385" s="63"/>
    </row>
    <row r="386" spans="1:7">
      <c r="A386" s="259">
        <f t="shared" si="7"/>
        <v>41320</v>
      </c>
      <c r="B386" s="49">
        <v>0.95833333333333404</v>
      </c>
      <c r="C386" s="62"/>
      <c r="D386" s="62"/>
      <c r="E386" s="62"/>
      <c r="F386" s="63"/>
    </row>
    <row r="387" spans="1:7">
      <c r="A387" s="259">
        <f t="shared" si="7"/>
        <v>41320</v>
      </c>
      <c r="B387" s="49">
        <v>0.96875</v>
      </c>
      <c r="C387" s="62"/>
      <c r="D387" s="62"/>
      <c r="E387" s="62"/>
      <c r="F387" s="63"/>
    </row>
    <row r="388" spans="1:7">
      <c r="A388" s="259">
        <f t="shared" si="7"/>
        <v>41320</v>
      </c>
      <c r="B388" s="49">
        <v>0.97916666666666696</v>
      </c>
      <c r="C388" s="62"/>
      <c r="D388" s="62"/>
      <c r="E388" s="62"/>
      <c r="F388" s="63"/>
    </row>
    <row r="389" spans="1:7" ht="16.5" thickBot="1">
      <c r="A389" s="259">
        <f t="shared" si="7"/>
        <v>41320</v>
      </c>
      <c r="B389" s="49">
        <v>0.98958333333333404</v>
      </c>
      <c r="C389" s="66"/>
      <c r="D389" s="66"/>
      <c r="E389" s="66"/>
      <c r="F389" s="67"/>
    </row>
    <row r="390" spans="1:7">
      <c r="A390" s="262">
        <f>$D$3 + 4</f>
        <v>41321</v>
      </c>
      <c r="B390" s="263">
        <v>0</v>
      </c>
      <c r="C390" s="60"/>
      <c r="D390" s="60"/>
      <c r="E390" s="60"/>
      <c r="F390" s="61"/>
      <c r="G390" s="48" t="s">
        <v>43</v>
      </c>
    </row>
    <row r="391" spans="1:7">
      <c r="A391" s="262">
        <f t="shared" ref="A391:A454" si="8">$D$3 + 4</f>
        <v>41321</v>
      </c>
      <c r="B391" s="263">
        <v>1.0416666666666666E-2</v>
      </c>
      <c r="C391" s="62"/>
      <c r="D391" s="62"/>
      <c r="E391" s="62"/>
      <c r="F391" s="63"/>
    </row>
    <row r="392" spans="1:7">
      <c r="A392" s="262">
        <f t="shared" si="8"/>
        <v>41321</v>
      </c>
      <c r="B392" s="263">
        <v>2.0833333333333332E-2</v>
      </c>
      <c r="C392" s="62"/>
      <c r="D392" s="62"/>
      <c r="E392" s="62"/>
      <c r="F392" s="63"/>
    </row>
    <row r="393" spans="1:7">
      <c r="A393" s="262">
        <f t="shared" si="8"/>
        <v>41321</v>
      </c>
      <c r="B393" s="263">
        <v>3.125E-2</v>
      </c>
      <c r="C393" s="62"/>
      <c r="D393" s="62"/>
      <c r="E393" s="62"/>
      <c r="F393" s="63"/>
    </row>
    <row r="394" spans="1:7">
      <c r="A394" s="262">
        <f t="shared" si="8"/>
        <v>41321</v>
      </c>
      <c r="B394" s="263">
        <v>4.1666666666666699E-2</v>
      </c>
      <c r="C394" s="62"/>
      <c r="D394" s="62"/>
      <c r="E394" s="62"/>
      <c r="F394" s="63"/>
    </row>
    <row r="395" spans="1:7">
      <c r="A395" s="262">
        <f t="shared" si="8"/>
        <v>41321</v>
      </c>
      <c r="B395" s="263">
        <v>5.2083333333333398E-2</v>
      </c>
      <c r="C395" s="62"/>
      <c r="D395" s="62"/>
      <c r="E395" s="62"/>
      <c r="F395" s="63"/>
    </row>
    <row r="396" spans="1:7">
      <c r="A396" s="262">
        <f t="shared" si="8"/>
        <v>41321</v>
      </c>
      <c r="B396" s="263">
        <v>6.25E-2</v>
      </c>
      <c r="C396" s="62"/>
      <c r="D396" s="62"/>
      <c r="E396" s="62"/>
      <c r="F396" s="63"/>
    </row>
    <row r="397" spans="1:7">
      <c r="A397" s="262">
        <f t="shared" si="8"/>
        <v>41321</v>
      </c>
      <c r="B397" s="263">
        <v>7.2916666666666699E-2</v>
      </c>
      <c r="C397" s="62"/>
      <c r="D397" s="62"/>
      <c r="E397" s="62"/>
      <c r="F397" s="63"/>
    </row>
    <row r="398" spans="1:7">
      <c r="A398" s="262">
        <f t="shared" si="8"/>
        <v>41321</v>
      </c>
      <c r="B398" s="263">
        <v>8.3333333333333398E-2</v>
      </c>
      <c r="C398" s="62"/>
      <c r="D398" s="62"/>
      <c r="E398" s="62"/>
      <c r="F398" s="63"/>
    </row>
    <row r="399" spans="1:7">
      <c r="A399" s="262">
        <f t="shared" si="8"/>
        <v>41321</v>
      </c>
      <c r="B399" s="263">
        <v>9.375E-2</v>
      </c>
      <c r="C399" s="62"/>
      <c r="D399" s="62"/>
      <c r="E399" s="62"/>
      <c r="F399" s="63"/>
    </row>
    <row r="400" spans="1:7">
      <c r="A400" s="262">
        <f t="shared" si="8"/>
        <v>41321</v>
      </c>
      <c r="B400" s="263">
        <v>0.104166666666667</v>
      </c>
      <c r="C400" s="62"/>
      <c r="D400" s="62"/>
      <c r="E400" s="62"/>
      <c r="F400" s="63"/>
    </row>
    <row r="401" spans="1:6">
      <c r="A401" s="262">
        <f t="shared" si="8"/>
        <v>41321</v>
      </c>
      <c r="B401" s="263">
        <v>0.11458333333333399</v>
      </c>
      <c r="C401" s="62"/>
      <c r="D401" s="62"/>
      <c r="E401" s="62"/>
      <c r="F401" s="63"/>
    </row>
    <row r="402" spans="1:6">
      <c r="A402" s="262">
        <f t="shared" si="8"/>
        <v>41321</v>
      </c>
      <c r="B402" s="263">
        <v>0.125</v>
      </c>
      <c r="C402" s="62"/>
      <c r="D402" s="62"/>
      <c r="E402" s="62"/>
      <c r="F402" s="63"/>
    </row>
    <row r="403" spans="1:6">
      <c r="A403" s="262">
        <f t="shared" si="8"/>
        <v>41321</v>
      </c>
      <c r="B403" s="263">
        <v>0.13541666666666699</v>
      </c>
      <c r="C403" s="62"/>
      <c r="D403" s="62"/>
      <c r="E403" s="62"/>
      <c r="F403" s="63"/>
    </row>
    <row r="404" spans="1:6">
      <c r="A404" s="262">
        <f t="shared" si="8"/>
        <v>41321</v>
      </c>
      <c r="B404" s="263">
        <v>0.14583333333333401</v>
      </c>
      <c r="C404" s="62"/>
      <c r="D404" s="62"/>
      <c r="E404" s="62"/>
      <c r="F404" s="63"/>
    </row>
    <row r="405" spans="1:6">
      <c r="A405" s="262">
        <f t="shared" si="8"/>
        <v>41321</v>
      </c>
      <c r="B405" s="263">
        <v>0.15625</v>
      </c>
      <c r="C405" s="62"/>
      <c r="D405" s="62"/>
      <c r="E405" s="62"/>
      <c r="F405" s="63"/>
    </row>
    <row r="406" spans="1:6">
      <c r="A406" s="262">
        <f t="shared" si="8"/>
        <v>41321</v>
      </c>
      <c r="B406" s="263">
        <v>0.16666666666666699</v>
      </c>
      <c r="C406" s="62"/>
      <c r="D406" s="62"/>
      <c r="E406" s="62"/>
      <c r="F406" s="63"/>
    </row>
    <row r="407" spans="1:6">
      <c r="A407" s="262">
        <f t="shared" si="8"/>
        <v>41321</v>
      </c>
      <c r="B407" s="263">
        <v>0.17708333333333401</v>
      </c>
      <c r="C407" s="62"/>
      <c r="D407" s="62"/>
      <c r="E407" s="62"/>
      <c r="F407" s="63"/>
    </row>
    <row r="408" spans="1:6">
      <c r="A408" s="262">
        <f t="shared" si="8"/>
        <v>41321</v>
      </c>
      <c r="B408" s="263">
        <v>0.1875</v>
      </c>
      <c r="C408" s="62"/>
      <c r="D408" s="62"/>
      <c r="E408" s="62"/>
      <c r="F408" s="63"/>
    </row>
    <row r="409" spans="1:6">
      <c r="A409" s="262">
        <f t="shared" si="8"/>
        <v>41321</v>
      </c>
      <c r="B409" s="263">
        <v>0.19791666666666699</v>
      </c>
      <c r="C409" s="62"/>
      <c r="D409" s="62"/>
      <c r="E409" s="62"/>
      <c r="F409" s="63"/>
    </row>
    <row r="410" spans="1:6">
      <c r="A410" s="262">
        <f t="shared" si="8"/>
        <v>41321</v>
      </c>
      <c r="B410" s="263">
        <v>0.20833333333333401</v>
      </c>
      <c r="C410" s="62"/>
      <c r="D410" s="62"/>
      <c r="E410" s="62"/>
      <c r="F410" s="63"/>
    </row>
    <row r="411" spans="1:6">
      <c r="A411" s="262">
        <f t="shared" si="8"/>
        <v>41321</v>
      </c>
      <c r="B411" s="263">
        <v>0.21875</v>
      </c>
      <c r="C411" s="62"/>
      <c r="D411" s="62"/>
      <c r="E411" s="62"/>
      <c r="F411" s="63"/>
    </row>
    <row r="412" spans="1:6">
      <c r="A412" s="262">
        <f t="shared" si="8"/>
        <v>41321</v>
      </c>
      <c r="B412" s="263">
        <v>0.22916666666666699</v>
      </c>
      <c r="C412" s="62"/>
      <c r="D412" s="62"/>
      <c r="E412" s="62"/>
      <c r="F412" s="63"/>
    </row>
    <row r="413" spans="1:6">
      <c r="A413" s="262">
        <f t="shared" si="8"/>
        <v>41321</v>
      </c>
      <c r="B413" s="263">
        <v>0.23958333333333401</v>
      </c>
      <c r="C413" s="62"/>
      <c r="D413" s="62"/>
      <c r="E413" s="62"/>
      <c r="F413" s="63"/>
    </row>
    <row r="414" spans="1:6">
      <c r="A414" s="262">
        <f t="shared" si="8"/>
        <v>41321</v>
      </c>
      <c r="B414" s="263">
        <v>0.25</v>
      </c>
      <c r="C414" s="62"/>
      <c r="D414" s="62"/>
      <c r="E414" s="62"/>
      <c r="F414" s="63"/>
    </row>
    <row r="415" spans="1:6">
      <c r="A415" s="262">
        <f t="shared" si="8"/>
        <v>41321</v>
      </c>
      <c r="B415" s="263">
        <v>0.26041666666666702</v>
      </c>
      <c r="C415" s="62"/>
      <c r="D415" s="62"/>
      <c r="E415" s="62"/>
      <c r="F415" s="63"/>
    </row>
    <row r="416" spans="1:6">
      <c r="A416" s="262">
        <f t="shared" si="8"/>
        <v>41321</v>
      </c>
      <c r="B416" s="263">
        <v>0.27083333333333398</v>
      </c>
      <c r="C416" s="62"/>
      <c r="D416" s="62"/>
      <c r="E416" s="62"/>
      <c r="F416" s="63"/>
    </row>
    <row r="417" spans="1:6">
      <c r="A417" s="262">
        <f t="shared" si="8"/>
        <v>41321</v>
      </c>
      <c r="B417" s="263">
        <v>0.28125</v>
      </c>
      <c r="C417" s="62"/>
      <c r="D417" s="62"/>
      <c r="E417" s="62"/>
      <c r="F417" s="63"/>
    </row>
    <row r="418" spans="1:6">
      <c r="A418" s="262">
        <f t="shared" si="8"/>
        <v>41321</v>
      </c>
      <c r="B418" s="263">
        <v>0.29166666666666702</v>
      </c>
      <c r="C418" s="62"/>
      <c r="D418" s="62"/>
      <c r="E418" s="62"/>
      <c r="F418" s="63"/>
    </row>
    <row r="419" spans="1:6">
      <c r="A419" s="262">
        <f t="shared" si="8"/>
        <v>41321</v>
      </c>
      <c r="B419" s="263">
        <v>0.30208333333333398</v>
      </c>
      <c r="C419" s="62"/>
      <c r="D419" s="62"/>
      <c r="E419" s="62"/>
      <c r="F419" s="63"/>
    </row>
    <row r="420" spans="1:6">
      <c r="A420" s="262">
        <f t="shared" si="8"/>
        <v>41321</v>
      </c>
      <c r="B420" s="263">
        <v>0.3125</v>
      </c>
      <c r="C420" s="62"/>
      <c r="D420" s="62"/>
      <c r="E420" s="62"/>
      <c r="F420" s="63"/>
    </row>
    <row r="421" spans="1:6">
      <c r="A421" s="262">
        <f t="shared" si="8"/>
        <v>41321</v>
      </c>
      <c r="B421" s="263">
        <v>0.32291666666666702</v>
      </c>
      <c r="C421" s="62"/>
      <c r="D421" s="62"/>
      <c r="E421" s="62"/>
      <c r="F421" s="63"/>
    </row>
    <row r="422" spans="1:6">
      <c r="A422" s="262">
        <f t="shared" si="8"/>
        <v>41321</v>
      </c>
      <c r="B422" s="263">
        <v>0.33333333333333398</v>
      </c>
      <c r="C422" s="62"/>
      <c r="D422" s="62"/>
      <c r="E422" s="62"/>
      <c r="F422" s="63"/>
    </row>
    <row r="423" spans="1:6">
      <c r="A423" s="262">
        <f t="shared" si="8"/>
        <v>41321</v>
      </c>
      <c r="B423" s="263">
        <v>0.34375</v>
      </c>
      <c r="C423" s="62"/>
      <c r="D423" s="62"/>
      <c r="E423" s="62"/>
      <c r="F423" s="63"/>
    </row>
    <row r="424" spans="1:6">
      <c r="A424" s="262">
        <f t="shared" si="8"/>
        <v>41321</v>
      </c>
      <c r="B424" s="263">
        <v>0.35416666666666702</v>
      </c>
      <c r="C424" s="62"/>
      <c r="D424" s="62"/>
      <c r="E424" s="62"/>
      <c r="F424" s="63"/>
    </row>
    <row r="425" spans="1:6">
      <c r="A425" s="262">
        <f t="shared" si="8"/>
        <v>41321</v>
      </c>
      <c r="B425" s="263">
        <v>0.36458333333333398</v>
      </c>
      <c r="C425" s="62"/>
      <c r="D425" s="62"/>
      <c r="E425" s="62"/>
      <c r="F425" s="63"/>
    </row>
    <row r="426" spans="1:6">
      <c r="A426" s="262">
        <f t="shared" si="8"/>
        <v>41321</v>
      </c>
      <c r="B426" s="263">
        <v>0.375</v>
      </c>
      <c r="C426" s="62"/>
      <c r="D426" s="62"/>
      <c r="E426" s="62"/>
      <c r="F426" s="63"/>
    </row>
    <row r="427" spans="1:6">
      <c r="A427" s="262">
        <f t="shared" si="8"/>
        <v>41321</v>
      </c>
      <c r="B427" s="263">
        <v>0.38541666666666702</v>
      </c>
      <c r="C427" s="62"/>
      <c r="D427" s="62"/>
      <c r="E427" s="62"/>
      <c r="F427" s="63"/>
    </row>
    <row r="428" spans="1:6">
      <c r="A428" s="262">
        <f t="shared" si="8"/>
        <v>41321</v>
      </c>
      <c r="B428" s="263">
        <v>0.39583333333333398</v>
      </c>
      <c r="C428" s="62"/>
      <c r="D428" s="62"/>
      <c r="E428" s="62"/>
      <c r="F428" s="63"/>
    </row>
    <row r="429" spans="1:6">
      <c r="A429" s="262">
        <f t="shared" si="8"/>
        <v>41321</v>
      </c>
      <c r="B429" s="263">
        <v>0.40625</v>
      </c>
      <c r="C429" s="62"/>
      <c r="D429" s="62"/>
      <c r="E429" s="62"/>
      <c r="F429" s="63"/>
    </row>
    <row r="430" spans="1:6">
      <c r="A430" s="262">
        <f t="shared" si="8"/>
        <v>41321</v>
      </c>
      <c r="B430" s="263">
        <v>0.41666666666666702</v>
      </c>
      <c r="C430" s="62"/>
      <c r="D430" s="62"/>
      <c r="E430" s="62"/>
      <c r="F430" s="63"/>
    </row>
    <row r="431" spans="1:6">
      <c r="A431" s="262">
        <f t="shared" si="8"/>
        <v>41321</v>
      </c>
      <c r="B431" s="263">
        <v>0.42708333333333398</v>
      </c>
      <c r="C431" s="62"/>
      <c r="D431" s="62"/>
      <c r="E431" s="62"/>
      <c r="F431" s="63"/>
    </row>
    <row r="432" spans="1:6">
      <c r="A432" s="262">
        <f t="shared" si="8"/>
        <v>41321</v>
      </c>
      <c r="B432" s="263">
        <v>0.4375</v>
      </c>
      <c r="C432" s="62"/>
      <c r="D432" s="62"/>
      <c r="E432" s="62"/>
      <c r="F432" s="63"/>
    </row>
    <row r="433" spans="1:7">
      <c r="A433" s="262">
        <f t="shared" si="8"/>
        <v>41321</v>
      </c>
      <c r="B433" s="263">
        <v>0.44791666666666702</v>
      </c>
      <c r="C433" s="62"/>
      <c r="D433" s="62"/>
      <c r="E433" s="62"/>
      <c r="F433" s="63"/>
    </row>
    <row r="434" spans="1:7">
      <c r="A434" s="262">
        <f t="shared" si="8"/>
        <v>41321</v>
      </c>
      <c r="B434" s="263">
        <v>0.45833333333333398</v>
      </c>
      <c r="C434" s="62"/>
      <c r="D434" s="62"/>
      <c r="E434" s="62"/>
      <c r="F434" s="63"/>
    </row>
    <row r="435" spans="1:7">
      <c r="A435" s="262">
        <f t="shared" si="8"/>
        <v>41321</v>
      </c>
      <c r="B435" s="263">
        <v>0.46875</v>
      </c>
      <c r="C435" s="62"/>
      <c r="D435" s="62"/>
      <c r="E435" s="62"/>
      <c r="F435" s="63"/>
    </row>
    <row r="436" spans="1:7">
      <c r="A436" s="262">
        <f t="shared" si="8"/>
        <v>41321</v>
      </c>
      <c r="B436" s="263">
        <v>0.47916666666666702</v>
      </c>
      <c r="C436" s="62"/>
      <c r="D436" s="62"/>
      <c r="E436" s="62"/>
      <c r="F436" s="63"/>
    </row>
    <row r="437" spans="1:7">
      <c r="A437" s="262">
        <f t="shared" si="8"/>
        <v>41321</v>
      </c>
      <c r="B437" s="263">
        <v>0.48958333333333398</v>
      </c>
      <c r="C437" s="62"/>
      <c r="D437" s="62"/>
      <c r="E437" s="62"/>
      <c r="F437" s="63"/>
    </row>
    <row r="438" spans="1:7">
      <c r="A438" s="259">
        <f t="shared" si="8"/>
        <v>41321</v>
      </c>
      <c r="B438" s="49">
        <v>0.5</v>
      </c>
      <c r="C438" s="64"/>
      <c r="D438" s="64"/>
      <c r="E438" s="64"/>
      <c r="F438" s="65"/>
      <c r="G438" s="48" t="s">
        <v>42</v>
      </c>
    </row>
    <row r="439" spans="1:7">
      <c r="A439" s="259">
        <f t="shared" si="8"/>
        <v>41321</v>
      </c>
      <c r="B439" s="49">
        <v>0.51041666666666696</v>
      </c>
      <c r="C439" s="62"/>
      <c r="D439" s="62"/>
      <c r="E439" s="62"/>
      <c r="F439" s="63"/>
    </row>
    <row r="440" spans="1:7">
      <c r="A440" s="259">
        <f t="shared" si="8"/>
        <v>41321</v>
      </c>
      <c r="B440" s="49">
        <v>0.52083333333333404</v>
      </c>
      <c r="C440" s="62"/>
      <c r="D440" s="62"/>
      <c r="E440" s="62"/>
      <c r="F440" s="63"/>
    </row>
    <row r="441" spans="1:7">
      <c r="A441" s="259">
        <f t="shared" si="8"/>
        <v>41321</v>
      </c>
      <c r="B441" s="49">
        <v>0.53125</v>
      </c>
      <c r="C441" s="62"/>
      <c r="D441" s="62"/>
      <c r="E441" s="62"/>
      <c r="F441" s="63"/>
    </row>
    <row r="442" spans="1:7">
      <c r="A442" s="259">
        <f t="shared" si="8"/>
        <v>41321</v>
      </c>
      <c r="B442" s="49">
        <v>0.54166666666666696</v>
      </c>
      <c r="C442" s="62"/>
      <c r="D442" s="62"/>
      <c r="E442" s="62"/>
      <c r="F442" s="63"/>
    </row>
    <row r="443" spans="1:7">
      <c r="A443" s="259">
        <f t="shared" si="8"/>
        <v>41321</v>
      </c>
      <c r="B443" s="49">
        <v>0.55208333333333404</v>
      </c>
      <c r="C443" s="62"/>
      <c r="D443" s="62"/>
      <c r="E443" s="62"/>
      <c r="F443" s="63"/>
    </row>
    <row r="444" spans="1:7">
      <c r="A444" s="259">
        <f t="shared" si="8"/>
        <v>41321</v>
      </c>
      <c r="B444" s="49">
        <v>0.5625</v>
      </c>
      <c r="C444" s="62"/>
      <c r="D444" s="62"/>
      <c r="E444" s="62"/>
      <c r="F444" s="63"/>
    </row>
    <row r="445" spans="1:7">
      <c r="A445" s="259">
        <f t="shared" si="8"/>
        <v>41321</v>
      </c>
      <c r="B445" s="49">
        <v>0.57291666666666696</v>
      </c>
      <c r="C445" s="62"/>
      <c r="D445" s="62"/>
      <c r="E445" s="62"/>
      <c r="F445" s="63"/>
    </row>
    <row r="446" spans="1:7">
      <c r="A446" s="259">
        <f t="shared" si="8"/>
        <v>41321</v>
      </c>
      <c r="B446" s="49">
        <v>0.58333333333333404</v>
      </c>
      <c r="C446" s="62"/>
      <c r="D446" s="62"/>
      <c r="E446" s="62"/>
      <c r="F446" s="63"/>
    </row>
    <row r="447" spans="1:7">
      <c r="A447" s="259">
        <f t="shared" si="8"/>
        <v>41321</v>
      </c>
      <c r="B447" s="49">
        <v>0.59375</v>
      </c>
      <c r="C447" s="62"/>
      <c r="D447" s="62"/>
      <c r="E447" s="62"/>
      <c r="F447" s="63"/>
    </row>
    <row r="448" spans="1:7">
      <c r="A448" s="259">
        <f t="shared" si="8"/>
        <v>41321</v>
      </c>
      <c r="B448" s="49">
        <v>0.60416666666666696</v>
      </c>
      <c r="C448" s="62"/>
      <c r="D448" s="62"/>
      <c r="E448" s="62"/>
      <c r="F448" s="63"/>
    </row>
    <row r="449" spans="1:6">
      <c r="A449" s="259">
        <f t="shared" si="8"/>
        <v>41321</v>
      </c>
      <c r="B449" s="49">
        <v>0.61458333333333404</v>
      </c>
      <c r="C449" s="62"/>
      <c r="D449" s="62"/>
      <c r="E449" s="62"/>
      <c r="F449" s="63"/>
    </row>
    <row r="450" spans="1:6">
      <c r="A450" s="259">
        <f t="shared" si="8"/>
        <v>41321</v>
      </c>
      <c r="B450" s="49">
        <v>0.625</v>
      </c>
      <c r="C450" s="62"/>
      <c r="D450" s="62"/>
      <c r="E450" s="62"/>
      <c r="F450" s="63"/>
    </row>
    <row r="451" spans="1:6">
      <c r="A451" s="259">
        <f t="shared" si="8"/>
        <v>41321</v>
      </c>
      <c r="B451" s="49">
        <v>0.63541666666666696</v>
      </c>
      <c r="C451" s="62"/>
      <c r="D451" s="62"/>
      <c r="E451" s="62"/>
      <c r="F451" s="63"/>
    </row>
    <row r="452" spans="1:6">
      <c r="A452" s="259">
        <f t="shared" si="8"/>
        <v>41321</v>
      </c>
      <c r="B452" s="49">
        <v>0.64583333333333404</v>
      </c>
      <c r="C452" s="62"/>
      <c r="D452" s="62"/>
      <c r="E452" s="62"/>
      <c r="F452" s="63"/>
    </row>
    <row r="453" spans="1:6">
      <c r="A453" s="259">
        <f t="shared" si="8"/>
        <v>41321</v>
      </c>
      <c r="B453" s="49">
        <v>0.65625</v>
      </c>
      <c r="C453" s="62"/>
      <c r="D453" s="62"/>
      <c r="E453" s="62"/>
      <c r="F453" s="63"/>
    </row>
    <row r="454" spans="1:6">
      <c r="A454" s="259">
        <f t="shared" si="8"/>
        <v>41321</v>
      </c>
      <c r="B454" s="49">
        <v>0.66666666666666696</v>
      </c>
      <c r="C454" s="62"/>
      <c r="D454" s="62"/>
      <c r="E454" s="62"/>
      <c r="F454" s="63"/>
    </row>
    <row r="455" spans="1:6">
      <c r="A455" s="259">
        <f t="shared" ref="A455:A485" si="9">$D$3 + 4</f>
        <v>41321</v>
      </c>
      <c r="B455" s="49">
        <v>0.67708333333333404</v>
      </c>
      <c r="C455" s="62"/>
      <c r="D455" s="62"/>
      <c r="E455" s="62"/>
      <c r="F455" s="63"/>
    </row>
    <row r="456" spans="1:6">
      <c r="A456" s="259">
        <f t="shared" si="9"/>
        <v>41321</v>
      </c>
      <c r="B456" s="49">
        <v>0.6875</v>
      </c>
      <c r="C456" s="62"/>
      <c r="D456" s="62"/>
      <c r="E456" s="62"/>
      <c r="F456" s="63"/>
    </row>
    <row r="457" spans="1:6">
      <c r="A457" s="259">
        <f t="shared" si="9"/>
        <v>41321</v>
      </c>
      <c r="B457" s="49">
        <v>0.69791666666666696</v>
      </c>
      <c r="C457" s="62"/>
      <c r="D457" s="62"/>
      <c r="E457" s="62"/>
      <c r="F457" s="63"/>
    </row>
    <row r="458" spans="1:6">
      <c r="A458" s="259">
        <f t="shared" si="9"/>
        <v>41321</v>
      </c>
      <c r="B458" s="49">
        <v>0.70833333333333404</v>
      </c>
      <c r="C458" s="62"/>
      <c r="D458" s="62"/>
      <c r="E458" s="62"/>
      <c r="F458" s="63"/>
    </row>
    <row r="459" spans="1:6">
      <c r="A459" s="259">
        <f t="shared" si="9"/>
        <v>41321</v>
      </c>
      <c r="B459" s="49">
        <v>0.71875</v>
      </c>
      <c r="C459" s="62"/>
      <c r="D459" s="62"/>
      <c r="E459" s="62"/>
      <c r="F459" s="63"/>
    </row>
    <row r="460" spans="1:6">
      <c r="A460" s="259">
        <f t="shared" si="9"/>
        <v>41321</v>
      </c>
      <c r="B460" s="49">
        <v>0.72916666666666696</v>
      </c>
      <c r="C460" s="62"/>
      <c r="D460" s="62"/>
      <c r="E460" s="62"/>
      <c r="F460" s="63"/>
    </row>
    <row r="461" spans="1:6">
      <c r="A461" s="259">
        <f t="shared" si="9"/>
        <v>41321</v>
      </c>
      <c r="B461" s="49">
        <v>0.73958333333333404</v>
      </c>
      <c r="C461" s="62"/>
      <c r="D461" s="62"/>
      <c r="E461" s="62"/>
      <c r="F461" s="62"/>
    </row>
    <row r="462" spans="1:6">
      <c r="A462" s="259">
        <f t="shared" si="9"/>
        <v>41321</v>
      </c>
      <c r="B462" s="49">
        <v>0.75</v>
      </c>
      <c r="C462" s="62"/>
      <c r="D462" s="62"/>
      <c r="E462" s="62"/>
      <c r="F462" s="62"/>
    </row>
    <row r="463" spans="1:6">
      <c r="A463" s="259">
        <f t="shared" si="9"/>
        <v>41321</v>
      </c>
      <c r="B463" s="49">
        <v>0.76041666666666696</v>
      </c>
      <c r="C463" s="62"/>
      <c r="D463" s="62"/>
      <c r="E463" s="62"/>
      <c r="F463" s="62"/>
    </row>
    <row r="464" spans="1:6">
      <c r="A464" s="259">
        <f t="shared" si="9"/>
        <v>41321</v>
      </c>
      <c r="B464" s="49">
        <v>0.77083333333333404</v>
      </c>
      <c r="C464" s="62"/>
      <c r="D464" s="62"/>
      <c r="E464" s="62"/>
      <c r="F464" s="62"/>
    </row>
    <row r="465" spans="1:6">
      <c r="A465" s="259">
        <f t="shared" si="9"/>
        <v>41321</v>
      </c>
      <c r="B465" s="49">
        <v>0.78125</v>
      </c>
      <c r="C465" s="62"/>
      <c r="D465" s="62"/>
      <c r="E465" s="62"/>
      <c r="F465" s="62"/>
    </row>
    <row r="466" spans="1:6">
      <c r="A466" s="259">
        <f t="shared" si="9"/>
        <v>41321</v>
      </c>
      <c r="B466" s="49">
        <v>0.79166666666666696</v>
      </c>
      <c r="C466" s="62"/>
      <c r="D466" s="62"/>
      <c r="E466" s="62"/>
      <c r="F466" s="62"/>
    </row>
    <row r="467" spans="1:6">
      <c r="A467" s="259">
        <f t="shared" si="9"/>
        <v>41321</v>
      </c>
      <c r="B467" s="49">
        <v>0.80208333333333404</v>
      </c>
      <c r="C467" s="62"/>
      <c r="D467" s="62"/>
      <c r="E467" s="62"/>
      <c r="F467" s="62"/>
    </row>
    <row r="468" spans="1:6">
      <c r="A468" s="259">
        <f t="shared" si="9"/>
        <v>41321</v>
      </c>
      <c r="B468" s="49">
        <v>0.8125</v>
      </c>
      <c r="C468" s="62"/>
      <c r="D468" s="62"/>
      <c r="E468" s="62"/>
      <c r="F468" s="62"/>
    </row>
    <row r="469" spans="1:6">
      <c r="A469" s="259">
        <f t="shared" si="9"/>
        <v>41321</v>
      </c>
      <c r="B469" s="49">
        <v>0.82291666666666696</v>
      </c>
      <c r="C469" s="62"/>
      <c r="D469" s="62"/>
      <c r="E469" s="62"/>
      <c r="F469" s="62"/>
    </row>
    <row r="470" spans="1:6">
      <c r="A470" s="259">
        <f t="shared" si="9"/>
        <v>41321</v>
      </c>
      <c r="B470" s="49">
        <v>0.83333333333333404</v>
      </c>
      <c r="C470" s="62"/>
      <c r="D470" s="62"/>
      <c r="E470" s="62"/>
      <c r="F470" s="62"/>
    </row>
    <row r="471" spans="1:6">
      <c r="A471" s="259">
        <f t="shared" si="9"/>
        <v>41321</v>
      </c>
      <c r="B471" s="49">
        <v>0.84375</v>
      </c>
      <c r="C471" s="62"/>
      <c r="D471" s="62"/>
      <c r="E471" s="62"/>
      <c r="F471" s="62"/>
    </row>
    <row r="472" spans="1:6">
      <c r="A472" s="259">
        <f t="shared" si="9"/>
        <v>41321</v>
      </c>
      <c r="B472" s="49">
        <v>0.85416666666666696</v>
      </c>
      <c r="C472" s="62"/>
      <c r="D472" s="62"/>
      <c r="E472" s="62"/>
      <c r="F472" s="62"/>
    </row>
    <row r="473" spans="1:6">
      <c r="A473" s="259">
        <f t="shared" si="9"/>
        <v>41321</v>
      </c>
      <c r="B473" s="49">
        <v>0.86458333333333404</v>
      </c>
      <c r="C473" s="62"/>
      <c r="D473" s="62"/>
      <c r="E473" s="62"/>
      <c r="F473" s="62"/>
    </row>
    <row r="474" spans="1:6">
      <c r="A474" s="259">
        <f t="shared" si="9"/>
        <v>41321</v>
      </c>
      <c r="B474" s="49">
        <v>0.875</v>
      </c>
      <c r="C474" s="62"/>
      <c r="D474" s="62"/>
      <c r="E474" s="62"/>
      <c r="F474" s="62"/>
    </row>
    <row r="475" spans="1:6">
      <c r="A475" s="259">
        <f t="shared" si="9"/>
        <v>41321</v>
      </c>
      <c r="B475" s="49">
        <v>0.88541666666666696</v>
      </c>
      <c r="C475" s="62"/>
      <c r="D475" s="62"/>
      <c r="E475" s="62"/>
      <c r="F475" s="63"/>
    </row>
    <row r="476" spans="1:6">
      <c r="A476" s="259">
        <f t="shared" si="9"/>
        <v>41321</v>
      </c>
      <c r="B476" s="49">
        <v>0.89583333333333404</v>
      </c>
      <c r="C476" s="62"/>
      <c r="D476" s="62"/>
      <c r="E476" s="62"/>
      <c r="F476" s="63"/>
    </row>
    <row r="477" spans="1:6">
      <c r="A477" s="259">
        <f t="shared" si="9"/>
        <v>41321</v>
      </c>
      <c r="B477" s="49">
        <v>0.90625</v>
      </c>
      <c r="C477" s="62"/>
      <c r="D477" s="62"/>
      <c r="E477" s="62"/>
      <c r="F477" s="63"/>
    </row>
    <row r="478" spans="1:6">
      <c r="A478" s="259">
        <f t="shared" si="9"/>
        <v>41321</v>
      </c>
      <c r="B478" s="49">
        <v>0.91666666666666696</v>
      </c>
      <c r="C478" s="62"/>
      <c r="D478" s="62"/>
      <c r="E478" s="62"/>
      <c r="F478" s="63"/>
    </row>
    <row r="479" spans="1:6">
      <c r="A479" s="259">
        <f t="shared" si="9"/>
        <v>41321</v>
      </c>
      <c r="B479" s="49">
        <v>0.92708333333333404</v>
      </c>
      <c r="C479" s="62"/>
      <c r="D479" s="62"/>
      <c r="E479" s="62"/>
      <c r="F479" s="63"/>
    </row>
    <row r="480" spans="1:6">
      <c r="A480" s="259">
        <f t="shared" si="9"/>
        <v>41321</v>
      </c>
      <c r="B480" s="49">
        <v>0.9375</v>
      </c>
      <c r="C480" s="62"/>
      <c r="D480" s="62"/>
      <c r="E480" s="62"/>
      <c r="F480" s="63"/>
    </row>
    <row r="481" spans="1:7">
      <c r="A481" s="259">
        <f t="shared" si="9"/>
        <v>41321</v>
      </c>
      <c r="B481" s="49">
        <v>0.94791666666666696</v>
      </c>
      <c r="C481" s="62"/>
      <c r="D481" s="62"/>
      <c r="E481" s="62"/>
      <c r="F481" s="63"/>
    </row>
    <row r="482" spans="1:7">
      <c r="A482" s="259">
        <f t="shared" si="9"/>
        <v>41321</v>
      </c>
      <c r="B482" s="49">
        <v>0.95833333333333404</v>
      </c>
      <c r="C482" s="62"/>
      <c r="D482" s="62"/>
      <c r="E482" s="62"/>
      <c r="F482" s="63"/>
    </row>
    <row r="483" spans="1:7">
      <c r="A483" s="259">
        <f t="shared" si="9"/>
        <v>41321</v>
      </c>
      <c r="B483" s="49">
        <v>0.96875</v>
      </c>
      <c r="C483" s="62"/>
      <c r="D483" s="62"/>
      <c r="E483" s="62"/>
      <c r="F483" s="63"/>
    </row>
    <row r="484" spans="1:7">
      <c r="A484" s="259">
        <f t="shared" si="9"/>
        <v>41321</v>
      </c>
      <c r="B484" s="49">
        <v>0.97916666666666696</v>
      </c>
      <c r="C484" s="62"/>
      <c r="D484" s="62"/>
      <c r="E484" s="62"/>
      <c r="F484" s="63"/>
    </row>
    <row r="485" spans="1:7" ht="16.5" thickBot="1">
      <c r="A485" s="259">
        <f t="shared" si="9"/>
        <v>41321</v>
      </c>
      <c r="B485" s="49">
        <v>0.98958333333333404</v>
      </c>
      <c r="C485" s="66"/>
      <c r="D485" s="66"/>
      <c r="E485" s="66"/>
      <c r="F485" s="67"/>
    </row>
    <row r="486" spans="1:7">
      <c r="A486" s="262">
        <f>$D$3 + 5</f>
        <v>41322</v>
      </c>
      <c r="B486" s="263">
        <v>0</v>
      </c>
      <c r="C486" s="60"/>
      <c r="D486" s="60"/>
      <c r="E486" s="60"/>
      <c r="F486" s="61"/>
      <c r="G486" s="48" t="s">
        <v>41</v>
      </c>
    </row>
    <row r="487" spans="1:7">
      <c r="A487" s="262">
        <f t="shared" ref="A487:A550" si="10">$D$3 + 5</f>
        <v>41322</v>
      </c>
      <c r="B487" s="263">
        <v>1.0416666666666666E-2</v>
      </c>
      <c r="C487" s="62"/>
      <c r="D487" s="62"/>
      <c r="E487" s="62"/>
      <c r="F487" s="63"/>
    </row>
    <row r="488" spans="1:7">
      <c r="A488" s="262">
        <f t="shared" si="10"/>
        <v>41322</v>
      </c>
      <c r="B488" s="263">
        <v>2.0833333333333332E-2</v>
      </c>
      <c r="C488" s="62"/>
      <c r="D488" s="62"/>
      <c r="E488" s="62"/>
      <c r="F488" s="63"/>
    </row>
    <row r="489" spans="1:7">
      <c r="A489" s="262">
        <f t="shared" si="10"/>
        <v>41322</v>
      </c>
      <c r="B489" s="263">
        <v>3.125E-2</v>
      </c>
      <c r="C489" s="62"/>
      <c r="D489" s="62"/>
      <c r="E489" s="62"/>
      <c r="F489" s="63"/>
    </row>
    <row r="490" spans="1:7">
      <c r="A490" s="262">
        <f t="shared" si="10"/>
        <v>41322</v>
      </c>
      <c r="B490" s="263">
        <v>4.1666666666666699E-2</v>
      </c>
      <c r="C490" s="62"/>
      <c r="D490" s="62"/>
      <c r="E490" s="62"/>
      <c r="F490" s="63"/>
    </row>
    <row r="491" spans="1:7">
      <c r="A491" s="262">
        <f t="shared" si="10"/>
        <v>41322</v>
      </c>
      <c r="B491" s="263">
        <v>5.2083333333333398E-2</v>
      </c>
      <c r="C491" s="62"/>
      <c r="D491" s="62"/>
      <c r="E491" s="62"/>
      <c r="F491" s="63"/>
    </row>
    <row r="492" spans="1:7">
      <c r="A492" s="262">
        <f t="shared" si="10"/>
        <v>41322</v>
      </c>
      <c r="B492" s="263">
        <v>6.25E-2</v>
      </c>
      <c r="C492" s="62"/>
      <c r="D492" s="62"/>
      <c r="E492" s="62"/>
      <c r="F492" s="63"/>
    </row>
    <row r="493" spans="1:7">
      <c r="A493" s="262">
        <f t="shared" si="10"/>
        <v>41322</v>
      </c>
      <c r="B493" s="263">
        <v>7.2916666666666699E-2</v>
      </c>
      <c r="C493" s="62"/>
      <c r="D493" s="62"/>
      <c r="E493" s="62"/>
      <c r="F493" s="63"/>
    </row>
    <row r="494" spans="1:7">
      <c r="A494" s="262">
        <f t="shared" si="10"/>
        <v>41322</v>
      </c>
      <c r="B494" s="263">
        <v>8.3333333333333398E-2</v>
      </c>
      <c r="C494" s="62"/>
      <c r="D494" s="62"/>
      <c r="E494" s="62"/>
      <c r="F494" s="63"/>
    </row>
    <row r="495" spans="1:7">
      <c r="A495" s="262">
        <f t="shared" si="10"/>
        <v>41322</v>
      </c>
      <c r="B495" s="263">
        <v>9.375E-2</v>
      </c>
      <c r="C495" s="62"/>
      <c r="D495" s="62"/>
      <c r="E495" s="62"/>
      <c r="F495" s="63"/>
    </row>
    <row r="496" spans="1:7">
      <c r="A496" s="262">
        <f t="shared" si="10"/>
        <v>41322</v>
      </c>
      <c r="B496" s="263">
        <v>0.104166666666667</v>
      </c>
      <c r="C496" s="62"/>
      <c r="D496" s="62"/>
      <c r="E496" s="62"/>
      <c r="F496" s="63"/>
    </row>
    <row r="497" spans="1:6">
      <c r="A497" s="262">
        <f t="shared" si="10"/>
        <v>41322</v>
      </c>
      <c r="B497" s="263">
        <v>0.11458333333333399</v>
      </c>
      <c r="C497" s="62"/>
      <c r="D497" s="62"/>
      <c r="E497" s="62"/>
      <c r="F497" s="63"/>
    </row>
    <row r="498" spans="1:6">
      <c r="A498" s="262">
        <f t="shared" si="10"/>
        <v>41322</v>
      </c>
      <c r="B498" s="263">
        <v>0.125</v>
      </c>
      <c r="C498" s="62"/>
      <c r="D498" s="62"/>
      <c r="E498" s="62"/>
      <c r="F498" s="63"/>
    </row>
    <row r="499" spans="1:6">
      <c r="A499" s="262">
        <f t="shared" si="10"/>
        <v>41322</v>
      </c>
      <c r="B499" s="263">
        <v>0.13541666666666699</v>
      </c>
      <c r="C499" s="62"/>
      <c r="D499" s="62"/>
      <c r="E499" s="62"/>
      <c r="F499" s="63"/>
    </row>
    <row r="500" spans="1:6">
      <c r="A500" s="262">
        <f t="shared" si="10"/>
        <v>41322</v>
      </c>
      <c r="B500" s="263">
        <v>0.14583333333333401</v>
      </c>
      <c r="C500" s="62"/>
      <c r="D500" s="62"/>
      <c r="E500" s="62"/>
      <c r="F500" s="63"/>
    </row>
    <row r="501" spans="1:6">
      <c r="A501" s="262">
        <f t="shared" si="10"/>
        <v>41322</v>
      </c>
      <c r="B501" s="263">
        <v>0.15625</v>
      </c>
      <c r="C501" s="62"/>
      <c r="D501" s="62"/>
      <c r="E501" s="62"/>
      <c r="F501" s="63"/>
    </row>
    <row r="502" spans="1:6">
      <c r="A502" s="262">
        <f t="shared" si="10"/>
        <v>41322</v>
      </c>
      <c r="B502" s="263">
        <v>0.16666666666666699</v>
      </c>
      <c r="C502" s="62"/>
      <c r="D502" s="62"/>
      <c r="E502" s="62"/>
      <c r="F502" s="63"/>
    </row>
    <row r="503" spans="1:6">
      <c r="A503" s="262">
        <f t="shared" si="10"/>
        <v>41322</v>
      </c>
      <c r="B503" s="263">
        <v>0.17708333333333401</v>
      </c>
      <c r="C503" s="62"/>
      <c r="D503" s="62"/>
      <c r="E503" s="62"/>
      <c r="F503" s="63"/>
    </row>
    <row r="504" spans="1:6">
      <c r="A504" s="262">
        <f t="shared" si="10"/>
        <v>41322</v>
      </c>
      <c r="B504" s="263">
        <v>0.1875</v>
      </c>
      <c r="C504" s="62"/>
      <c r="D504" s="62"/>
      <c r="E504" s="62"/>
      <c r="F504" s="63"/>
    </row>
    <row r="505" spans="1:6">
      <c r="A505" s="262">
        <f t="shared" si="10"/>
        <v>41322</v>
      </c>
      <c r="B505" s="263">
        <v>0.19791666666666699</v>
      </c>
      <c r="C505" s="62"/>
      <c r="D505" s="62"/>
      <c r="E505" s="62"/>
      <c r="F505" s="63"/>
    </row>
    <row r="506" spans="1:6">
      <c r="A506" s="262">
        <f t="shared" si="10"/>
        <v>41322</v>
      </c>
      <c r="B506" s="263">
        <v>0.20833333333333401</v>
      </c>
      <c r="C506" s="62"/>
      <c r="D506" s="62"/>
      <c r="E506" s="62"/>
      <c r="F506" s="63"/>
    </row>
    <row r="507" spans="1:6">
      <c r="A507" s="262">
        <f t="shared" si="10"/>
        <v>41322</v>
      </c>
      <c r="B507" s="263">
        <v>0.21875</v>
      </c>
      <c r="C507" s="62"/>
      <c r="D507" s="62"/>
      <c r="E507" s="62"/>
      <c r="F507" s="63"/>
    </row>
    <row r="508" spans="1:6">
      <c r="A508" s="262">
        <f t="shared" si="10"/>
        <v>41322</v>
      </c>
      <c r="B508" s="263">
        <v>0.22916666666666699</v>
      </c>
      <c r="C508" s="62"/>
      <c r="D508" s="62"/>
      <c r="E508" s="62"/>
      <c r="F508" s="63"/>
    </row>
    <row r="509" spans="1:6">
      <c r="A509" s="262">
        <f t="shared" si="10"/>
        <v>41322</v>
      </c>
      <c r="B509" s="263">
        <v>0.23958333333333401</v>
      </c>
      <c r="C509" s="62"/>
      <c r="D509" s="62"/>
      <c r="E509" s="62"/>
      <c r="F509" s="63"/>
    </row>
    <row r="510" spans="1:6">
      <c r="A510" s="262">
        <f t="shared" si="10"/>
        <v>41322</v>
      </c>
      <c r="B510" s="263">
        <v>0.25</v>
      </c>
      <c r="C510" s="62"/>
      <c r="D510" s="62"/>
      <c r="E510" s="62"/>
      <c r="F510" s="63"/>
    </row>
    <row r="511" spans="1:6">
      <c r="A511" s="262">
        <f t="shared" si="10"/>
        <v>41322</v>
      </c>
      <c r="B511" s="263">
        <v>0.26041666666666702</v>
      </c>
      <c r="C511" s="62"/>
      <c r="D511" s="62"/>
      <c r="E511" s="62"/>
      <c r="F511" s="63"/>
    </row>
    <row r="512" spans="1:6">
      <c r="A512" s="262">
        <f t="shared" si="10"/>
        <v>41322</v>
      </c>
      <c r="B512" s="263">
        <v>0.27083333333333398</v>
      </c>
      <c r="C512" s="62"/>
      <c r="D512" s="62"/>
      <c r="E512" s="62"/>
      <c r="F512" s="63"/>
    </row>
    <row r="513" spans="1:6">
      <c r="A513" s="262">
        <f t="shared" si="10"/>
        <v>41322</v>
      </c>
      <c r="B513" s="263">
        <v>0.28125</v>
      </c>
      <c r="C513" s="62"/>
      <c r="D513" s="62"/>
      <c r="E513" s="62"/>
      <c r="F513" s="63"/>
    </row>
    <row r="514" spans="1:6">
      <c r="A514" s="262">
        <f t="shared" si="10"/>
        <v>41322</v>
      </c>
      <c r="B514" s="263">
        <v>0.29166666666666702</v>
      </c>
      <c r="C514" s="62"/>
      <c r="D514" s="62"/>
      <c r="E514" s="62"/>
      <c r="F514" s="63"/>
    </row>
    <row r="515" spans="1:6">
      <c r="A515" s="262">
        <f t="shared" si="10"/>
        <v>41322</v>
      </c>
      <c r="B515" s="263">
        <v>0.30208333333333398</v>
      </c>
      <c r="C515" s="62"/>
      <c r="D515" s="62"/>
      <c r="E515" s="62"/>
      <c r="F515" s="63"/>
    </row>
    <row r="516" spans="1:6">
      <c r="A516" s="262">
        <f t="shared" si="10"/>
        <v>41322</v>
      </c>
      <c r="B516" s="263">
        <v>0.3125</v>
      </c>
      <c r="C516" s="62"/>
      <c r="D516" s="62"/>
      <c r="E516" s="62"/>
      <c r="F516" s="63"/>
    </row>
    <row r="517" spans="1:6">
      <c r="A517" s="262">
        <f t="shared" si="10"/>
        <v>41322</v>
      </c>
      <c r="B517" s="263">
        <v>0.32291666666666702</v>
      </c>
      <c r="C517" s="62"/>
      <c r="D517" s="62"/>
      <c r="E517" s="62"/>
      <c r="F517" s="63"/>
    </row>
    <row r="518" spans="1:6">
      <c r="A518" s="262">
        <f t="shared" si="10"/>
        <v>41322</v>
      </c>
      <c r="B518" s="263">
        <v>0.33333333333333398</v>
      </c>
      <c r="C518" s="62"/>
      <c r="D518" s="62"/>
      <c r="E518" s="62"/>
      <c r="F518" s="63"/>
    </row>
    <row r="519" spans="1:6">
      <c r="A519" s="262">
        <f t="shared" si="10"/>
        <v>41322</v>
      </c>
      <c r="B519" s="263">
        <v>0.34375</v>
      </c>
      <c r="C519" s="62"/>
      <c r="D519" s="62"/>
      <c r="E519" s="62"/>
      <c r="F519" s="63"/>
    </row>
    <row r="520" spans="1:6">
      <c r="A520" s="262">
        <f t="shared" si="10"/>
        <v>41322</v>
      </c>
      <c r="B520" s="263">
        <v>0.35416666666666702</v>
      </c>
      <c r="C520" s="62"/>
      <c r="D520" s="62"/>
      <c r="E520" s="62"/>
      <c r="F520" s="63"/>
    </row>
    <row r="521" spans="1:6">
      <c r="A521" s="262">
        <f t="shared" si="10"/>
        <v>41322</v>
      </c>
      <c r="B521" s="263">
        <v>0.36458333333333398</v>
      </c>
      <c r="C521" s="62"/>
      <c r="D521" s="62"/>
      <c r="E521" s="62"/>
      <c r="F521" s="63"/>
    </row>
    <row r="522" spans="1:6">
      <c r="A522" s="262">
        <f t="shared" si="10"/>
        <v>41322</v>
      </c>
      <c r="B522" s="263">
        <v>0.375</v>
      </c>
      <c r="C522" s="62"/>
      <c r="D522" s="62"/>
      <c r="E522" s="62"/>
      <c r="F522" s="63"/>
    </row>
    <row r="523" spans="1:6">
      <c r="A523" s="262">
        <f t="shared" si="10"/>
        <v>41322</v>
      </c>
      <c r="B523" s="263">
        <v>0.38541666666666702</v>
      </c>
      <c r="C523" s="62"/>
      <c r="D523" s="62"/>
      <c r="E523" s="62"/>
      <c r="F523" s="63"/>
    </row>
    <row r="524" spans="1:6">
      <c r="A524" s="262">
        <f t="shared" si="10"/>
        <v>41322</v>
      </c>
      <c r="B524" s="263">
        <v>0.39583333333333398</v>
      </c>
      <c r="C524" s="62"/>
      <c r="D524" s="62"/>
      <c r="E524" s="62"/>
      <c r="F524" s="63"/>
    </row>
    <row r="525" spans="1:6">
      <c r="A525" s="262">
        <f t="shared" si="10"/>
        <v>41322</v>
      </c>
      <c r="B525" s="263">
        <v>0.40625</v>
      </c>
      <c r="C525" s="62"/>
      <c r="D525" s="62"/>
      <c r="E525" s="62"/>
      <c r="F525" s="63"/>
    </row>
    <row r="526" spans="1:6">
      <c r="A526" s="262">
        <f t="shared" si="10"/>
        <v>41322</v>
      </c>
      <c r="B526" s="263">
        <v>0.41666666666666702</v>
      </c>
      <c r="C526" s="62"/>
      <c r="D526" s="62"/>
      <c r="E526" s="62"/>
      <c r="F526" s="63"/>
    </row>
    <row r="527" spans="1:6">
      <c r="A527" s="262">
        <f t="shared" si="10"/>
        <v>41322</v>
      </c>
      <c r="B527" s="263">
        <v>0.42708333333333398</v>
      </c>
      <c r="C527" s="62"/>
      <c r="D527" s="62"/>
      <c r="E527" s="62"/>
      <c r="F527" s="63"/>
    </row>
    <row r="528" spans="1:6">
      <c r="A528" s="262">
        <f t="shared" si="10"/>
        <v>41322</v>
      </c>
      <c r="B528" s="263">
        <v>0.4375</v>
      </c>
      <c r="C528" s="62"/>
      <c r="D528" s="62"/>
      <c r="E528" s="62"/>
      <c r="F528" s="63"/>
    </row>
    <row r="529" spans="1:7">
      <c r="A529" s="262">
        <f t="shared" si="10"/>
        <v>41322</v>
      </c>
      <c r="B529" s="263">
        <v>0.44791666666666702</v>
      </c>
      <c r="C529" s="62"/>
      <c r="D529" s="62"/>
      <c r="E529" s="62"/>
      <c r="F529" s="63"/>
    </row>
    <row r="530" spans="1:7">
      <c r="A530" s="262">
        <f t="shared" si="10"/>
        <v>41322</v>
      </c>
      <c r="B530" s="263">
        <v>0.45833333333333398</v>
      </c>
      <c r="C530" s="62"/>
      <c r="D530" s="62"/>
      <c r="E530" s="62"/>
      <c r="F530" s="63"/>
    </row>
    <row r="531" spans="1:7">
      <c r="A531" s="262">
        <f t="shared" si="10"/>
        <v>41322</v>
      </c>
      <c r="B531" s="263">
        <v>0.46875</v>
      </c>
      <c r="C531" s="62"/>
      <c r="D531" s="62"/>
      <c r="E531" s="62"/>
      <c r="F531" s="63"/>
    </row>
    <row r="532" spans="1:7">
      <c r="A532" s="262">
        <f t="shared" si="10"/>
        <v>41322</v>
      </c>
      <c r="B532" s="263">
        <v>0.47916666666666702</v>
      </c>
      <c r="C532" s="62"/>
      <c r="D532" s="62"/>
      <c r="E532" s="62"/>
      <c r="F532" s="63"/>
    </row>
    <row r="533" spans="1:7">
      <c r="A533" s="262">
        <f t="shared" si="10"/>
        <v>41322</v>
      </c>
      <c r="B533" s="263">
        <v>0.48958333333333398</v>
      </c>
      <c r="C533" s="62"/>
      <c r="D533" s="62"/>
      <c r="E533" s="62"/>
      <c r="F533" s="63"/>
    </row>
    <row r="534" spans="1:7">
      <c r="A534" s="259">
        <f t="shared" si="10"/>
        <v>41322</v>
      </c>
      <c r="B534" s="49">
        <v>0.5</v>
      </c>
      <c r="C534" s="64"/>
      <c r="D534" s="64"/>
      <c r="E534" s="64"/>
      <c r="F534" s="65"/>
      <c r="G534" s="48" t="s">
        <v>40</v>
      </c>
    </row>
    <row r="535" spans="1:7">
      <c r="A535" s="259">
        <f t="shared" si="10"/>
        <v>41322</v>
      </c>
      <c r="B535" s="49">
        <v>0.51041666666666696</v>
      </c>
      <c r="C535" s="62"/>
      <c r="D535" s="62"/>
      <c r="E535" s="62"/>
      <c r="F535" s="63"/>
    </row>
    <row r="536" spans="1:7">
      <c r="A536" s="259">
        <f t="shared" si="10"/>
        <v>41322</v>
      </c>
      <c r="B536" s="49">
        <v>0.52083333333333404</v>
      </c>
      <c r="C536" s="62"/>
      <c r="D536" s="62"/>
      <c r="E536" s="62"/>
      <c r="F536" s="63"/>
    </row>
    <row r="537" spans="1:7">
      <c r="A537" s="259">
        <f t="shared" si="10"/>
        <v>41322</v>
      </c>
      <c r="B537" s="49">
        <v>0.53125</v>
      </c>
      <c r="C537" s="62"/>
      <c r="D537" s="62"/>
      <c r="E537" s="62"/>
      <c r="F537" s="63"/>
    </row>
    <row r="538" spans="1:7">
      <c r="A538" s="259">
        <f t="shared" si="10"/>
        <v>41322</v>
      </c>
      <c r="B538" s="49">
        <v>0.54166666666666696</v>
      </c>
      <c r="C538" s="62"/>
      <c r="D538" s="62"/>
      <c r="E538" s="62"/>
      <c r="F538" s="63"/>
    </row>
    <row r="539" spans="1:7">
      <c r="A539" s="259">
        <f t="shared" si="10"/>
        <v>41322</v>
      </c>
      <c r="B539" s="49">
        <v>0.55208333333333404</v>
      </c>
      <c r="C539" s="62"/>
      <c r="D539" s="62"/>
      <c r="E539" s="62"/>
      <c r="F539" s="63"/>
    </row>
    <row r="540" spans="1:7">
      <c r="A540" s="259">
        <f t="shared" si="10"/>
        <v>41322</v>
      </c>
      <c r="B540" s="49">
        <v>0.5625</v>
      </c>
      <c r="C540" s="62"/>
      <c r="D540" s="62"/>
      <c r="E540" s="62"/>
      <c r="F540" s="63"/>
    </row>
    <row r="541" spans="1:7">
      <c r="A541" s="259">
        <f t="shared" si="10"/>
        <v>41322</v>
      </c>
      <c r="B541" s="49">
        <v>0.57291666666666696</v>
      </c>
      <c r="C541" s="62"/>
      <c r="D541" s="62"/>
      <c r="E541" s="62"/>
      <c r="F541" s="63"/>
    </row>
    <row r="542" spans="1:7">
      <c r="A542" s="259">
        <f t="shared" si="10"/>
        <v>41322</v>
      </c>
      <c r="B542" s="49">
        <v>0.58333333333333404</v>
      </c>
      <c r="C542" s="62"/>
      <c r="D542" s="62"/>
      <c r="E542" s="62"/>
      <c r="F542" s="63"/>
    </row>
    <row r="543" spans="1:7">
      <c r="A543" s="259">
        <f t="shared" si="10"/>
        <v>41322</v>
      </c>
      <c r="B543" s="49">
        <v>0.59375</v>
      </c>
      <c r="C543" s="62"/>
      <c r="D543" s="62"/>
      <c r="E543" s="62"/>
      <c r="F543" s="63"/>
    </row>
    <row r="544" spans="1:7">
      <c r="A544" s="259">
        <f t="shared" si="10"/>
        <v>41322</v>
      </c>
      <c r="B544" s="49">
        <v>0.60416666666666696</v>
      </c>
      <c r="C544" s="62"/>
      <c r="D544" s="62"/>
      <c r="E544" s="62"/>
      <c r="F544" s="63"/>
    </row>
    <row r="545" spans="1:6">
      <c r="A545" s="259">
        <f t="shared" si="10"/>
        <v>41322</v>
      </c>
      <c r="B545" s="49">
        <v>0.61458333333333404</v>
      </c>
      <c r="C545" s="62"/>
      <c r="D545" s="62"/>
      <c r="E545" s="62"/>
      <c r="F545" s="63"/>
    </row>
    <row r="546" spans="1:6">
      <c r="A546" s="259">
        <f t="shared" si="10"/>
        <v>41322</v>
      </c>
      <c r="B546" s="49">
        <v>0.625</v>
      </c>
      <c r="C546" s="62"/>
      <c r="D546" s="62"/>
      <c r="E546" s="62"/>
      <c r="F546" s="63"/>
    </row>
    <row r="547" spans="1:6">
      <c r="A547" s="259">
        <f t="shared" si="10"/>
        <v>41322</v>
      </c>
      <c r="B547" s="49">
        <v>0.63541666666666696</v>
      </c>
      <c r="C547" s="62"/>
      <c r="D547" s="62"/>
      <c r="E547" s="62"/>
      <c r="F547" s="63"/>
    </row>
    <row r="548" spans="1:6">
      <c r="A548" s="259">
        <f t="shared" si="10"/>
        <v>41322</v>
      </c>
      <c r="B548" s="49">
        <v>0.64583333333333404</v>
      </c>
      <c r="C548" s="62"/>
      <c r="D548" s="62"/>
      <c r="E548" s="62"/>
      <c r="F548" s="63"/>
    </row>
    <row r="549" spans="1:6">
      <c r="A549" s="259">
        <f t="shared" si="10"/>
        <v>41322</v>
      </c>
      <c r="B549" s="49">
        <v>0.65625</v>
      </c>
      <c r="C549" s="62"/>
      <c r="D549" s="62"/>
      <c r="E549" s="62"/>
      <c r="F549" s="63"/>
    </row>
    <row r="550" spans="1:6">
      <c r="A550" s="259">
        <f t="shared" si="10"/>
        <v>41322</v>
      </c>
      <c r="B550" s="49">
        <v>0.66666666666666696</v>
      </c>
      <c r="C550" s="62"/>
      <c r="D550" s="62"/>
      <c r="E550" s="62"/>
      <c r="F550" s="63"/>
    </row>
    <row r="551" spans="1:6">
      <c r="A551" s="259">
        <f t="shared" ref="A551:A581" si="11">$D$3 + 5</f>
        <v>41322</v>
      </c>
      <c r="B551" s="49">
        <v>0.67708333333333404</v>
      </c>
      <c r="C551" s="62"/>
      <c r="D551" s="62"/>
      <c r="E551" s="62"/>
      <c r="F551" s="63"/>
    </row>
    <row r="552" spans="1:6">
      <c r="A552" s="259">
        <f t="shared" si="11"/>
        <v>41322</v>
      </c>
      <c r="B552" s="49">
        <v>0.6875</v>
      </c>
      <c r="C552" s="62"/>
      <c r="D552" s="62"/>
      <c r="E552" s="62"/>
      <c r="F552" s="63"/>
    </row>
    <row r="553" spans="1:6">
      <c r="A553" s="259">
        <f t="shared" si="11"/>
        <v>41322</v>
      </c>
      <c r="B553" s="49">
        <v>0.69791666666666696</v>
      </c>
      <c r="C553" s="62"/>
      <c r="D553" s="62"/>
      <c r="E553" s="62"/>
      <c r="F553" s="63"/>
    </row>
    <row r="554" spans="1:6">
      <c r="A554" s="259">
        <f t="shared" si="11"/>
        <v>41322</v>
      </c>
      <c r="B554" s="49">
        <v>0.70833333333333404</v>
      </c>
      <c r="C554" s="62"/>
      <c r="D554" s="62"/>
      <c r="E554" s="62"/>
      <c r="F554" s="63"/>
    </row>
    <row r="555" spans="1:6">
      <c r="A555" s="259">
        <f t="shared" si="11"/>
        <v>41322</v>
      </c>
      <c r="B555" s="49">
        <v>0.71875</v>
      </c>
      <c r="C555" s="62"/>
      <c r="D555" s="62"/>
      <c r="E555" s="62"/>
      <c r="F555" s="63"/>
    </row>
    <row r="556" spans="1:6">
      <c r="A556" s="259">
        <f t="shared" si="11"/>
        <v>41322</v>
      </c>
      <c r="B556" s="49">
        <v>0.72916666666666696</v>
      </c>
      <c r="C556" s="62"/>
      <c r="D556" s="62"/>
      <c r="E556" s="62"/>
      <c r="F556" s="63"/>
    </row>
    <row r="557" spans="1:6">
      <c r="A557" s="259">
        <f t="shared" si="11"/>
        <v>41322</v>
      </c>
      <c r="B557" s="49">
        <v>0.73958333333333404</v>
      </c>
      <c r="C557" s="62"/>
      <c r="D557" s="62"/>
      <c r="E557" s="62"/>
      <c r="F557" s="62"/>
    </row>
    <row r="558" spans="1:6">
      <c r="A558" s="259">
        <f t="shared" si="11"/>
        <v>41322</v>
      </c>
      <c r="B558" s="49">
        <v>0.75</v>
      </c>
      <c r="C558" s="62"/>
      <c r="D558" s="62"/>
      <c r="E558" s="62"/>
      <c r="F558" s="62"/>
    </row>
    <row r="559" spans="1:6">
      <c r="A559" s="259">
        <f t="shared" si="11"/>
        <v>41322</v>
      </c>
      <c r="B559" s="49">
        <v>0.76041666666666696</v>
      </c>
      <c r="C559" s="62"/>
      <c r="D559" s="62"/>
      <c r="E559" s="62"/>
      <c r="F559" s="62"/>
    </row>
    <row r="560" spans="1:6">
      <c r="A560" s="259">
        <f t="shared" si="11"/>
        <v>41322</v>
      </c>
      <c r="B560" s="49">
        <v>0.77083333333333404</v>
      </c>
      <c r="C560" s="62"/>
      <c r="D560" s="62"/>
      <c r="E560" s="62"/>
      <c r="F560" s="62"/>
    </row>
    <row r="561" spans="1:6">
      <c r="A561" s="259">
        <f t="shared" si="11"/>
        <v>41322</v>
      </c>
      <c r="B561" s="49">
        <v>0.78125</v>
      </c>
      <c r="C561" s="62"/>
      <c r="D561" s="62"/>
      <c r="E561" s="62"/>
      <c r="F561" s="62"/>
    </row>
    <row r="562" spans="1:6">
      <c r="A562" s="259">
        <f t="shared" si="11"/>
        <v>41322</v>
      </c>
      <c r="B562" s="49">
        <v>0.79166666666666696</v>
      </c>
      <c r="C562" s="62"/>
      <c r="D562" s="62"/>
      <c r="E562" s="62"/>
      <c r="F562" s="62"/>
    </row>
    <row r="563" spans="1:6">
      <c r="A563" s="259">
        <f t="shared" si="11"/>
        <v>41322</v>
      </c>
      <c r="B563" s="49">
        <v>0.80208333333333404</v>
      </c>
      <c r="C563" s="62"/>
      <c r="D563" s="62"/>
      <c r="E563" s="62"/>
      <c r="F563" s="62"/>
    </row>
    <row r="564" spans="1:6">
      <c r="A564" s="259">
        <f t="shared" si="11"/>
        <v>41322</v>
      </c>
      <c r="B564" s="49">
        <v>0.8125</v>
      </c>
      <c r="C564" s="62"/>
      <c r="D564" s="62"/>
      <c r="E564" s="62"/>
      <c r="F564" s="62"/>
    </row>
    <row r="565" spans="1:6">
      <c r="A565" s="259">
        <f t="shared" si="11"/>
        <v>41322</v>
      </c>
      <c r="B565" s="49">
        <v>0.82291666666666696</v>
      </c>
      <c r="C565" s="62"/>
      <c r="D565" s="62"/>
      <c r="E565" s="62"/>
      <c r="F565" s="62"/>
    </row>
    <row r="566" spans="1:6">
      <c r="A566" s="259">
        <f t="shared" si="11"/>
        <v>41322</v>
      </c>
      <c r="B566" s="49">
        <v>0.83333333333333404</v>
      </c>
      <c r="C566" s="62"/>
      <c r="D566" s="62"/>
      <c r="E566" s="62"/>
      <c r="F566" s="62"/>
    </row>
    <row r="567" spans="1:6">
      <c r="A567" s="259">
        <f t="shared" si="11"/>
        <v>41322</v>
      </c>
      <c r="B567" s="49">
        <v>0.84375</v>
      </c>
      <c r="C567" s="62"/>
      <c r="D567" s="62"/>
      <c r="E567" s="62"/>
      <c r="F567" s="62"/>
    </row>
    <row r="568" spans="1:6">
      <c r="A568" s="259">
        <f t="shared" si="11"/>
        <v>41322</v>
      </c>
      <c r="B568" s="49">
        <v>0.85416666666666696</v>
      </c>
      <c r="C568" s="62"/>
      <c r="D568" s="62"/>
      <c r="E568" s="62"/>
      <c r="F568" s="62"/>
    </row>
    <row r="569" spans="1:6">
      <c r="A569" s="259">
        <f t="shared" si="11"/>
        <v>41322</v>
      </c>
      <c r="B569" s="49">
        <v>0.86458333333333404</v>
      </c>
      <c r="C569" s="62"/>
      <c r="D569" s="62"/>
      <c r="E569" s="62"/>
      <c r="F569" s="62"/>
    </row>
    <row r="570" spans="1:6">
      <c r="A570" s="259">
        <f t="shared" si="11"/>
        <v>41322</v>
      </c>
      <c r="B570" s="49">
        <v>0.875</v>
      </c>
      <c r="C570" s="62"/>
      <c r="D570" s="62"/>
      <c r="E570" s="62"/>
      <c r="F570" s="62"/>
    </row>
    <row r="571" spans="1:6">
      <c r="A571" s="259">
        <f t="shared" si="11"/>
        <v>41322</v>
      </c>
      <c r="B571" s="49">
        <v>0.88541666666666696</v>
      </c>
      <c r="C571" s="62"/>
      <c r="D571" s="62"/>
      <c r="E571" s="62"/>
      <c r="F571" s="63"/>
    </row>
    <row r="572" spans="1:6">
      <c r="A572" s="259">
        <f t="shared" si="11"/>
        <v>41322</v>
      </c>
      <c r="B572" s="49">
        <v>0.89583333333333404</v>
      </c>
      <c r="C572" s="62"/>
      <c r="D572" s="62"/>
      <c r="E572" s="62"/>
      <c r="F572" s="63"/>
    </row>
    <row r="573" spans="1:6">
      <c r="A573" s="259">
        <f t="shared" si="11"/>
        <v>41322</v>
      </c>
      <c r="B573" s="49">
        <v>0.90625</v>
      </c>
      <c r="C573" s="62"/>
      <c r="D573" s="62"/>
      <c r="E573" s="62"/>
      <c r="F573" s="63"/>
    </row>
    <row r="574" spans="1:6">
      <c r="A574" s="259">
        <f t="shared" si="11"/>
        <v>41322</v>
      </c>
      <c r="B574" s="49">
        <v>0.91666666666666696</v>
      </c>
      <c r="C574" s="62"/>
      <c r="D574" s="62"/>
      <c r="E574" s="62"/>
      <c r="F574" s="63"/>
    </row>
    <row r="575" spans="1:6">
      <c r="A575" s="259">
        <f t="shared" si="11"/>
        <v>41322</v>
      </c>
      <c r="B575" s="49">
        <v>0.92708333333333404</v>
      </c>
      <c r="C575" s="62"/>
      <c r="D575" s="62"/>
      <c r="E575" s="62"/>
      <c r="F575" s="63"/>
    </row>
    <row r="576" spans="1:6">
      <c r="A576" s="259">
        <f t="shared" si="11"/>
        <v>41322</v>
      </c>
      <c r="B576" s="49">
        <v>0.9375</v>
      </c>
      <c r="C576" s="62"/>
      <c r="D576" s="62"/>
      <c r="E576" s="62"/>
      <c r="F576" s="63"/>
    </row>
    <row r="577" spans="1:7">
      <c r="A577" s="259">
        <f t="shared" si="11"/>
        <v>41322</v>
      </c>
      <c r="B577" s="49">
        <v>0.94791666666666696</v>
      </c>
      <c r="C577" s="62"/>
      <c r="D577" s="62"/>
      <c r="E577" s="62"/>
      <c r="F577" s="63"/>
    </row>
    <row r="578" spans="1:7">
      <c r="A578" s="259">
        <f t="shared" si="11"/>
        <v>41322</v>
      </c>
      <c r="B578" s="49">
        <v>0.95833333333333404</v>
      </c>
      <c r="C578" s="62"/>
      <c r="D578" s="62"/>
      <c r="E578" s="62"/>
      <c r="F578" s="63"/>
    </row>
    <row r="579" spans="1:7">
      <c r="A579" s="259">
        <f t="shared" si="11"/>
        <v>41322</v>
      </c>
      <c r="B579" s="49">
        <v>0.96875</v>
      </c>
      <c r="C579" s="62"/>
      <c r="D579" s="62"/>
      <c r="E579" s="62"/>
      <c r="F579" s="63"/>
    </row>
    <row r="580" spans="1:7">
      <c r="A580" s="259">
        <f t="shared" si="11"/>
        <v>41322</v>
      </c>
      <c r="B580" s="49">
        <v>0.97916666666666696</v>
      </c>
      <c r="C580" s="62"/>
      <c r="D580" s="62"/>
      <c r="E580" s="62"/>
      <c r="F580" s="63"/>
    </row>
    <row r="581" spans="1:7" ht="16.5" thickBot="1">
      <c r="A581" s="259">
        <f t="shared" si="11"/>
        <v>41322</v>
      </c>
      <c r="B581" s="49">
        <v>0.98958333333333404</v>
      </c>
      <c r="C581" s="66"/>
      <c r="D581" s="66"/>
      <c r="E581" s="66"/>
      <c r="F581" s="67"/>
    </row>
    <row r="582" spans="1:7">
      <c r="A582" s="262">
        <f>$D$3 + 6</f>
        <v>41323</v>
      </c>
      <c r="B582" s="263">
        <v>0</v>
      </c>
      <c r="C582" s="60"/>
      <c r="D582" s="60"/>
      <c r="E582" s="60"/>
      <c r="F582" s="61"/>
      <c r="G582" s="48" t="s">
        <v>38</v>
      </c>
    </row>
    <row r="583" spans="1:7">
      <c r="A583" s="262">
        <f t="shared" ref="A583:A646" si="12">$D$3 + 6</f>
        <v>41323</v>
      </c>
      <c r="B583" s="263">
        <v>1.0416666666666666E-2</v>
      </c>
      <c r="C583" s="62"/>
      <c r="D583" s="62"/>
      <c r="E583" s="62"/>
      <c r="F583" s="63"/>
    </row>
    <row r="584" spans="1:7">
      <c r="A584" s="262">
        <f t="shared" si="12"/>
        <v>41323</v>
      </c>
      <c r="B584" s="263">
        <v>2.0833333333333332E-2</v>
      </c>
      <c r="C584" s="62"/>
      <c r="D584" s="62"/>
      <c r="E584" s="62"/>
      <c r="F584" s="63"/>
    </row>
    <row r="585" spans="1:7">
      <c r="A585" s="262">
        <f t="shared" si="12"/>
        <v>41323</v>
      </c>
      <c r="B585" s="263">
        <v>3.125E-2</v>
      </c>
      <c r="C585" s="62"/>
      <c r="D585" s="62"/>
      <c r="E585" s="62"/>
      <c r="F585" s="63"/>
    </row>
    <row r="586" spans="1:7">
      <c r="A586" s="262">
        <f t="shared" si="12"/>
        <v>41323</v>
      </c>
      <c r="B586" s="263">
        <v>4.1666666666666699E-2</v>
      </c>
      <c r="C586" s="62"/>
      <c r="D586" s="62"/>
      <c r="E586" s="62"/>
      <c r="F586" s="63"/>
    </row>
    <row r="587" spans="1:7">
      <c r="A587" s="262">
        <f t="shared" si="12"/>
        <v>41323</v>
      </c>
      <c r="B587" s="263">
        <v>5.2083333333333398E-2</v>
      </c>
      <c r="C587" s="62"/>
      <c r="D587" s="62"/>
      <c r="E587" s="62"/>
      <c r="F587" s="63"/>
    </row>
    <row r="588" spans="1:7">
      <c r="A588" s="262">
        <f t="shared" si="12"/>
        <v>41323</v>
      </c>
      <c r="B588" s="263">
        <v>6.25E-2</v>
      </c>
      <c r="C588" s="62"/>
      <c r="D588" s="62"/>
      <c r="E588" s="62"/>
      <c r="F588" s="63"/>
    </row>
    <row r="589" spans="1:7">
      <c r="A589" s="262">
        <f t="shared" si="12"/>
        <v>41323</v>
      </c>
      <c r="B589" s="263">
        <v>7.2916666666666699E-2</v>
      </c>
      <c r="C589" s="62"/>
      <c r="D589" s="62"/>
      <c r="E589" s="62"/>
      <c r="F589" s="63"/>
    </row>
    <row r="590" spans="1:7">
      <c r="A590" s="262">
        <f t="shared" si="12"/>
        <v>41323</v>
      </c>
      <c r="B590" s="263">
        <v>8.3333333333333398E-2</v>
      </c>
      <c r="C590" s="62"/>
      <c r="D590" s="62"/>
      <c r="E590" s="62"/>
      <c r="F590" s="63"/>
    </row>
    <row r="591" spans="1:7">
      <c r="A591" s="262">
        <f t="shared" si="12"/>
        <v>41323</v>
      </c>
      <c r="B591" s="263">
        <v>9.375E-2</v>
      </c>
      <c r="C591" s="62"/>
      <c r="D591" s="62"/>
      <c r="E591" s="62"/>
      <c r="F591" s="63"/>
    </row>
    <row r="592" spans="1:7">
      <c r="A592" s="262">
        <f t="shared" si="12"/>
        <v>41323</v>
      </c>
      <c r="B592" s="263">
        <v>0.104166666666667</v>
      </c>
      <c r="C592" s="62"/>
      <c r="D592" s="62"/>
      <c r="E592" s="62"/>
      <c r="F592" s="63"/>
    </row>
    <row r="593" spans="1:6">
      <c r="A593" s="262">
        <f t="shared" si="12"/>
        <v>41323</v>
      </c>
      <c r="B593" s="263">
        <v>0.11458333333333399</v>
      </c>
      <c r="C593" s="62"/>
      <c r="D593" s="62"/>
      <c r="E593" s="62"/>
      <c r="F593" s="63"/>
    </row>
    <row r="594" spans="1:6">
      <c r="A594" s="262">
        <f t="shared" si="12"/>
        <v>41323</v>
      </c>
      <c r="B594" s="263">
        <v>0.125</v>
      </c>
      <c r="C594" s="62"/>
      <c r="D594" s="62"/>
      <c r="E594" s="62"/>
      <c r="F594" s="63"/>
    </row>
    <row r="595" spans="1:6">
      <c r="A595" s="262">
        <f t="shared" si="12"/>
        <v>41323</v>
      </c>
      <c r="B595" s="263">
        <v>0.13541666666666699</v>
      </c>
      <c r="C595" s="62"/>
      <c r="D595" s="62"/>
      <c r="E595" s="62"/>
      <c r="F595" s="63"/>
    </row>
    <row r="596" spans="1:6">
      <c r="A596" s="262">
        <f t="shared" si="12"/>
        <v>41323</v>
      </c>
      <c r="B596" s="263">
        <v>0.14583333333333401</v>
      </c>
      <c r="C596" s="62"/>
      <c r="D596" s="62"/>
      <c r="E596" s="62"/>
      <c r="F596" s="63"/>
    </row>
    <row r="597" spans="1:6">
      <c r="A597" s="262">
        <f t="shared" si="12"/>
        <v>41323</v>
      </c>
      <c r="B597" s="263">
        <v>0.15625</v>
      </c>
      <c r="C597" s="62"/>
      <c r="D597" s="62"/>
      <c r="E597" s="62"/>
      <c r="F597" s="63"/>
    </row>
    <row r="598" spans="1:6">
      <c r="A598" s="262">
        <f t="shared" si="12"/>
        <v>41323</v>
      </c>
      <c r="B598" s="263">
        <v>0.16666666666666699</v>
      </c>
      <c r="C598" s="62"/>
      <c r="D598" s="62"/>
      <c r="E598" s="62"/>
      <c r="F598" s="63"/>
    </row>
    <row r="599" spans="1:6">
      <c r="A599" s="262">
        <f t="shared" si="12"/>
        <v>41323</v>
      </c>
      <c r="B599" s="263">
        <v>0.17708333333333401</v>
      </c>
      <c r="C599" s="62"/>
      <c r="D599" s="62"/>
      <c r="E599" s="62"/>
      <c r="F599" s="63"/>
    </row>
    <row r="600" spans="1:6">
      <c r="A600" s="262">
        <f t="shared" si="12"/>
        <v>41323</v>
      </c>
      <c r="B600" s="263">
        <v>0.1875</v>
      </c>
      <c r="C600" s="62"/>
      <c r="D600" s="62"/>
      <c r="E600" s="62"/>
      <c r="F600" s="63"/>
    </row>
    <row r="601" spans="1:6">
      <c r="A601" s="262">
        <f t="shared" si="12"/>
        <v>41323</v>
      </c>
      <c r="B601" s="263">
        <v>0.19791666666666699</v>
      </c>
      <c r="C601" s="62"/>
      <c r="D601" s="62"/>
      <c r="E601" s="62"/>
      <c r="F601" s="63"/>
    </row>
    <row r="602" spans="1:6">
      <c r="A602" s="262">
        <f t="shared" si="12"/>
        <v>41323</v>
      </c>
      <c r="B602" s="263">
        <v>0.20833333333333401</v>
      </c>
      <c r="C602" s="62"/>
      <c r="D602" s="62"/>
      <c r="E602" s="62"/>
      <c r="F602" s="63"/>
    </row>
    <row r="603" spans="1:6">
      <c r="A603" s="262">
        <f t="shared" si="12"/>
        <v>41323</v>
      </c>
      <c r="B603" s="263">
        <v>0.21875</v>
      </c>
      <c r="C603" s="62"/>
      <c r="D603" s="62"/>
      <c r="E603" s="62"/>
      <c r="F603" s="63"/>
    </row>
    <row r="604" spans="1:6">
      <c r="A604" s="262">
        <f t="shared" si="12"/>
        <v>41323</v>
      </c>
      <c r="B604" s="263">
        <v>0.22916666666666699</v>
      </c>
      <c r="C604" s="62"/>
      <c r="D604" s="62"/>
      <c r="E604" s="62"/>
      <c r="F604" s="63"/>
    </row>
    <row r="605" spans="1:6">
      <c r="A605" s="262">
        <f t="shared" si="12"/>
        <v>41323</v>
      </c>
      <c r="B605" s="263">
        <v>0.23958333333333401</v>
      </c>
      <c r="C605" s="62"/>
      <c r="D605" s="62"/>
      <c r="E605" s="62"/>
      <c r="F605" s="63"/>
    </row>
    <row r="606" spans="1:6">
      <c r="A606" s="262">
        <f t="shared" si="12"/>
        <v>41323</v>
      </c>
      <c r="B606" s="263">
        <v>0.25</v>
      </c>
      <c r="C606" s="62"/>
      <c r="D606" s="62"/>
      <c r="E606" s="62"/>
      <c r="F606" s="63"/>
    </row>
    <row r="607" spans="1:6">
      <c r="A607" s="262">
        <f t="shared" si="12"/>
        <v>41323</v>
      </c>
      <c r="B607" s="263">
        <v>0.26041666666666702</v>
      </c>
      <c r="C607" s="62"/>
      <c r="D607" s="62"/>
      <c r="E607" s="62"/>
      <c r="F607" s="63"/>
    </row>
    <row r="608" spans="1:6">
      <c r="A608" s="262">
        <f t="shared" si="12"/>
        <v>41323</v>
      </c>
      <c r="B608" s="263">
        <v>0.27083333333333398</v>
      </c>
      <c r="C608" s="62"/>
      <c r="D608" s="62"/>
      <c r="E608" s="62"/>
      <c r="F608" s="63"/>
    </row>
    <row r="609" spans="1:6">
      <c r="A609" s="262">
        <f t="shared" si="12"/>
        <v>41323</v>
      </c>
      <c r="B609" s="263">
        <v>0.28125</v>
      </c>
      <c r="C609" s="62"/>
      <c r="D609" s="62"/>
      <c r="E609" s="62"/>
      <c r="F609" s="63"/>
    </row>
    <row r="610" spans="1:6">
      <c r="A610" s="262">
        <f t="shared" si="12"/>
        <v>41323</v>
      </c>
      <c r="B610" s="263">
        <v>0.29166666666666702</v>
      </c>
      <c r="C610" s="62"/>
      <c r="D610" s="62"/>
      <c r="E610" s="62"/>
      <c r="F610" s="63"/>
    </row>
    <row r="611" spans="1:6">
      <c r="A611" s="262">
        <f t="shared" si="12"/>
        <v>41323</v>
      </c>
      <c r="B611" s="263">
        <v>0.30208333333333398</v>
      </c>
      <c r="C611" s="62"/>
      <c r="D611" s="62"/>
      <c r="E611" s="62"/>
      <c r="F611" s="63"/>
    </row>
    <row r="612" spans="1:6">
      <c r="A612" s="262">
        <f t="shared" si="12"/>
        <v>41323</v>
      </c>
      <c r="B612" s="263">
        <v>0.3125</v>
      </c>
      <c r="C612" s="62"/>
      <c r="D612" s="62"/>
      <c r="E612" s="62"/>
      <c r="F612" s="63"/>
    </row>
    <row r="613" spans="1:6">
      <c r="A613" s="262">
        <f t="shared" si="12"/>
        <v>41323</v>
      </c>
      <c r="B613" s="263">
        <v>0.32291666666666702</v>
      </c>
      <c r="C613" s="62"/>
      <c r="D613" s="62"/>
      <c r="E613" s="62"/>
      <c r="F613" s="63"/>
    </row>
    <row r="614" spans="1:6">
      <c r="A614" s="262">
        <f t="shared" si="12"/>
        <v>41323</v>
      </c>
      <c r="B614" s="263">
        <v>0.33333333333333398</v>
      </c>
      <c r="C614" s="62"/>
      <c r="D614" s="62"/>
      <c r="E614" s="62"/>
      <c r="F614" s="63"/>
    </row>
    <row r="615" spans="1:6">
      <c r="A615" s="262">
        <f t="shared" si="12"/>
        <v>41323</v>
      </c>
      <c r="B615" s="263">
        <v>0.34375</v>
      </c>
      <c r="C615" s="62"/>
      <c r="D615" s="62"/>
      <c r="E615" s="62"/>
      <c r="F615" s="63"/>
    </row>
    <row r="616" spans="1:6">
      <c r="A616" s="262">
        <f t="shared" si="12"/>
        <v>41323</v>
      </c>
      <c r="B616" s="263">
        <v>0.35416666666666702</v>
      </c>
      <c r="C616" s="62"/>
      <c r="D616" s="62"/>
      <c r="E616" s="62"/>
      <c r="F616" s="63"/>
    </row>
    <row r="617" spans="1:6">
      <c r="A617" s="262">
        <f t="shared" si="12"/>
        <v>41323</v>
      </c>
      <c r="B617" s="263">
        <v>0.36458333333333398</v>
      </c>
      <c r="C617" s="62"/>
      <c r="D617" s="62"/>
      <c r="E617" s="62"/>
      <c r="F617" s="63"/>
    </row>
    <row r="618" spans="1:6">
      <c r="A618" s="262">
        <f t="shared" si="12"/>
        <v>41323</v>
      </c>
      <c r="B618" s="263">
        <v>0.375</v>
      </c>
      <c r="C618" s="62"/>
      <c r="D618" s="62"/>
      <c r="E618" s="62"/>
      <c r="F618" s="63"/>
    </row>
    <row r="619" spans="1:6">
      <c r="A619" s="262">
        <f t="shared" si="12"/>
        <v>41323</v>
      </c>
      <c r="B619" s="263">
        <v>0.38541666666666702</v>
      </c>
      <c r="C619" s="62"/>
      <c r="D619" s="62"/>
      <c r="E619" s="62"/>
      <c r="F619" s="63"/>
    </row>
    <row r="620" spans="1:6">
      <c r="A620" s="262">
        <f t="shared" si="12"/>
        <v>41323</v>
      </c>
      <c r="B620" s="263">
        <v>0.39583333333333398</v>
      </c>
      <c r="C620" s="62"/>
      <c r="D620" s="62"/>
      <c r="E620" s="62"/>
      <c r="F620" s="63"/>
    </row>
    <row r="621" spans="1:6">
      <c r="A621" s="262">
        <f t="shared" si="12"/>
        <v>41323</v>
      </c>
      <c r="B621" s="263">
        <v>0.40625</v>
      </c>
      <c r="C621" s="62"/>
      <c r="D621" s="62"/>
      <c r="E621" s="62"/>
      <c r="F621" s="63"/>
    </row>
    <row r="622" spans="1:6">
      <c r="A622" s="262">
        <f t="shared" si="12"/>
        <v>41323</v>
      </c>
      <c r="B622" s="263">
        <v>0.41666666666666702</v>
      </c>
      <c r="C622" s="62"/>
      <c r="D622" s="62"/>
      <c r="E622" s="62"/>
      <c r="F622" s="63"/>
    </row>
    <row r="623" spans="1:6">
      <c r="A623" s="262">
        <f t="shared" si="12"/>
        <v>41323</v>
      </c>
      <c r="B623" s="263">
        <v>0.42708333333333398</v>
      </c>
      <c r="C623" s="62"/>
      <c r="D623" s="62"/>
      <c r="E623" s="62"/>
      <c r="F623" s="63"/>
    </row>
    <row r="624" spans="1:6">
      <c r="A624" s="262">
        <f t="shared" si="12"/>
        <v>41323</v>
      </c>
      <c r="B624" s="263">
        <v>0.4375</v>
      </c>
      <c r="C624" s="62"/>
      <c r="D624" s="62"/>
      <c r="E624" s="62"/>
      <c r="F624" s="63"/>
    </row>
    <row r="625" spans="1:7">
      <c r="A625" s="262">
        <f t="shared" si="12"/>
        <v>41323</v>
      </c>
      <c r="B625" s="263">
        <v>0.44791666666666702</v>
      </c>
      <c r="C625" s="62"/>
      <c r="D625" s="62"/>
      <c r="E625" s="62"/>
      <c r="F625" s="63"/>
    </row>
    <row r="626" spans="1:7">
      <c r="A626" s="262">
        <f t="shared" si="12"/>
        <v>41323</v>
      </c>
      <c r="B626" s="263">
        <v>0.45833333333333398</v>
      </c>
      <c r="C626" s="62"/>
      <c r="D626" s="62"/>
      <c r="E626" s="62"/>
      <c r="F626" s="63"/>
    </row>
    <row r="627" spans="1:7">
      <c r="A627" s="262">
        <f t="shared" si="12"/>
        <v>41323</v>
      </c>
      <c r="B627" s="263">
        <v>0.46875</v>
      </c>
      <c r="C627" s="62"/>
      <c r="D627" s="62"/>
      <c r="E627" s="62"/>
      <c r="F627" s="63"/>
    </row>
    <row r="628" spans="1:7">
      <c r="A628" s="262">
        <f t="shared" si="12"/>
        <v>41323</v>
      </c>
      <c r="B628" s="263">
        <v>0.47916666666666702</v>
      </c>
      <c r="C628" s="62"/>
      <c r="D628" s="62"/>
      <c r="E628" s="62"/>
      <c r="F628" s="63"/>
    </row>
    <row r="629" spans="1:7">
      <c r="A629" s="262">
        <f t="shared" si="12"/>
        <v>41323</v>
      </c>
      <c r="B629" s="263">
        <v>0.48958333333333398</v>
      </c>
      <c r="C629" s="62"/>
      <c r="D629" s="62"/>
      <c r="E629" s="62"/>
      <c r="F629" s="63"/>
    </row>
    <row r="630" spans="1:7">
      <c r="A630" s="259">
        <f t="shared" si="12"/>
        <v>41323</v>
      </c>
      <c r="B630" s="49">
        <v>0.5</v>
      </c>
      <c r="C630" s="64"/>
      <c r="D630" s="64"/>
      <c r="E630" s="64"/>
      <c r="F630" s="65"/>
      <c r="G630" s="48" t="s">
        <v>39</v>
      </c>
    </row>
    <row r="631" spans="1:7">
      <c r="A631" s="259">
        <f t="shared" si="12"/>
        <v>41323</v>
      </c>
      <c r="B631" s="49">
        <v>0.51041666666666696</v>
      </c>
      <c r="C631" s="62"/>
      <c r="D631" s="62"/>
      <c r="E631" s="62"/>
      <c r="F631" s="63"/>
    </row>
    <row r="632" spans="1:7">
      <c r="A632" s="259">
        <f t="shared" si="12"/>
        <v>41323</v>
      </c>
      <c r="B632" s="49">
        <v>0.52083333333333404</v>
      </c>
      <c r="C632" s="62"/>
      <c r="D632" s="62"/>
      <c r="E632" s="62"/>
      <c r="F632" s="63"/>
    </row>
    <row r="633" spans="1:7">
      <c r="A633" s="259">
        <f t="shared" si="12"/>
        <v>41323</v>
      </c>
      <c r="B633" s="49">
        <v>0.53125</v>
      </c>
      <c r="C633" s="62"/>
      <c r="D633" s="62"/>
      <c r="E633" s="62"/>
      <c r="F633" s="63"/>
    </row>
    <row r="634" spans="1:7">
      <c r="A634" s="259">
        <f t="shared" si="12"/>
        <v>41323</v>
      </c>
      <c r="B634" s="49">
        <v>0.54166666666666696</v>
      </c>
      <c r="C634" s="62"/>
      <c r="D634" s="62"/>
      <c r="E634" s="62"/>
      <c r="F634" s="63"/>
    </row>
    <row r="635" spans="1:7">
      <c r="A635" s="259">
        <f t="shared" si="12"/>
        <v>41323</v>
      </c>
      <c r="B635" s="49">
        <v>0.55208333333333404</v>
      </c>
      <c r="C635" s="62"/>
      <c r="D635" s="62"/>
      <c r="E635" s="62"/>
      <c r="F635" s="63"/>
    </row>
    <row r="636" spans="1:7">
      <c r="A636" s="259">
        <f t="shared" si="12"/>
        <v>41323</v>
      </c>
      <c r="B636" s="49">
        <v>0.5625</v>
      </c>
      <c r="C636" s="62"/>
      <c r="D636" s="62"/>
      <c r="E636" s="62"/>
      <c r="F636" s="63"/>
    </row>
    <row r="637" spans="1:7">
      <c r="A637" s="259">
        <f t="shared" si="12"/>
        <v>41323</v>
      </c>
      <c r="B637" s="49">
        <v>0.57291666666666696</v>
      </c>
      <c r="C637" s="62"/>
      <c r="D637" s="62"/>
      <c r="E637" s="62"/>
      <c r="F637" s="63"/>
    </row>
    <row r="638" spans="1:7">
      <c r="A638" s="259">
        <f t="shared" si="12"/>
        <v>41323</v>
      </c>
      <c r="B638" s="49">
        <v>0.58333333333333404</v>
      </c>
      <c r="C638" s="62"/>
      <c r="D638" s="62"/>
      <c r="E638" s="62"/>
      <c r="F638" s="63"/>
    </row>
    <row r="639" spans="1:7">
      <c r="A639" s="259">
        <f t="shared" si="12"/>
        <v>41323</v>
      </c>
      <c r="B639" s="49">
        <v>0.59375</v>
      </c>
      <c r="C639" s="62"/>
      <c r="D639" s="62"/>
      <c r="E639" s="62"/>
      <c r="F639" s="63"/>
    </row>
    <row r="640" spans="1:7">
      <c r="A640" s="259">
        <f t="shared" si="12"/>
        <v>41323</v>
      </c>
      <c r="B640" s="49">
        <v>0.60416666666666696</v>
      </c>
      <c r="C640" s="62"/>
      <c r="D640" s="62"/>
      <c r="E640" s="62"/>
      <c r="F640" s="63"/>
    </row>
    <row r="641" spans="1:6">
      <c r="A641" s="259">
        <f t="shared" si="12"/>
        <v>41323</v>
      </c>
      <c r="B641" s="49">
        <v>0.61458333333333404</v>
      </c>
      <c r="C641" s="62"/>
      <c r="D641" s="62"/>
      <c r="E641" s="62"/>
      <c r="F641" s="63"/>
    </row>
    <row r="642" spans="1:6">
      <c r="A642" s="259">
        <f t="shared" si="12"/>
        <v>41323</v>
      </c>
      <c r="B642" s="49">
        <v>0.625</v>
      </c>
      <c r="C642" s="62"/>
      <c r="D642" s="62"/>
      <c r="E642" s="62"/>
      <c r="F642" s="63"/>
    </row>
    <row r="643" spans="1:6">
      <c r="A643" s="259">
        <f t="shared" si="12"/>
        <v>41323</v>
      </c>
      <c r="B643" s="49">
        <v>0.63541666666666696</v>
      </c>
      <c r="C643" s="62"/>
      <c r="D643" s="62"/>
      <c r="E643" s="62"/>
      <c r="F643" s="63"/>
    </row>
    <row r="644" spans="1:6">
      <c r="A644" s="259">
        <f t="shared" si="12"/>
        <v>41323</v>
      </c>
      <c r="B644" s="49">
        <v>0.64583333333333404</v>
      </c>
      <c r="C644" s="62"/>
      <c r="D644" s="62"/>
      <c r="E644" s="62"/>
      <c r="F644" s="63"/>
    </row>
    <row r="645" spans="1:6">
      <c r="A645" s="259">
        <f t="shared" si="12"/>
        <v>41323</v>
      </c>
      <c r="B645" s="49">
        <v>0.65625</v>
      </c>
      <c r="C645" s="62"/>
      <c r="D645" s="62"/>
      <c r="E645" s="62"/>
      <c r="F645" s="63"/>
    </row>
    <row r="646" spans="1:6">
      <c r="A646" s="259">
        <f t="shared" si="12"/>
        <v>41323</v>
      </c>
      <c r="B646" s="49">
        <v>0.66666666666666696</v>
      </c>
      <c r="C646" s="62"/>
      <c r="D646" s="62"/>
      <c r="E646" s="62"/>
      <c r="F646" s="63"/>
    </row>
    <row r="647" spans="1:6">
      <c r="A647" s="259">
        <f t="shared" ref="A647:A677" si="13">$D$3 + 6</f>
        <v>41323</v>
      </c>
      <c r="B647" s="49">
        <v>0.67708333333333404</v>
      </c>
      <c r="C647" s="62"/>
      <c r="D647" s="62"/>
      <c r="E647" s="62"/>
      <c r="F647" s="63"/>
    </row>
    <row r="648" spans="1:6">
      <c r="A648" s="259">
        <f t="shared" si="13"/>
        <v>41323</v>
      </c>
      <c r="B648" s="49">
        <v>0.6875</v>
      </c>
      <c r="C648" s="62"/>
      <c r="D648" s="62"/>
      <c r="E648" s="62"/>
      <c r="F648" s="63"/>
    </row>
    <row r="649" spans="1:6">
      <c r="A649" s="259">
        <f t="shared" si="13"/>
        <v>41323</v>
      </c>
      <c r="B649" s="49">
        <v>0.69791666666666696</v>
      </c>
      <c r="C649" s="62"/>
      <c r="D649" s="62"/>
      <c r="E649" s="62"/>
      <c r="F649" s="63"/>
    </row>
    <row r="650" spans="1:6">
      <c r="A650" s="259">
        <f t="shared" si="13"/>
        <v>41323</v>
      </c>
      <c r="B650" s="49">
        <v>0.70833333333333404</v>
      </c>
      <c r="C650" s="62"/>
      <c r="D650" s="62"/>
      <c r="E650" s="62"/>
      <c r="F650" s="63"/>
    </row>
    <row r="651" spans="1:6">
      <c r="A651" s="259">
        <f t="shared" si="13"/>
        <v>41323</v>
      </c>
      <c r="B651" s="49">
        <v>0.71875</v>
      </c>
      <c r="C651" s="62"/>
      <c r="D651" s="62"/>
      <c r="E651" s="62"/>
      <c r="F651" s="63"/>
    </row>
    <row r="652" spans="1:6">
      <c r="A652" s="259">
        <f t="shared" si="13"/>
        <v>41323</v>
      </c>
      <c r="B652" s="49">
        <v>0.72916666666666696</v>
      </c>
      <c r="C652" s="62"/>
      <c r="D652" s="62"/>
      <c r="E652" s="62"/>
      <c r="F652" s="63"/>
    </row>
    <row r="653" spans="1:6">
      <c r="A653" s="259">
        <f t="shared" si="13"/>
        <v>41323</v>
      </c>
      <c r="B653" s="49">
        <v>0.73958333333333404</v>
      </c>
      <c r="C653" s="62"/>
      <c r="D653" s="62"/>
      <c r="E653" s="62"/>
      <c r="F653" s="62"/>
    </row>
    <row r="654" spans="1:6">
      <c r="A654" s="259">
        <f t="shared" si="13"/>
        <v>41323</v>
      </c>
      <c r="B654" s="49">
        <v>0.75</v>
      </c>
      <c r="C654" s="62"/>
      <c r="D654" s="62"/>
      <c r="E654" s="62"/>
      <c r="F654" s="62"/>
    </row>
    <row r="655" spans="1:6">
      <c r="A655" s="259">
        <f t="shared" si="13"/>
        <v>41323</v>
      </c>
      <c r="B655" s="49">
        <v>0.76041666666666696</v>
      </c>
      <c r="C655" s="62"/>
      <c r="D655" s="62"/>
      <c r="E655" s="62"/>
      <c r="F655" s="62"/>
    </row>
    <row r="656" spans="1:6">
      <c r="A656" s="259">
        <f t="shared" si="13"/>
        <v>41323</v>
      </c>
      <c r="B656" s="49">
        <v>0.77083333333333404</v>
      </c>
      <c r="C656" s="62"/>
      <c r="D656" s="62"/>
      <c r="E656" s="62"/>
      <c r="F656" s="62"/>
    </row>
    <row r="657" spans="1:6">
      <c r="A657" s="259">
        <f t="shared" si="13"/>
        <v>41323</v>
      </c>
      <c r="B657" s="49">
        <v>0.78125</v>
      </c>
      <c r="C657" s="62"/>
      <c r="D657" s="62"/>
      <c r="E657" s="62"/>
      <c r="F657" s="62"/>
    </row>
    <row r="658" spans="1:6">
      <c r="A658" s="259">
        <f t="shared" si="13"/>
        <v>41323</v>
      </c>
      <c r="B658" s="49">
        <v>0.79166666666666696</v>
      </c>
      <c r="C658" s="62"/>
      <c r="D658" s="62"/>
      <c r="E658" s="62"/>
      <c r="F658" s="62"/>
    </row>
    <row r="659" spans="1:6">
      <c r="A659" s="259">
        <f t="shared" si="13"/>
        <v>41323</v>
      </c>
      <c r="B659" s="49">
        <v>0.80208333333333404</v>
      </c>
      <c r="C659" s="62"/>
      <c r="D659" s="62"/>
      <c r="E659" s="62"/>
      <c r="F659" s="62"/>
    </row>
    <row r="660" spans="1:6">
      <c r="A660" s="259">
        <f t="shared" si="13"/>
        <v>41323</v>
      </c>
      <c r="B660" s="49">
        <v>0.8125</v>
      </c>
      <c r="C660" s="62"/>
      <c r="D660" s="62"/>
      <c r="E660" s="62"/>
      <c r="F660" s="62"/>
    </row>
    <row r="661" spans="1:6">
      <c r="A661" s="259">
        <f t="shared" si="13"/>
        <v>41323</v>
      </c>
      <c r="B661" s="49">
        <v>0.82291666666666696</v>
      </c>
      <c r="C661" s="62"/>
      <c r="D661" s="62"/>
      <c r="E661" s="62"/>
      <c r="F661" s="62"/>
    </row>
    <row r="662" spans="1:6">
      <c r="A662" s="259">
        <f t="shared" si="13"/>
        <v>41323</v>
      </c>
      <c r="B662" s="49">
        <v>0.83333333333333404</v>
      </c>
      <c r="C662" s="62"/>
      <c r="D662" s="62"/>
      <c r="E662" s="62"/>
      <c r="F662" s="62"/>
    </row>
    <row r="663" spans="1:6">
      <c r="A663" s="259">
        <f t="shared" si="13"/>
        <v>41323</v>
      </c>
      <c r="B663" s="49">
        <v>0.84375</v>
      </c>
      <c r="C663" s="62"/>
      <c r="D663" s="62"/>
      <c r="E663" s="62"/>
      <c r="F663" s="62"/>
    </row>
    <row r="664" spans="1:6">
      <c r="A664" s="259">
        <f t="shared" si="13"/>
        <v>41323</v>
      </c>
      <c r="B664" s="49">
        <v>0.85416666666666696</v>
      </c>
      <c r="C664" s="62"/>
      <c r="D664" s="62"/>
      <c r="E664" s="62"/>
      <c r="F664" s="62"/>
    </row>
    <row r="665" spans="1:6">
      <c r="A665" s="259">
        <f t="shared" si="13"/>
        <v>41323</v>
      </c>
      <c r="B665" s="49">
        <v>0.86458333333333404</v>
      </c>
      <c r="C665" s="62"/>
      <c r="D665" s="62"/>
      <c r="E665" s="62"/>
      <c r="F665" s="62"/>
    </row>
    <row r="666" spans="1:6">
      <c r="A666" s="259">
        <f t="shared" si="13"/>
        <v>41323</v>
      </c>
      <c r="B666" s="49">
        <v>0.875</v>
      </c>
      <c r="C666" s="62"/>
      <c r="D666" s="62"/>
      <c r="E666" s="62"/>
      <c r="F666" s="62"/>
    </row>
    <row r="667" spans="1:6">
      <c r="A667" s="259">
        <f t="shared" si="13"/>
        <v>41323</v>
      </c>
      <c r="B667" s="49">
        <v>0.88541666666666696</v>
      </c>
      <c r="C667" s="62"/>
      <c r="D667" s="62"/>
      <c r="E667" s="62"/>
      <c r="F667" s="63"/>
    </row>
    <row r="668" spans="1:6">
      <c r="A668" s="259">
        <f t="shared" si="13"/>
        <v>41323</v>
      </c>
      <c r="B668" s="49">
        <v>0.89583333333333404</v>
      </c>
      <c r="C668" s="62"/>
      <c r="D668" s="62"/>
      <c r="E668" s="62"/>
      <c r="F668" s="63"/>
    </row>
    <row r="669" spans="1:6">
      <c r="A669" s="259">
        <f t="shared" si="13"/>
        <v>41323</v>
      </c>
      <c r="B669" s="49">
        <v>0.90625</v>
      </c>
      <c r="C669" s="62"/>
      <c r="D669" s="62"/>
      <c r="E669" s="62"/>
      <c r="F669" s="63"/>
    </row>
    <row r="670" spans="1:6">
      <c r="A670" s="259">
        <f t="shared" si="13"/>
        <v>41323</v>
      </c>
      <c r="B670" s="49">
        <v>0.91666666666666696</v>
      </c>
      <c r="C670" s="62"/>
      <c r="D670" s="62"/>
      <c r="E670" s="62"/>
      <c r="F670" s="63"/>
    </row>
    <row r="671" spans="1:6">
      <c r="A671" s="259">
        <f t="shared" si="13"/>
        <v>41323</v>
      </c>
      <c r="B671" s="49">
        <v>0.92708333333333404</v>
      </c>
      <c r="C671" s="62"/>
      <c r="D671" s="62"/>
      <c r="E671" s="62"/>
      <c r="F671" s="63"/>
    </row>
    <row r="672" spans="1:6">
      <c r="A672" s="259">
        <f t="shared" si="13"/>
        <v>41323</v>
      </c>
      <c r="B672" s="49">
        <v>0.9375</v>
      </c>
      <c r="C672" s="62"/>
      <c r="D672" s="62"/>
      <c r="E672" s="62"/>
      <c r="F672" s="63"/>
    </row>
    <row r="673" spans="1:6">
      <c r="A673" s="259">
        <f t="shared" si="13"/>
        <v>41323</v>
      </c>
      <c r="B673" s="49">
        <v>0.94791666666666696</v>
      </c>
      <c r="C673" s="62"/>
      <c r="D673" s="62"/>
      <c r="E673" s="62"/>
      <c r="F673" s="63"/>
    </row>
    <row r="674" spans="1:6">
      <c r="A674" s="259">
        <f t="shared" si="13"/>
        <v>41323</v>
      </c>
      <c r="B674" s="49">
        <v>0.95833333333333404</v>
      </c>
      <c r="C674" s="62"/>
      <c r="D674" s="62"/>
      <c r="E674" s="62"/>
      <c r="F674" s="63"/>
    </row>
    <row r="675" spans="1:6">
      <c r="A675" s="259">
        <f t="shared" si="13"/>
        <v>41323</v>
      </c>
      <c r="B675" s="49">
        <v>0.96875</v>
      </c>
      <c r="C675" s="62"/>
      <c r="D675" s="62"/>
      <c r="E675" s="62"/>
      <c r="F675" s="63"/>
    </row>
    <row r="676" spans="1:6">
      <c r="A676" s="259">
        <f t="shared" si="13"/>
        <v>41323</v>
      </c>
      <c r="B676" s="49">
        <v>0.97916666666666696</v>
      </c>
      <c r="C676" s="62"/>
      <c r="D676" s="62"/>
      <c r="E676" s="62"/>
      <c r="F676" s="63"/>
    </row>
    <row r="677" spans="1:6" ht="16.5" thickBot="1">
      <c r="A677" s="259">
        <f t="shared" si="13"/>
        <v>41323</v>
      </c>
      <c r="B677" s="49">
        <v>0.98958333333333404</v>
      </c>
      <c r="C677" s="66"/>
      <c r="D677" s="66"/>
      <c r="E677" s="66"/>
      <c r="F677" s="67"/>
    </row>
  </sheetData>
  <mergeCells count="11">
    <mergeCell ref="N1:R1"/>
    <mergeCell ref="B1:C1"/>
    <mergeCell ref="B2:C2"/>
    <mergeCell ref="B3:C3"/>
    <mergeCell ref="H1:J1"/>
    <mergeCell ref="H2:J2"/>
    <mergeCell ref="H3:J3"/>
    <mergeCell ref="F1:G1"/>
    <mergeCell ref="F2:G2"/>
    <mergeCell ref="F3:G3"/>
    <mergeCell ref="L1:M1"/>
  </mergeCells>
  <pageMargins left="0.25" right="0.25" top="0.75" bottom="0.75" header="0.3" footer="0.3"/>
  <pageSetup scale="80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AI675"/>
  <sheetViews>
    <sheetView view="pageBreakPreview" zoomScale="25" zoomScaleNormal="40" zoomScaleSheetLayoutView="25" zoomScalePageLayoutView="40" workbookViewId="0">
      <selection activeCell="AP32" sqref="AP32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24" width="8.88671875" style="14" customWidth="1"/>
    <col min="25" max="16384" width="8.88671875" style="14"/>
  </cols>
  <sheetData>
    <row r="1" spans="1:35" s="277" customFormat="1" ht="70.5" customHeight="1">
      <c r="A1" s="353" t="s">
        <v>36</v>
      </c>
      <c r="B1" s="353"/>
      <c r="C1" s="353"/>
      <c r="D1" s="353"/>
      <c r="E1" s="353"/>
      <c r="F1" s="353"/>
      <c r="G1" s="354" t="str">
        <f>CONCATENATE(Input!D2, " - ", Input!D1)</f>
        <v>700258 - 09</v>
      </c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15"/>
      <c r="U1" s="316" t="s">
        <v>35</v>
      </c>
      <c r="V1" s="316"/>
      <c r="W1" s="355" t="str">
        <f>Input!N1</f>
        <v>N/A</v>
      </c>
      <c r="X1" s="355"/>
      <c r="Y1" s="355"/>
      <c r="Z1" s="355"/>
      <c r="AA1" s="355"/>
      <c r="AB1" s="355"/>
      <c r="AC1" s="355"/>
      <c r="AD1" s="355"/>
      <c r="AE1" s="355"/>
      <c r="AF1" s="355"/>
      <c r="AG1" s="355"/>
    </row>
    <row r="2" spans="1:35" s="277" customFormat="1" ht="63.75" customHeight="1">
      <c r="A2" s="356" t="s">
        <v>18</v>
      </c>
      <c r="B2" s="356"/>
      <c r="C2" s="356"/>
      <c r="D2" s="356"/>
      <c r="E2" s="356"/>
      <c r="F2" s="356"/>
      <c r="G2" s="357" t="str">
        <f>Input!H2</f>
        <v>Auto Mall Parkway</v>
      </c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278"/>
      <c r="U2" s="279" t="s">
        <v>23</v>
      </c>
      <c r="V2" s="279"/>
      <c r="W2" s="358">
        <f>Input!D3</f>
        <v>41317</v>
      </c>
      <c r="X2" s="358"/>
      <c r="Y2" s="358"/>
      <c r="Z2" s="358"/>
      <c r="AA2" s="358"/>
      <c r="AB2" s="358"/>
      <c r="AC2" s="358"/>
      <c r="AD2" s="358"/>
      <c r="AE2" s="358"/>
      <c r="AF2" s="358"/>
      <c r="AG2" s="358"/>
    </row>
    <row r="3" spans="1:35" s="277" customFormat="1" ht="67.5" customHeight="1" thickBot="1">
      <c r="A3" s="359" t="s">
        <v>19</v>
      </c>
      <c r="B3" s="359"/>
      <c r="C3" s="359"/>
      <c r="D3" s="359"/>
      <c r="E3" s="359"/>
      <c r="F3" s="359"/>
      <c r="G3" s="360" t="str">
        <f>Input!H3</f>
        <v>Between Fremont and Osgood</v>
      </c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280"/>
      <c r="U3" s="281" t="s">
        <v>17</v>
      </c>
      <c r="V3" s="281"/>
      <c r="W3" s="361" t="str">
        <f>Input!H1</f>
        <v>Fremont, CA</v>
      </c>
      <c r="X3" s="361"/>
      <c r="Y3" s="361"/>
      <c r="Z3" s="361"/>
      <c r="AA3" s="361"/>
      <c r="AB3" s="361"/>
      <c r="AC3" s="361"/>
      <c r="AD3" s="361"/>
      <c r="AE3" s="361"/>
      <c r="AF3" s="361"/>
      <c r="AG3" s="361"/>
    </row>
    <row r="4" spans="1:35" s="15" customFormat="1">
      <c r="T4" s="282"/>
      <c r="U4" s="283"/>
      <c r="V4" s="283"/>
      <c r="W4" s="283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 t="s">
        <v>52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 t="s">
        <v>53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1">
    <mergeCell ref="A3:F3"/>
    <mergeCell ref="G3:S3"/>
    <mergeCell ref="W3:AG3"/>
    <mergeCell ref="A8:Q10"/>
    <mergeCell ref="A52:Q54"/>
    <mergeCell ref="A1:F1"/>
    <mergeCell ref="G1:S1"/>
    <mergeCell ref="W1:AG1"/>
    <mergeCell ref="A2:F2"/>
    <mergeCell ref="G2:S2"/>
    <mergeCell ref="W2:AG2"/>
  </mergeCells>
  <printOptions horizontalCentered="1" verticalCentered="1"/>
  <pageMargins left="0.7" right="0.7" top="1.25" bottom="0.75" header="0.75" footer="0.3"/>
  <pageSetup scale="27" orientation="landscape" horizontalDpi="1200" verticalDpi="1200" r:id="rId1"/>
  <headerFooter>
    <oddHeader>&amp;C&amp;"Arial,Bold"&amp;48Average Daily Traffic Volumes&amp;28
&amp;36Quality Traffic Data, LLC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Auto Mall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</f>
        <v>41317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Fremont and Osgood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IF(LEN(TRIM(Input!C6)) = 0, "", Input!C6)</f>
        <v/>
      </c>
      <c r="C8" s="181" t="s">
        <v>0</v>
      </c>
      <c r="D8" s="180" t="str">
        <f>IF(LEN(TRIM(Input!D6)) = 0, "", Input!D6)</f>
        <v/>
      </c>
      <c r="E8" s="182"/>
      <c r="F8" s="180">
        <f>IF(LEN(TRIM(Input!E6)) = 0, "", Input!E6)</f>
        <v>20</v>
      </c>
      <c r="G8" s="180" t="s">
        <v>0</v>
      </c>
      <c r="H8" s="180">
        <f>IF(LEN(TRIM(Input!F6)) = 0, "", Input!F6)</f>
        <v>36</v>
      </c>
      <c r="I8" s="181" t="s">
        <v>0</v>
      </c>
      <c r="J8" s="180" t="s">
        <v>0</v>
      </c>
      <c r="K8" s="183">
        <v>0.5</v>
      </c>
      <c r="L8" s="184"/>
      <c r="M8" s="184" t="str">
        <f>IF(LEN(TRIM(Input!C54)) = 0, "", Input!C54)</f>
        <v/>
      </c>
      <c r="N8" s="185" t="s">
        <v>0</v>
      </c>
      <c r="O8" s="184" t="str">
        <f>IF(LEN(TRIM(Input!D54)) = 0, "", Input!D54)</f>
        <v/>
      </c>
      <c r="P8" s="184" t="s">
        <v>0</v>
      </c>
      <c r="Q8" s="184">
        <f>IF(LEN(TRIM(Input!E54)) = 0, "", Input!E54)</f>
        <v>425</v>
      </c>
      <c r="R8" s="184" t="s">
        <v>0</v>
      </c>
      <c r="S8" s="184">
        <f>IF(LEN(TRIM(Input!F54)) = 0, "", Input!F54)</f>
        <v>376</v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20</v>
      </c>
      <c r="AB8" s="298">
        <f>IF(H8="", 0, H8)</f>
        <v>36</v>
      </c>
      <c r="AC8" s="298">
        <f t="shared" ref="AC8:AC71" si="1">SUM(Y8:AB8)</f>
        <v>56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80</v>
      </c>
      <c r="AI8" s="298" t="s">
        <v>9</v>
      </c>
      <c r="AJ8" s="298">
        <f t="shared" ref="AJ8:AJ71" si="5">SUM(AB8:AB11)</f>
        <v>99</v>
      </c>
      <c r="AK8" s="298" t="s">
        <v>9</v>
      </c>
      <c r="AL8" s="298">
        <f t="shared" ref="AL8:AL71" si="6">SUM(AD8+AF8+AH8+AJ8)</f>
        <v>179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IF(LEN(TRIM(Input!C7)) = 0, "", Input!C7)</f>
        <v/>
      </c>
      <c r="C9" s="181" t="s">
        <v>0</v>
      </c>
      <c r="D9" s="180" t="str">
        <f>IF(LEN(TRIM(Input!D7)) = 0, "", Input!D7)</f>
        <v/>
      </c>
      <c r="E9" s="187"/>
      <c r="F9" s="180">
        <f>IF(LEN(TRIM(Input!E7)) = 0, "", Input!E7)</f>
        <v>27</v>
      </c>
      <c r="G9" s="180" t="s">
        <v>0</v>
      </c>
      <c r="H9" s="180">
        <f>IF(LEN(TRIM(Input!F7)) = 0, "", Input!F7)</f>
        <v>25</v>
      </c>
      <c r="I9" s="181" t="s">
        <v>0</v>
      </c>
      <c r="J9" s="180"/>
      <c r="K9" s="188">
        <v>0.51041666666666663</v>
      </c>
      <c r="L9" s="180"/>
      <c r="M9" s="180" t="str">
        <f>IF(LEN(TRIM(Input!C55)) = 0, "", Input!C55)</f>
        <v/>
      </c>
      <c r="N9" s="181" t="s">
        <v>0</v>
      </c>
      <c r="O9" s="180" t="str">
        <f>IF(LEN(TRIM(Input!D55)) = 0, "", Input!D55)</f>
        <v/>
      </c>
      <c r="P9" s="180" t="s">
        <v>0</v>
      </c>
      <c r="Q9" s="180">
        <f>IF(LEN(TRIM(Input!E55)) = 0, "", Input!E55)</f>
        <v>436</v>
      </c>
      <c r="R9" s="180" t="s">
        <v>0</v>
      </c>
      <c r="S9" s="180">
        <f>IF(LEN(TRIM(Input!F55)) = 0, "", Input!F55)</f>
        <v>373</v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27</v>
      </c>
      <c r="AB9" s="298">
        <f t="shared" ref="AB9:AB55" si="10">IF(H9="", 0, H9)</f>
        <v>25</v>
      </c>
      <c r="AC9" s="298">
        <f t="shared" si="1"/>
        <v>52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76</v>
      </c>
      <c r="AI9" s="298">
        <f>MAX(AH8:AH55)</f>
        <v>1646</v>
      </c>
      <c r="AJ9" s="298">
        <f t="shared" si="5"/>
        <v>81</v>
      </c>
      <c r="AK9" s="298">
        <f>MAX(AJ8:AJ55)</f>
        <v>1541</v>
      </c>
      <c r="AL9" s="298">
        <f t="shared" si="6"/>
        <v>157</v>
      </c>
      <c r="AM9" s="299">
        <f>MAX(AL8:AL55)</f>
        <v>3156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IF(LEN(TRIM(Input!C8)) = 0, "", Input!C8)</f>
        <v/>
      </c>
      <c r="C10" s="181" t="s">
        <v>0</v>
      </c>
      <c r="D10" s="180" t="str">
        <f>IF(LEN(TRIM(Input!D8)) = 0, "", Input!D8)</f>
        <v/>
      </c>
      <c r="E10" s="187"/>
      <c r="F10" s="180">
        <f>IF(LEN(TRIM(Input!E8)) = 0, "", Input!E8)</f>
        <v>13</v>
      </c>
      <c r="G10" s="180" t="s">
        <v>0</v>
      </c>
      <c r="H10" s="180">
        <f>IF(LEN(TRIM(Input!F8)) = 0, "", Input!F8)</f>
        <v>18</v>
      </c>
      <c r="I10" s="181" t="s">
        <v>0</v>
      </c>
      <c r="J10" s="180"/>
      <c r="K10" s="188">
        <v>0.52083333333333304</v>
      </c>
      <c r="L10" s="180"/>
      <c r="M10" s="180" t="str">
        <f>IF(LEN(TRIM(Input!C56)) = 0, "", Input!C56)</f>
        <v/>
      </c>
      <c r="N10" s="181" t="s">
        <v>0</v>
      </c>
      <c r="O10" s="180" t="str">
        <f>IF(LEN(TRIM(Input!D56)) = 0, "", Input!D56)</f>
        <v/>
      </c>
      <c r="P10" s="180" t="s">
        <v>0</v>
      </c>
      <c r="Q10" s="180">
        <f>IF(LEN(TRIM(Input!E56)) = 0, "", Input!E56)</f>
        <v>407</v>
      </c>
      <c r="R10" s="180" t="s">
        <v>0</v>
      </c>
      <c r="S10" s="180">
        <f>IF(LEN(TRIM(Input!F56)) = 0, "", Input!F56)</f>
        <v>360</v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13</v>
      </c>
      <c r="AB10" s="298">
        <f t="shared" si="10"/>
        <v>18</v>
      </c>
      <c r="AC10" s="298">
        <f t="shared" si="1"/>
        <v>31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69</v>
      </c>
      <c r="AI10" s="298" t="s">
        <v>10</v>
      </c>
      <c r="AJ10" s="298">
        <f t="shared" si="5"/>
        <v>76</v>
      </c>
      <c r="AK10" s="298" t="s">
        <v>10</v>
      </c>
      <c r="AL10" s="298">
        <f t="shared" si="6"/>
        <v>145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IF(LEN(TRIM(Input!C9)) = 0, "", Input!C9)</f>
        <v/>
      </c>
      <c r="C11" s="301" t="str">
        <f>IF(LEN(CONCATENATE(B8,B9,B10,B11))=0, " ", SUM(B8:B11))</f>
        <v xml:space="preserve"> </v>
      </c>
      <c r="D11" s="300" t="str">
        <f>IF(LEN(TRIM(Input!D9)) = 0, "", Input!D9)</f>
        <v/>
      </c>
      <c r="E11" s="301" t="str">
        <f>IF(LEN(CONCATENATE(D8,D9,D10,D11))=0, " ", SUM(D8:D11))</f>
        <v xml:space="preserve"> </v>
      </c>
      <c r="F11" s="300">
        <f>IF(LEN(TRIM(Input!E9)) = 0, "", Input!E9)</f>
        <v>20</v>
      </c>
      <c r="G11" s="301">
        <f>IF(LEN(CONCATENATE(F8,F9,F10,F11))=0, " ", SUM(F8:F11))</f>
        <v>80</v>
      </c>
      <c r="H11" s="300">
        <f>IF(LEN(TRIM(Input!F9)) = 0, "", Input!F9)</f>
        <v>20</v>
      </c>
      <c r="I11" s="301">
        <f>IF(LEN(CONCATENATE(H8,H9,H10,H11))=0, " ", SUM(H8:H11))</f>
        <v>99</v>
      </c>
      <c r="J11" s="192">
        <f>IF(SUM(C11,E11,G11,I11)=0," ",SUM(C11,E11,G11,I11))</f>
        <v>179</v>
      </c>
      <c r="K11" s="302">
        <v>0.53125</v>
      </c>
      <c r="L11" s="303"/>
      <c r="M11" s="303" t="str">
        <f>IF(LEN(TRIM(Input!C57)) = 0, "", Input!C57)</f>
        <v/>
      </c>
      <c r="N11" s="304" t="str">
        <f>IF(LEN(CONCATENATE(M8,M9,M10,M11))=0, " ", SUM(M8:M11))</f>
        <v xml:space="preserve"> </v>
      </c>
      <c r="O11" s="303" t="str">
        <f>IF(LEN(TRIM(Input!D57)) = 0, "", Input!D57)</f>
        <v/>
      </c>
      <c r="P11" s="304" t="str">
        <f>IF(LEN(CONCATENATE(O8,O9,O10,O11))=0, " ", SUM(O8:O11))</f>
        <v xml:space="preserve"> </v>
      </c>
      <c r="Q11" s="303">
        <f>IF(LEN(TRIM(Input!E57)) = 0, "", Input!E57)</f>
        <v>374</v>
      </c>
      <c r="R11" s="304">
        <f>IF(LEN(CONCATENATE(Q8,Q9,Q10,Q11))=0, " ", SUM(Q8:Q11))</f>
        <v>1642</v>
      </c>
      <c r="S11" s="303">
        <f>IF(LEN(TRIM(Input!F57)) = 0, "", Input!F57)</f>
        <v>376</v>
      </c>
      <c r="T11" s="304">
        <f>IF(LEN(CONCATENATE(S8,S9,S10,S11))=0, " ", SUM(S8:S11))</f>
        <v>1485</v>
      </c>
      <c r="U11" s="305">
        <f>IF(SUM(N11,P11,R11,T11)=0," ",SUM(N11,P11,R11,T11))</f>
        <v>3127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20</v>
      </c>
      <c r="AB11" s="298">
        <f t="shared" si="10"/>
        <v>20</v>
      </c>
      <c r="AC11" s="298">
        <f t="shared" si="1"/>
        <v>40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70</v>
      </c>
      <c r="AI11" s="298">
        <f>MATCH(AI9,AH8:AH56,0)</f>
        <v>48</v>
      </c>
      <c r="AJ11" s="298">
        <f t="shared" si="5"/>
        <v>80</v>
      </c>
      <c r="AK11" s="298">
        <f>MATCH(AK9,AJ8:AJ56,0)</f>
        <v>47</v>
      </c>
      <c r="AL11" s="298">
        <f t="shared" si="6"/>
        <v>150</v>
      </c>
      <c r="AM11" s="299">
        <f>MATCH(AM9,AL8:AL56,0)</f>
        <v>47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IF(LEN(TRIM(Input!C10)) = 0, "", Input!C10)</f>
        <v/>
      </c>
      <c r="C12" s="181" t="s">
        <v>0</v>
      </c>
      <c r="D12" s="180" t="str">
        <f>IF(LEN(TRIM(Input!D10)) = 0, "", Input!D10)</f>
        <v/>
      </c>
      <c r="E12" s="181"/>
      <c r="F12" s="180">
        <f>IF(LEN(TRIM(Input!E10)) = 0, "", Input!E10)</f>
        <v>16</v>
      </c>
      <c r="G12" s="181" t="s">
        <v>0</v>
      </c>
      <c r="H12" s="180">
        <f>IF(LEN(TRIM(Input!F10)) = 0, "", Input!F10)</f>
        <v>18</v>
      </c>
      <c r="I12" s="181" t="s">
        <v>0</v>
      </c>
      <c r="J12" s="191"/>
      <c r="K12" s="188">
        <v>0.54166666666666696</v>
      </c>
      <c r="L12" s="180"/>
      <c r="M12" s="180" t="str">
        <f>IF(LEN(TRIM(Input!C58)) = 0, "", Input!C58)</f>
        <v/>
      </c>
      <c r="N12" s="181" t="s">
        <v>0</v>
      </c>
      <c r="O12" s="180" t="str">
        <f>IF(LEN(TRIM(Input!D58)) = 0, "", Input!D58)</f>
        <v/>
      </c>
      <c r="P12" s="181" t="s">
        <v>0</v>
      </c>
      <c r="Q12" s="180">
        <f>IF(LEN(TRIM(Input!E58)) = 0, "", Input!E58)</f>
        <v>380</v>
      </c>
      <c r="R12" s="181" t="s">
        <v>0</v>
      </c>
      <c r="S12" s="180">
        <f>IF(LEN(TRIM(Input!F58)) = 0, "", Input!F58)</f>
        <v>398</v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16</v>
      </c>
      <c r="AB12" s="298">
        <f t="shared" si="10"/>
        <v>18</v>
      </c>
      <c r="AC12" s="298">
        <f t="shared" si="1"/>
        <v>34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70</v>
      </c>
      <c r="AI12" s="298" t="s">
        <v>11</v>
      </c>
      <c r="AJ12" s="298">
        <f t="shared" si="5"/>
        <v>78</v>
      </c>
      <c r="AK12" s="298" t="s">
        <v>11</v>
      </c>
      <c r="AL12" s="298">
        <f t="shared" si="6"/>
        <v>148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IF(LEN(TRIM(Input!C11)) = 0, "", Input!C11)</f>
        <v/>
      </c>
      <c r="C13" s="181" t="s">
        <v>0</v>
      </c>
      <c r="D13" s="180" t="str">
        <f>IF(LEN(TRIM(Input!D11)) = 0, "", Input!D11)</f>
        <v/>
      </c>
      <c r="E13" s="181"/>
      <c r="F13" s="180">
        <f>IF(LEN(TRIM(Input!E11)) = 0, "", Input!E11)</f>
        <v>20</v>
      </c>
      <c r="G13" s="181" t="s">
        <v>0</v>
      </c>
      <c r="H13" s="180">
        <f>IF(LEN(TRIM(Input!F11)) = 0, "", Input!F11)</f>
        <v>20</v>
      </c>
      <c r="I13" s="181" t="s">
        <v>0</v>
      </c>
      <c r="J13" s="191"/>
      <c r="K13" s="188">
        <v>0.55208333333333304</v>
      </c>
      <c r="L13" s="180"/>
      <c r="M13" s="180" t="str">
        <f>IF(LEN(TRIM(Input!C59)) = 0, "", Input!C59)</f>
        <v/>
      </c>
      <c r="N13" s="181" t="s">
        <v>0</v>
      </c>
      <c r="O13" s="180" t="str">
        <f>IF(LEN(TRIM(Input!D59)) = 0, "", Input!D59)</f>
        <v/>
      </c>
      <c r="P13" s="181" t="s">
        <v>0</v>
      </c>
      <c r="Q13" s="180">
        <f>IF(LEN(TRIM(Input!E59)) = 0, "", Input!E59)</f>
        <v>364</v>
      </c>
      <c r="R13" s="181" t="s">
        <v>0</v>
      </c>
      <c r="S13" s="180">
        <f>IF(LEN(TRIM(Input!F59)) = 0, "", Input!F59)</f>
        <v>400</v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20</v>
      </c>
      <c r="AB13" s="298">
        <f t="shared" si="10"/>
        <v>20</v>
      </c>
      <c r="AC13" s="298">
        <f t="shared" si="1"/>
        <v>40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58</v>
      </c>
      <c r="AI13" s="298" t="s">
        <v>12</v>
      </c>
      <c r="AJ13" s="298">
        <f t="shared" si="5"/>
        <v>80</v>
      </c>
      <c r="AK13" s="298" t="s">
        <v>12</v>
      </c>
      <c r="AL13" s="298">
        <f t="shared" si="6"/>
        <v>138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IF(LEN(TRIM(Input!C12)) = 0, "", Input!C12)</f>
        <v/>
      </c>
      <c r="C14" s="181" t="s">
        <v>0</v>
      </c>
      <c r="D14" s="180" t="str">
        <f>IF(LEN(TRIM(Input!D12)) = 0, "", Input!D12)</f>
        <v/>
      </c>
      <c r="E14" s="181"/>
      <c r="F14" s="180">
        <f>IF(LEN(TRIM(Input!E12)) = 0, "", Input!E12)</f>
        <v>14</v>
      </c>
      <c r="G14" s="181" t="s">
        <v>0</v>
      </c>
      <c r="H14" s="180">
        <f>IF(LEN(TRIM(Input!F12)) = 0, "", Input!F12)</f>
        <v>22</v>
      </c>
      <c r="I14" s="181" t="s">
        <v>0</v>
      </c>
      <c r="J14" s="191"/>
      <c r="K14" s="188">
        <v>0.5625</v>
      </c>
      <c r="L14" s="180"/>
      <c r="M14" s="180" t="str">
        <f>IF(LEN(TRIM(Input!C60)) = 0, "", Input!C60)</f>
        <v/>
      </c>
      <c r="N14" s="181" t="s">
        <v>0</v>
      </c>
      <c r="O14" s="180" t="str">
        <f>IF(LEN(TRIM(Input!D60)) = 0, "", Input!D60)</f>
        <v/>
      </c>
      <c r="P14" s="181" t="s">
        <v>0</v>
      </c>
      <c r="Q14" s="180">
        <f>IF(LEN(TRIM(Input!E60)) = 0, "", Input!E60)</f>
        <v>391</v>
      </c>
      <c r="R14" s="181" t="s">
        <v>0</v>
      </c>
      <c r="S14" s="180">
        <f>IF(LEN(TRIM(Input!F60)) = 0, "", Input!F60)</f>
        <v>376</v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14</v>
      </c>
      <c r="AB14" s="298">
        <f t="shared" si="10"/>
        <v>22</v>
      </c>
      <c r="AC14" s="298">
        <f t="shared" si="1"/>
        <v>36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47</v>
      </c>
      <c r="AI14" s="306">
        <f>INDEX($X8:$X56,AI11,$X:$X)</f>
        <v>0.48958333333333298</v>
      </c>
      <c r="AJ14" s="298">
        <f t="shared" si="5"/>
        <v>69</v>
      </c>
      <c r="AK14" s="306">
        <f>INDEX($X8:$X56,AK11,$X:$X)</f>
        <v>0.47916666666666702</v>
      </c>
      <c r="AL14" s="298">
        <f t="shared" si="6"/>
        <v>116</v>
      </c>
      <c r="AM14" s="307">
        <f>INDEX($X8:$X56,AM11,$X:$X)</f>
        <v>0.47916666666666702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IF(LEN(TRIM(Input!C13)) = 0, "", Input!C13)</f>
        <v/>
      </c>
      <c r="C15" s="301" t="str">
        <f>IF(LEN(CONCATENATE(B12,B13,B14,B15))=0, " ", SUM(B12:B15))</f>
        <v xml:space="preserve"> </v>
      </c>
      <c r="D15" s="300" t="str">
        <f>IF(LEN(TRIM(Input!D13)) = 0, "", Input!D13)</f>
        <v/>
      </c>
      <c r="E15" s="301" t="str">
        <f>IF(LEN(CONCATENATE(D12,D13,D14,D15))=0, " ", SUM(D12:D15))</f>
        <v xml:space="preserve"> </v>
      </c>
      <c r="F15" s="300">
        <f>IF(LEN(TRIM(Input!E13)) = 0, "", Input!E13)</f>
        <v>20</v>
      </c>
      <c r="G15" s="301">
        <f>IF(LEN(CONCATENATE(F12,F13,F14,F15))=0, " ", SUM(F12:F15))</f>
        <v>70</v>
      </c>
      <c r="H15" s="300">
        <f>IF(LEN(TRIM(Input!F13)) = 0, "", Input!F13)</f>
        <v>18</v>
      </c>
      <c r="I15" s="301">
        <f>IF(LEN(CONCATENATE(H12,H13,H14,H15))=0, " ", SUM(H12:H15))</f>
        <v>78</v>
      </c>
      <c r="J15" s="192">
        <f>IF(SUM(C15,E15,G15,I15)=0," ",SUM(C15,E15,G15,I15))</f>
        <v>148</v>
      </c>
      <c r="K15" s="302">
        <v>0.57291666666666596</v>
      </c>
      <c r="L15" s="303"/>
      <c r="M15" s="303" t="str">
        <f>IF(LEN(TRIM(Input!C61)) = 0, "", Input!C61)</f>
        <v/>
      </c>
      <c r="N15" s="304" t="str">
        <f>IF(LEN(CONCATENATE(M12,M13,M14,M15))=0, " ", SUM(M12:M15))</f>
        <v xml:space="preserve"> </v>
      </c>
      <c r="O15" s="303" t="str">
        <f>IF(LEN(TRIM(Input!D61)) = 0, "", Input!D61)</f>
        <v/>
      </c>
      <c r="P15" s="304" t="str">
        <f>IF(LEN(CONCATENATE(O12,O13,O14,O15))=0, " ", SUM(O12:O15))</f>
        <v xml:space="preserve"> </v>
      </c>
      <c r="Q15" s="303">
        <f>IF(LEN(TRIM(Input!E61)) = 0, "", Input!E61)</f>
        <v>369</v>
      </c>
      <c r="R15" s="304">
        <f>IF(LEN(CONCATENATE(Q12,Q13,Q14,Q15))=0, " ", SUM(Q12:Q15))</f>
        <v>1504</v>
      </c>
      <c r="S15" s="303">
        <f>IF(LEN(TRIM(Input!F61)) = 0, "", Input!F61)</f>
        <v>403</v>
      </c>
      <c r="T15" s="304">
        <f>IF(LEN(CONCATENATE(S12,S13,S14,S15))=0, " ", SUM(S12:S15))</f>
        <v>1577</v>
      </c>
      <c r="U15" s="305">
        <f>IF(SUM(N15,P15,R15,T15)=0," ",SUM(N15,P15,R15,T15))</f>
        <v>3081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20</v>
      </c>
      <c r="AB15" s="298">
        <f t="shared" si="10"/>
        <v>18</v>
      </c>
      <c r="AC15" s="298">
        <f t="shared" si="1"/>
        <v>38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46</v>
      </c>
      <c r="AI15" s="308">
        <f>INDEX(AA8:AA59,AI11,1)</f>
        <v>378</v>
      </c>
      <c r="AJ15" s="298">
        <f t="shared" si="5"/>
        <v>58</v>
      </c>
      <c r="AK15" s="308">
        <f>INDEX(AB8:AB59,AK11,1)</f>
        <v>401</v>
      </c>
      <c r="AL15" s="298">
        <f t="shared" si="6"/>
        <v>104</v>
      </c>
      <c r="AM15" s="309">
        <f>INDEX(AC8:AC59,AM11,1)</f>
        <v>777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IF(LEN(TRIM(Input!C14)) = 0, "", Input!C14)</f>
        <v/>
      </c>
      <c r="C16" s="181" t="s">
        <v>0</v>
      </c>
      <c r="D16" s="180" t="str">
        <f>IF(LEN(TRIM(Input!D14)) = 0, "", Input!D14)</f>
        <v/>
      </c>
      <c r="E16" s="181"/>
      <c r="F16" s="180">
        <f>IF(LEN(TRIM(Input!E14)) = 0, "", Input!E14)</f>
        <v>4</v>
      </c>
      <c r="G16" s="181" t="s">
        <v>0</v>
      </c>
      <c r="H16" s="180">
        <f>IF(LEN(TRIM(Input!F14)) = 0, "", Input!F14)</f>
        <v>20</v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IF(LEN(TRIM(Input!C62)) = 0, "", Input!C62)</f>
        <v/>
      </c>
      <c r="N16" s="181" t="s">
        <v>0</v>
      </c>
      <c r="O16" s="180" t="str">
        <f>IF(LEN(TRIM(Input!D62)) = 0, "", Input!D62)</f>
        <v/>
      </c>
      <c r="P16" s="181" t="s">
        <v>0</v>
      </c>
      <c r="Q16" s="180">
        <f>IF(LEN(TRIM(Input!E62)) = 0, "", Input!E62)</f>
        <v>403</v>
      </c>
      <c r="R16" s="181" t="s">
        <v>0</v>
      </c>
      <c r="S16" s="180">
        <f>IF(LEN(TRIM(Input!F62)) = 0, "", Input!F62)</f>
        <v>382</v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4</v>
      </c>
      <c r="AB16" s="298">
        <f t="shared" si="10"/>
        <v>20</v>
      </c>
      <c r="AC16" s="298">
        <f t="shared" si="1"/>
        <v>24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46</v>
      </c>
      <c r="AI16" s="308">
        <f>INDEX(AA8:AA59,AI11+1,1)</f>
        <v>425</v>
      </c>
      <c r="AJ16" s="298">
        <f t="shared" si="5"/>
        <v>49</v>
      </c>
      <c r="AK16" s="308">
        <f>INDEX(AB8:AB59,AK11+1,1)</f>
        <v>391</v>
      </c>
      <c r="AL16" s="298">
        <f t="shared" si="6"/>
        <v>95</v>
      </c>
      <c r="AM16" s="309">
        <f>INDEX(AC8:AC59,AM11+1,1)</f>
        <v>769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IF(LEN(TRIM(Input!C15)) = 0, "", Input!C15)</f>
        <v/>
      </c>
      <c r="C17" s="181" t="s">
        <v>0</v>
      </c>
      <c r="D17" s="180" t="str">
        <f>IF(LEN(TRIM(Input!D15)) = 0, "", Input!D15)</f>
        <v/>
      </c>
      <c r="E17" s="181"/>
      <c r="F17" s="180">
        <f>IF(LEN(TRIM(Input!E15)) = 0, "", Input!E15)</f>
        <v>9</v>
      </c>
      <c r="G17" s="181" t="s">
        <v>0</v>
      </c>
      <c r="H17" s="180">
        <f>IF(LEN(TRIM(Input!F15)) = 0, "", Input!F15)</f>
        <v>9</v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IF(LEN(TRIM(Input!C63)) = 0, "", Input!C63)</f>
        <v/>
      </c>
      <c r="N17" s="181" t="s">
        <v>0</v>
      </c>
      <c r="O17" s="180" t="str">
        <f>IF(LEN(TRIM(Input!D63)) = 0, "", Input!D63)</f>
        <v/>
      </c>
      <c r="P17" s="181" t="s">
        <v>0</v>
      </c>
      <c r="Q17" s="180">
        <f>IF(LEN(TRIM(Input!E63)) = 0, "", Input!E63)</f>
        <v>432</v>
      </c>
      <c r="R17" s="181" t="s">
        <v>0</v>
      </c>
      <c r="S17" s="180">
        <f>IF(LEN(TRIM(Input!F63)) = 0, "", Input!F63)</f>
        <v>389</v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9</v>
      </c>
      <c r="AB17" s="298">
        <f t="shared" si="10"/>
        <v>9</v>
      </c>
      <c r="AC17" s="298">
        <f t="shared" si="1"/>
        <v>18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49</v>
      </c>
      <c r="AI17" s="308">
        <f>INDEX(AA8:AA59,AI11+2,1)</f>
        <v>436</v>
      </c>
      <c r="AJ17" s="298">
        <f t="shared" si="5"/>
        <v>38</v>
      </c>
      <c r="AK17" s="308">
        <f>INDEX(AB8:AB59,AK11+2,1)</f>
        <v>376</v>
      </c>
      <c r="AL17" s="298">
        <f t="shared" si="6"/>
        <v>87</v>
      </c>
      <c r="AM17" s="309">
        <f>INDEX(AC8:AC59,AM11+2,1)</f>
        <v>801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IF(LEN(TRIM(Input!C16)) = 0, "", Input!C16)</f>
        <v/>
      </c>
      <c r="C18" s="181" t="s">
        <v>0</v>
      </c>
      <c r="D18" s="180" t="str">
        <f>IF(LEN(TRIM(Input!D16)) = 0, "", Input!D16)</f>
        <v/>
      </c>
      <c r="E18" s="181"/>
      <c r="F18" s="180">
        <f>IF(LEN(TRIM(Input!E16)) = 0, "", Input!E16)</f>
        <v>13</v>
      </c>
      <c r="G18" s="181" t="s">
        <v>0</v>
      </c>
      <c r="H18" s="180">
        <f>IF(LEN(TRIM(Input!F16)) = 0, "", Input!F16)</f>
        <v>11</v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IF(LEN(TRIM(Input!C64)) = 0, "", Input!C64)</f>
        <v/>
      </c>
      <c r="N18" s="181" t="s">
        <v>0</v>
      </c>
      <c r="O18" s="180" t="str">
        <f>IF(LEN(TRIM(Input!D64)) = 0, "", Input!D64)</f>
        <v/>
      </c>
      <c r="P18" s="181" t="s">
        <v>0</v>
      </c>
      <c r="Q18" s="180">
        <f>IF(LEN(TRIM(Input!E64)) = 0, "", Input!E64)</f>
        <v>416</v>
      </c>
      <c r="R18" s="181" t="s">
        <v>0</v>
      </c>
      <c r="S18" s="180">
        <f>IF(LEN(TRIM(Input!F64)) = 0, "", Input!F64)</f>
        <v>434</v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13</v>
      </c>
      <c r="AB18" s="298">
        <f t="shared" si="10"/>
        <v>11</v>
      </c>
      <c r="AC18" s="298">
        <f t="shared" si="1"/>
        <v>24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60</v>
      </c>
      <c r="AI18" s="308">
        <f>INDEX(AA8:AA59,AI11+3,1)</f>
        <v>407</v>
      </c>
      <c r="AJ18" s="298">
        <f t="shared" si="5"/>
        <v>31</v>
      </c>
      <c r="AK18" s="308">
        <f>INDEX(AB8:AB59,AK11+3,1)</f>
        <v>373</v>
      </c>
      <c r="AL18" s="298">
        <f t="shared" si="6"/>
        <v>91</v>
      </c>
      <c r="AM18" s="309">
        <f>INDEX(AC8:AC59,AM11+3,1)</f>
        <v>809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IF(LEN(TRIM(Input!C17)) = 0, "", Input!C17)</f>
        <v/>
      </c>
      <c r="C19" s="301" t="str">
        <f>IF(LEN(CONCATENATE(B16,B17,B18,B19))=0, " ", SUM(B16:B19))</f>
        <v xml:space="preserve"> </v>
      </c>
      <c r="D19" s="300" t="str">
        <f>IF(LEN(TRIM(Input!D17)) = 0, "", Input!D17)</f>
        <v/>
      </c>
      <c r="E19" s="301" t="str">
        <f>IF(LEN(CONCATENATE(D16,D17,D18,D19))=0, " ", SUM(D16:D19))</f>
        <v xml:space="preserve"> </v>
      </c>
      <c r="F19" s="300">
        <f>IF(LEN(TRIM(Input!E17)) = 0, "", Input!E17)</f>
        <v>20</v>
      </c>
      <c r="G19" s="301">
        <f>IF(LEN(CONCATENATE(F16,F17,F18,F19))=0, " ", SUM(F16:F19))</f>
        <v>46</v>
      </c>
      <c r="H19" s="300">
        <f>IF(LEN(TRIM(Input!F17)) = 0, "", Input!F17)</f>
        <v>9</v>
      </c>
      <c r="I19" s="301">
        <f>IF(LEN(CONCATENATE(H16,H17,H18,H19))=0, " ", SUM(H16:H19))</f>
        <v>49</v>
      </c>
      <c r="J19" s="192">
        <f>IF(SUM(C19,E19,G19,I19)=0," ",SUM(C19,E19,G19,I19))</f>
        <v>95</v>
      </c>
      <c r="K19" s="302">
        <v>0.61458333333333304</v>
      </c>
      <c r="L19" s="303"/>
      <c r="M19" s="303" t="str">
        <f>IF(LEN(TRIM(Input!C65)) = 0, "", Input!C65)</f>
        <v/>
      </c>
      <c r="N19" s="304" t="str">
        <f>IF(LEN(CONCATENATE(M16,M17,M18,M19))=0, " ", SUM(M16:M19))</f>
        <v xml:space="preserve"> </v>
      </c>
      <c r="O19" s="303" t="str">
        <f>IF(LEN(TRIM(Input!D65)) = 0, "", Input!D65)</f>
        <v/>
      </c>
      <c r="P19" s="304" t="str">
        <f>IF(LEN(CONCATENATE(O16,O17,O18,O19))=0, " ", SUM(O16:O19))</f>
        <v xml:space="preserve"> </v>
      </c>
      <c r="Q19" s="303">
        <f>IF(LEN(TRIM(Input!E65)) = 0, "", Input!E65)</f>
        <v>421</v>
      </c>
      <c r="R19" s="304">
        <f>IF(LEN(CONCATENATE(Q16,Q17,Q18,Q19))=0, " ", SUM(Q16:Q19))</f>
        <v>1672</v>
      </c>
      <c r="S19" s="303">
        <f>IF(LEN(TRIM(Input!F65)) = 0, "", Input!F65)</f>
        <v>403</v>
      </c>
      <c r="T19" s="304">
        <f>IF(LEN(CONCATENATE(S16,S17,S18,S19))=0, " ", SUM(S16:S19))</f>
        <v>1608</v>
      </c>
      <c r="U19" s="305">
        <f>IF(SUM(N19,P19,R19,T19)=0," ",SUM(N19,P19,R19,T19))</f>
        <v>3280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20</v>
      </c>
      <c r="AB19" s="298">
        <f t="shared" si="10"/>
        <v>9</v>
      </c>
      <c r="AC19" s="298">
        <f t="shared" si="1"/>
        <v>29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58</v>
      </c>
      <c r="AI19" s="298" t="s">
        <v>13</v>
      </c>
      <c r="AJ19" s="298">
        <f t="shared" si="5"/>
        <v>29</v>
      </c>
      <c r="AK19" s="298" t="s">
        <v>13</v>
      </c>
      <c r="AL19" s="298">
        <f t="shared" si="6"/>
        <v>87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IF(LEN(TRIM(Input!C18)) = 0, "", Input!C18)</f>
        <v/>
      </c>
      <c r="C20" s="181" t="s">
        <v>0</v>
      </c>
      <c r="D20" s="180" t="str">
        <f>IF(LEN(TRIM(Input!D18)) = 0, "", Input!D18)</f>
        <v/>
      </c>
      <c r="E20" s="181"/>
      <c r="F20" s="180">
        <f>IF(LEN(TRIM(Input!E18)) = 0, "", Input!E18)</f>
        <v>7</v>
      </c>
      <c r="G20" s="181" t="s">
        <v>0</v>
      </c>
      <c r="H20" s="180">
        <f>IF(LEN(TRIM(Input!F18)) = 0, "", Input!F18)</f>
        <v>9</v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IF(LEN(TRIM(Input!C66)) = 0, "", Input!C66)</f>
        <v/>
      </c>
      <c r="N20" s="181" t="s">
        <v>0</v>
      </c>
      <c r="O20" s="180" t="str">
        <f>IF(LEN(TRIM(Input!D66)) = 0, "", Input!D66)</f>
        <v/>
      </c>
      <c r="P20" s="181" t="s">
        <v>0</v>
      </c>
      <c r="Q20" s="180">
        <f>IF(LEN(TRIM(Input!E66)) = 0, "", Input!E66)</f>
        <v>344</v>
      </c>
      <c r="R20" s="181" t="s">
        <v>0</v>
      </c>
      <c r="S20" s="180">
        <f>IF(LEN(TRIM(Input!F66)) = 0, "", Input!F66)</f>
        <v>392</v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7</v>
      </c>
      <c r="AB20" s="298">
        <f t="shared" si="10"/>
        <v>9</v>
      </c>
      <c r="AC20" s="298">
        <f t="shared" si="1"/>
        <v>16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51</v>
      </c>
      <c r="AI20" s="298">
        <f>IF(AI15+AI16+AI17+AI18&lt;&gt;0,MAX(AI15:AI18)," ")</f>
        <v>436</v>
      </c>
      <c r="AJ20" s="298">
        <f t="shared" si="5"/>
        <v>36</v>
      </c>
      <c r="AK20" s="298">
        <f>IF(AK15+AK16+AK17+AK18&lt;&gt;0,MAX(AK15:AK18)," ")</f>
        <v>401</v>
      </c>
      <c r="AL20" s="298">
        <f t="shared" si="6"/>
        <v>87</v>
      </c>
      <c r="AM20" s="299">
        <f>IF(AM15+AM16+AM17+AM18&lt;&gt;0,MAX(AM15:AM18)," ")</f>
        <v>809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IF(LEN(TRIM(Input!C19)) = 0, "", Input!C19)</f>
        <v/>
      </c>
      <c r="C21" s="181" t="s">
        <v>0</v>
      </c>
      <c r="D21" s="180" t="str">
        <f>IF(LEN(TRIM(Input!D19)) = 0, "", Input!D19)</f>
        <v/>
      </c>
      <c r="E21" s="181"/>
      <c r="F21" s="180">
        <f>IF(LEN(TRIM(Input!E19)) = 0, "", Input!E19)</f>
        <v>20</v>
      </c>
      <c r="G21" s="181" t="s">
        <v>0</v>
      </c>
      <c r="H21" s="180">
        <f>IF(LEN(TRIM(Input!F19)) = 0, "", Input!F19)</f>
        <v>2</v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IF(LEN(TRIM(Input!C67)) = 0, "", Input!C67)</f>
        <v/>
      </c>
      <c r="N21" s="181" t="s">
        <v>0</v>
      </c>
      <c r="O21" s="180" t="str">
        <f>IF(LEN(TRIM(Input!D67)) = 0, "", Input!D67)</f>
        <v/>
      </c>
      <c r="P21" s="181" t="s">
        <v>0</v>
      </c>
      <c r="Q21" s="180">
        <f>IF(LEN(TRIM(Input!E67)) = 0, "", Input!E67)</f>
        <v>353</v>
      </c>
      <c r="R21" s="181" t="s">
        <v>0</v>
      </c>
      <c r="S21" s="180">
        <f>IF(LEN(TRIM(Input!F67)) = 0, "", Input!F67)</f>
        <v>441</v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20</v>
      </c>
      <c r="AB21" s="298">
        <f t="shared" si="10"/>
        <v>2</v>
      </c>
      <c r="AC21" s="298">
        <f t="shared" si="1"/>
        <v>22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58</v>
      </c>
      <c r="AI21" s="298"/>
      <c r="AJ21" s="298">
        <f t="shared" si="5"/>
        <v>34</v>
      </c>
      <c r="AK21" s="298"/>
      <c r="AL21" s="298">
        <f t="shared" si="6"/>
        <v>92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IF(LEN(TRIM(Input!C20)) = 0, "", Input!C20)</f>
        <v/>
      </c>
      <c r="C22" s="181" t="s">
        <v>0</v>
      </c>
      <c r="D22" s="180" t="str">
        <f>IF(LEN(TRIM(Input!D20)) = 0, "", Input!D20)</f>
        <v/>
      </c>
      <c r="E22" s="181"/>
      <c r="F22" s="180">
        <f>IF(LEN(TRIM(Input!E20)) = 0, "", Input!E20)</f>
        <v>11</v>
      </c>
      <c r="G22" s="181" t="s">
        <v>0</v>
      </c>
      <c r="H22" s="180">
        <f>IF(LEN(TRIM(Input!F20)) = 0, "", Input!F20)</f>
        <v>9</v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IF(LEN(TRIM(Input!C68)) = 0, "", Input!C68)</f>
        <v/>
      </c>
      <c r="N22" s="181" t="s">
        <v>0</v>
      </c>
      <c r="O22" s="180" t="str">
        <f>IF(LEN(TRIM(Input!D68)) = 0, "", Input!D68)</f>
        <v/>
      </c>
      <c r="P22" s="181" t="s">
        <v>0</v>
      </c>
      <c r="Q22" s="180">
        <f>IF(LEN(TRIM(Input!E68)) = 0, "", Input!E68)</f>
        <v>374</v>
      </c>
      <c r="R22" s="181" t="s">
        <v>0</v>
      </c>
      <c r="S22" s="180">
        <f>IF(LEN(TRIM(Input!F68)) = 0, "", Input!F68)</f>
        <v>427</v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11</v>
      </c>
      <c r="AB22" s="298">
        <f t="shared" si="10"/>
        <v>9</v>
      </c>
      <c r="AC22" s="298">
        <f t="shared" si="1"/>
        <v>20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52</v>
      </c>
      <c r="AI22" s="298" t="s">
        <v>14</v>
      </c>
      <c r="AJ22" s="298">
        <f t="shared" si="5"/>
        <v>37</v>
      </c>
      <c r="AK22" s="298" t="s">
        <v>14</v>
      </c>
      <c r="AL22" s="298">
        <f t="shared" si="6"/>
        <v>89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IF(LEN(TRIM(Input!C21)) = 0, "", Input!C21)</f>
        <v/>
      </c>
      <c r="C23" s="301" t="str">
        <f>IF(LEN(CONCATENATE(B20,B21,B22,B23))=0, " ", SUM(B20:B23))</f>
        <v xml:space="preserve"> </v>
      </c>
      <c r="D23" s="300" t="str">
        <f>IF(LEN(TRIM(Input!D21)) = 0, "", Input!D21)</f>
        <v/>
      </c>
      <c r="E23" s="301" t="str">
        <f>IF(LEN(CONCATENATE(D20,D21,D22,D23))=0, " ", SUM(D20:D23))</f>
        <v xml:space="preserve"> </v>
      </c>
      <c r="F23" s="300">
        <f>IF(LEN(TRIM(Input!E21)) = 0, "", Input!E21)</f>
        <v>13</v>
      </c>
      <c r="G23" s="301">
        <f>IF(LEN(CONCATENATE(F20,F21,F22,F23))=0, " ", SUM(F20:F23))</f>
        <v>51</v>
      </c>
      <c r="H23" s="300">
        <f>IF(LEN(TRIM(Input!F21)) = 0, "", Input!F21)</f>
        <v>16</v>
      </c>
      <c r="I23" s="301">
        <f>IF(LEN(CONCATENATE(H20,H21,H22,H23))=0, " ", SUM(H20:H23))</f>
        <v>36</v>
      </c>
      <c r="J23" s="192">
        <f>IF(SUM(C23,E23,G23,I23)=0," ",SUM(C23,E23,G23,I23))</f>
        <v>87</v>
      </c>
      <c r="K23" s="302">
        <v>0.656249999999999</v>
      </c>
      <c r="L23" s="303"/>
      <c r="M23" s="303" t="str">
        <f>IF(LEN(TRIM(Input!C69)) = 0, "", Input!C69)</f>
        <v/>
      </c>
      <c r="N23" s="304" t="str">
        <f>IF(LEN(CONCATENATE(M20,M21,M22,M23))=0, " ", SUM(M20:M23))</f>
        <v xml:space="preserve"> </v>
      </c>
      <c r="O23" s="303" t="str">
        <f>IF(LEN(TRIM(Input!D69)) = 0, "", Input!D69)</f>
        <v/>
      </c>
      <c r="P23" s="304" t="str">
        <f>IF(LEN(CONCATENATE(O20,O21,O22,O23))=0, " ", SUM(O20:O23))</f>
        <v xml:space="preserve"> </v>
      </c>
      <c r="Q23" s="303">
        <f>IF(LEN(TRIM(Input!E69)) = 0, "", Input!E69)</f>
        <v>396</v>
      </c>
      <c r="R23" s="304">
        <f>IF(LEN(CONCATENATE(Q20,Q21,Q22,Q23))=0, " ", SUM(Q20:Q23))</f>
        <v>1467</v>
      </c>
      <c r="S23" s="303">
        <f>IF(LEN(TRIM(Input!F69)) = 0, "", Input!F69)</f>
        <v>405</v>
      </c>
      <c r="T23" s="304">
        <f>IF(LEN(CONCATENATE(S20,S21,S22,S23))=0, " ", SUM(S20:S23))</f>
        <v>1665</v>
      </c>
      <c r="U23" s="305">
        <f>IF(SUM(N23,P23,R23,T23)=0," ",SUM(N23,P23,R23,T23))</f>
        <v>3132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13</v>
      </c>
      <c r="AB23" s="298">
        <f t="shared" si="10"/>
        <v>16</v>
      </c>
      <c r="AC23" s="298">
        <f t="shared" si="1"/>
        <v>29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64</v>
      </c>
      <c r="AI23" s="310">
        <f>IF(SUM(AI15:AI18)=0,0,(SUM(AI15:AI18)/(AI20*4)))</f>
        <v>0.94380733944954132</v>
      </c>
      <c r="AJ23" s="298">
        <f t="shared" si="5"/>
        <v>41</v>
      </c>
      <c r="AK23" s="310">
        <f>IF(SUM(AK15:AK18)=0,0,(SUM(AK15:AK18)/(AK20*4)))</f>
        <v>0.96072319201995016</v>
      </c>
      <c r="AL23" s="298">
        <f t="shared" si="6"/>
        <v>105</v>
      </c>
      <c r="AM23" s="311">
        <f>IF(SUM(AM15:AM18)=0,0,(SUM(AM15:AM18)/(AM20*4)))</f>
        <v>0.97527812113720647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IF(LEN(TRIM(Input!C22)) = 0, "", Input!C22)</f>
        <v/>
      </c>
      <c r="C24" s="181" t="s">
        <v>0</v>
      </c>
      <c r="D24" s="180" t="str">
        <f>IF(LEN(TRIM(Input!D22)) = 0, "", Input!D22)</f>
        <v/>
      </c>
      <c r="E24" s="181"/>
      <c r="F24" s="180">
        <f>IF(LEN(TRIM(Input!E22)) = 0, "", Input!E22)</f>
        <v>14</v>
      </c>
      <c r="G24" s="181" t="s">
        <v>0</v>
      </c>
      <c r="H24" s="180">
        <f>IF(LEN(TRIM(Input!F22)) = 0, "", Input!F22)</f>
        <v>7</v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IF(LEN(TRIM(Input!C70)) = 0, "", Input!C70)</f>
        <v/>
      </c>
      <c r="N24" s="181" t="s">
        <v>0</v>
      </c>
      <c r="O24" s="180" t="str">
        <f>IF(LEN(TRIM(Input!D70)) = 0, "", Input!D70)</f>
        <v/>
      </c>
      <c r="P24" s="181" t="s">
        <v>0</v>
      </c>
      <c r="Q24" s="180">
        <f>IF(LEN(TRIM(Input!E70)) = 0, "", Input!E70)</f>
        <v>410</v>
      </c>
      <c r="R24" s="181" t="s">
        <v>0</v>
      </c>
      <c r="S24" s="180">
        <f>IF(LEN(TRIM(Input!F70)) = 0, "", Input!F70)</f>
        <v>418</v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14</v>
      </c>
      <c r="AB24" s="298">
        <f t="shared" si="10"/>
        <v>7</v>
      </c>
      <c r="AC24" s="298">
        <f t="shared" si="1"/>
        <v>21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85</v>
      </c>
      <c r="AI24" s="298"/>
      <c r="AJ24" s="298">
        <f t="shared" si="5"/>
        <v>47</v>
      </c>
      <c r="AK24" s="298"/>
      <c r="AL24" s="298">
        <f t="shared" si="6"/>
        <v>132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IF(LEN(TRIM(Input!C23)) = 0, "", Input!C23)</f>
        <v/>
      </c>
      <c r="C25" s="181" t="s">
        <v>0</v>
      </c>
      <c r="D25" s="180" t="str">
        <f>IF(LEN(TRIM(Input!D23)) = 0, "", Input!D23)</f>
        <v/>
      </c>
      <c r="E25" s="181"/>
      <c r="F25" s="180">
        <f>IF(LEN(TRIM(Input!E23)) = 0, "", Input!E23)</f>
        <v>14</v>
      </c>
      <c r="G25" s="181" t="s">
        <v>0</v>
      </c>
      <c r="H25" s="180">
        <f>IF(LEN(TRIM(Input!F23)) = 0, "", Input!F23)</f>
        <v>5</v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IF(LEN(TRIM(Input!C71)) = 0, "", Input!C71)</f>
        <v/>
      </c>
      <c r="N25" s="181" t="s">
        <v>0</v>
      </c>
      <c r="O25" s="180" t="str">
        <f>IF(LEN(TRIM(Input!D71)) = 0, "", Input!D71)</f>
        <v/>
      </c>
      <c r="P25" s="181" t="s">
        <v>0</v>
      </c>
      <c r="Q25" s="180">
        <f>IF(LEN(TRIM(Input!E71)) = 0, "", Input!E71)</f>
        <v>376</v>
      </c>
      <c r="R25" s="181" t="s">
        <v>0</v>
      </c>
      <c r="S25" s="180">
        <f>IF(LEN(TRIM(Input!F71)) = 0, "", Input!F71)</f>
        <v>391</v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14</v>
      </c>
      <c r="AB25" s="298">
        <f t="shared" si="10"/>
        <v>5</v>
      </c>
      <c r="AC25" s="298">
        <f t="shared" si="1"/>
        <v>19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116</v>
      </c>
      <c r="AI25" s="298"/>
      <c r="AJ25" s="298">
        <f t="shared" si="5"/>
        <v>71</v>
      </c>
      <c r="AK25" s="298"/>
      <c r="AL25" s="298">
        <f t="shared" si="6"/>
        <v>187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IF(LEN(TRIM(Input!C24)) = 0, "", Input!C24)</f>
        <v/>
      </c>
      <c r="C26" s="181" t="s">
        <v>0</v>
      </c>
      <c r="D26" s="180" t="str">
        <f>IF(LEN(TRIM(Input!D24)) = 0, "", Input!D24)</f>
        <v/>
      </c>
      <c r="E26" s="181"/>
      <c r="F26" s="180">
        <f>IF(LEN(TRIM(Input!E24)) = 0, "", Input!E24)</f>
        <v>23</v>
      </c>
      <c r="G26" s="181" t="s">
        <v>0</v>
      </c>
      <c r="H26" s="180">
        <f>IF(LEN(TRIM(Input!F24)) = 0, "", Input!F24)</f>
        <v>13</v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IF(LEN(TRIM(Input!C72)) = 0, "", Input!C72)</f>
        <v/>
      </c>
      <c r="N26" s="181" t="s">
        <v>0</v>
      </c>
      <c r="O26" s="180" t="str">
        <f>IF(LEN(TRIM(Input!D72)) = 0, "", Input!D72)</f>
        <v/>
      </c>
      <c r="P26" s="181" t="s">
        <v>0</v>
      </c>
      <c r="Q26" s="180">
        <f>IF(LEN(TRIM(Input!E72)) = 0, "", Input!E72)</f>
        <v>358</v>
      </c>
      <c r="R26" s="181" t="s">
        <v>0</v>
      </c>
      <c r="S26" s="180">
        <f>IF(LEN(TRIM(Input!F72)) = 0, "", Input!F72)</f>
        <v>452</v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23</v>
      </c>
      <c r="AB26" s="298">
        <f t="shared" si="10"/>
        <v>13</v>
      </c>
      <c r="AC26" s="298">
        <f t="shared" si="1"/>
        <v>36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152</v>
      </c>
      <c r="AI26" s="298"/>
      <c r="AJ26" s="298">
        <f t="shared" si="5"/>
        <v>100</v>
      </c>
      <c r="AK26" s="298"/>
      <c r="AL26" s="298">
        <f t="shared" si="6"/>
        <v>252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IF(LEN(TRIM(Input!C25)) = 0, "", Input!C25)</f>
        <v/>
      </c>
      <c r="C27" s="301" t="str">
        <f>IF(LEN(CONCATENATE(B24,B25,B26,B27))=0, " ", SUM(B24:B27))</f>
        <v xml:space="preserve"> </v>
      </c>
      <c r="D27" s="300" t="str">
        <f>IF(LEN(TRIM(Input!D25)) = 0, "", Input!D25)</f>
        <v/>
      </c>
      <c r="E27" s="301" t="str">
        <f>IF(LEN(CONCATENATE(D24,D25,D26,D27))=0, " ", SUM(D24:D27))</f>
        <v xml:space="preserve"> </v>
      </c>
      <c r="F27" s="300">
        <f>IF(LEN(TRIM(Input!E25)) = 0, "", Input!E25)</f>
        <v>34</v>
      </c>
      <c r="G27" s="301">
        <f>IF(LEN(CONCATENATE(F24,F25,F26,F27))=0, " ", SUM(F24:F27))</f>
        <v>85</v>
      </c>
      <c r="H27" s="300">
        <f>IF(LEN(TRIM(Input!F25)) = 0, "", Input!F25)</f>
        <v>22</v>
      </c>
      <c r="I27" s="301">
        <f>IF(LEN(CONCATENATE(H24,H25,H26,H27))=0, " ", SUM(H24:H27))</f>
        <v>47</v>
      </c>
      <c r="J27" s="192">
        <f>IF(SUM(C27,E27,G27,I27)=0," ",SUM(C27,E27,G27,I27))</f>
        <v>132</v>
      </c>
      <c r="K27" s="302">
        <v>0.69791666666666596</v>
      </c>
      <c r="L27" s="303"/>
      <c r="M27" s="303" t="str">
        <f>IF(LEN(TRIM(Input!C73)) = 0, "", Input!C73)</f>
        <v/>
      </c>
      <c r="N27" s="304" t="str">
        <f>IF(LEN(CONCATENATE(M24,M25,M26,M27))=0, " ", SUM(M24:M27))</f>
        <v xml:space="preserve"> </v>
      </c>
      <c r="O27" s="303" t="str">
        <f>IF(LEN(TRIM(Input!D73)) = 0, "", Input!D73)</f>
        <v/>
      </c>
      <c r="P27" s="304" t="str">
        <f>IF(LEN(CONCATENATE(O24,O25,O26,O27))=0, " ", SUM(O24:O27))</f>
        <v xml:space="preserve"> </v>
      </c>
      <c r="Q27" s="303">
        <f>IF(LEN(TRIM(Input!E73)) = 0, "", Input!E73)</f>
        <v>400</v>
      </c>
      <c r="R27" s="304">
        <f>IF(LEN(CONCATENATE(Q24,Q25,Q26,Q27))=0, " ", SUM(Q24:Q27))</f>
        <v>1544</v>
      </c>
      <c r="S27" s="303">
        <f>IF(LEN(TRIM(Input!F73)) = 0, "", Input!F73)</f>
        <v>425</v>
      </c>
      <c r="T27" s="304">
        <f>IF(LEN(CONCATENATE(S24,S25,S26,S27))=0, " ", SUM(S24:S27))</f>
        <v>1686</v>
      </c>
      <c r="U27" s="305">
        <f>IF(SUM(N27,P27,R27,T27)=0," ",SUM(N27,P27,R27,T27))</f>
        <v>3230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34</v>
      </c>
      <c r="AB27" s="298">
        <f t="shared" si="10"/>
        <v>22</v>
      </c>
      <c r="AC27" s="298">
        <f t="shared" si="1"/>
        <v>56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221</v>
      </c>
      <c r="AI27" s="298"/>
      <c r="AJ27" s="298">
        <f t="shared" si="5"/>
        <v>132</v>
      </c>
      <c r="AK27" s="298"/>
      <c r="AL27" s="298">
        <f t="shared" si="6"/>
        <v>353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IF(LEN(TRIM(Input!C26)) = 0, "", Input!C26)</f>
        <v/>
      </c>
      <c r="C28" s="181" t="s">
        <v>0</v>
      </c>
      <c r="D28" s="180" t="str">
        <f>IF(LEN(TRIM(Input!D26)) = 0, "", Input!D26)</f>
        <v/>
      </c>
      <c r="E28" s="181"/>
      <c r="F28" s="180">
        <f>IF(LEN(TRIM(Input!E26)) = 0, "", Input!E26)</f>
        <v>45</v>
      </c>
      <c r="G28" s="181" t="s">
        <v>0</v>
      </c>
      <c r="H28" s="180">
        <f>IF(LEN(TRIM(Input!F26)) = 0, "", Input!F26)</f>
        <v>31</v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IF(LEN(TRIM(Input!C74)) = 0, "", Input!C74)</f>
        <v/>
      </c>
      <c r="N28" s="181" t="s">
        <v>0</v>
      </c>
      <c r="O28" s="180" t="str">
        <f>IF(LEN(TRIM(Input!D74)) = 0, "", Input!D74)</f>
        <v/>
      </c>
      <c r="P28" s="181" t="s">
        <v>0</v>
      </c>
      <c r="Q28" s="180">
        <f>IF(LEN(TRIM(Input!E74)) = 0, "", Input!E74)</f>
        <v>364</v>
      </c>
      <c r="R28" s="181" t="s">
        <v>0</v>
      </c>
      <c r="S28" s="180">
        <f>IF(LEN(TRIM(Input!F74)) = 0, "", Input!F74)</f>
        <v>446</v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45</v>
      </c>
      <c r="AB28" s="298">
        <f t="shared" si="10"/>
        <v>31</v>
      </c>
      <c r="AC28" s="298">
        <f t="shared" si="1"/>
        <v>76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300</v>
      </c>
      <c r="AI28" s="298"/>
      <c r="AJ28" s="298">
        <f t="shared" si="5"/>
        <v>189</v>
      </c>
      <c r="AK28" s="298"/>
      <c r="AL28" s="298">
        <f t="shared" si="6"/>
        <v>489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IF(LEN(TRIM(Input!C27)) = 0, "", Input!C27)</f>
        <v/>
      </c>
      <c r="C29" s="181" t="s">
        <v>0</v>
      </c>
      <c r="D29" s="180" t="str">
        <f>IF(LEN(TRIM(Input!D27)) = 0, "", Input!D27)</f>
        <v/>
      </c>
      <c r="E29" s="181"/>
      <c r="F29" s="180">
        <f>IF(LEN(TRIM(Input!E27)) = 0, "", Input!E27)</f>
        <v>50</v>
      </c>
      <c r="G29" s="181" t="s">
        <v>0</v>
      </c>
      <c r="H29" s="180">
        <f>IF(LEN(TRIM(Input!F27)) = 0, "", Input!F27)</f>
        <v>34</v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IF(LEN(TRIM(Input!C75)) = 0, "", Input!C75)</f>
        <v/>
      </c>
      <c r="N29" s="181" t="s">
        <v>0</v>
      </c>
      <c r="O29" s="180" t="str">
        <f>IF(LEN(TRIM(Input!D75)) = 0, "", Input!D75)</f>
        <v/>
      </c>
      <c r="P29" s="181" t="s">
        <v>0</v>
      </c>
      <c r="Q29" s="180">
        <f>IF(LEN(TRIM(Input!E75)) = 0, "", Input!E75)</f>
        <v>335</v>
      </c>
      <c r="R29" s="181" t="s">
        <v>0</v>
      </c>
      <c r="S29" s="180">
        <f>IF(LEN(TRIM(Input!F75)) = 0, "", Input!F75)</f>
        <v>450</v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50</v>
      </c>
      <c r="AB29" s="298">
        <f t="shared" si="10"/>
        <v>34</v>
      </c>
      <c r="AC29" s="298">
        <f t="shared" si="1"/>
        <v>84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372</v>
      </c>
      <c r="AI29" s="298"/>
      <c r="AJ29" s="298">
        <f t="shared" si="5"/>
        <v>266</v>
      </c>
      <c r="AK29" s="298"/>
      <c r="AL29" s="298">
        <f t="shared" si="6"/>
        <v>638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IF(LEN(TRIM(Input!C28)) = 0, "", Input!C28)</f>
        <v/>
      </c>
      <c r="C30" s="181" t="s">
        <v>0</v>
      </c>
      <c r="D30" s="180" t="str">
        <f>IF(LEN(TRIM(Input!D28)) = 0, "", Input!D28)</f>
        <v/>
      </c>
      <c r="E30" s="181"/>
      <c r="F30" s="180">
        <f>IF(LEN(TRIM(Input!E28)) = 0, "", Input!E28)</f>
        <v>92</v>
      </c>
      <c r="G30" s="181" t="s">
        <v>0</v>
      </c>
      <c r="H30" s="180">
        <f>IF(LEN(TRIM(Input!F28)) = 0, "", Input!F28)</f>
        <v>45</v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IF(LEN(TRIM(Input!C76)) = 0, "", Input!C76)</f>
        <v/>
      </c>
      <c r="N30" s="181" t="s">
        <v>0</v>
      </c>
      <c r="O30" s="180" t="str">
        <f>IF(LEN(TRIM(Input!D76)) = 0, "", Input!D76)</f>
        <v/>
      </c>
      <c r="P30" s="181" t="s">
        <v>0</v>
      </c>
      <c r="Q30" s="180">
        <f>IF(LEN(TRIM(Input!E76)) = 0, "", Input!E76)</f>
        <v>342</v>
      </c>
      <c r="R30" s="181" t="s">
        <v>0</v>
      </c>
      <c r="S30" s="180">
        <f>IF(LEN(TRIM(Input!F76)) = 0, "", Input!F76)</f>
        <v>455</v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92</v>
      </c>
      <c r="AB30" s="298">
        <f t="shared" si="10"/>
        <v>45</v>
      </c>
      <c r="AC30" s="298">
        <f t="shared" si="1"/>
        <v>137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444</v>
      </c>
      <c r="AI30" s="298"/>
      <c r="AJ30" s="298">
        <f t="shared" si="5"/>
        <v>331</v>
      </c>
      <c r="AK30" s="298"/>
      <c r="AL30" s="298">
        <f t="shared" si="6"/>
        <v>775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IF(LEN(TRIM(Input!C29)) = 0, "", Input!C29)</f>
        <v/>
      </c>
      <c r="C31" s="301" t="str">
        <f>IF(LEN(CONCATENATE(B28,B29,B30,B31))=0, " ", SUM(B28:B31))</f>
        <v xml:space="preserve"> </v>
      </c>
      <c r="D31" s="300" t="str">
        <f>IF(LEN(TRIM(Input!D29)) = 0, "", Input!D29)</f>
        <v/>
      </c>
      <c r="E31" s="301" t="str">
        <f>IF(LEN(CONCATENATE(D28,D29,D30,D31))=0, " ", SUM(D28:D31))</f>
        <v xml:space="preserve"> </v>
      </c>
      <c r="F31" s="300">
        <f>IF(LEN(TRIM(Input!E29)) = 0, "", Input!E29)</f>
        <v>113</v>
      </c>
      <c r="G31" s="301">
        <f>IF(LEN(CONCATENATE(F28,F29,F30,F31))=0, " ", SUM(F28:F31))</f>
        <v>300</v>
      </c>
      <c r="H31" s="300">
        <f>IF(LEN(TRIM(Input!F29)) = 0, "", Input!F29)</f>
        <v>79</v>
      </c>
      <c r="I31" s="301">
        <f>IF(LEN(CONCATENATE(H28,H29,H30,H31))=0, " ", SUM(H28:H31))</f>
        <v>189</v>
      </c>
      <c r="J31" s="192">
        <f>IF(SUM(C31,E31,G31,I31)=0," ",SUM(C31,E31,G31,I31))</f>
        <v>489</v>
      </c>
      <c r="K31" s="302">
        <v>0.73958333333333204</v>
      </c>
      <c r="L31" s="303"/>
      <c r="M31" s="303" t="str">
        <f>IF(LEN(TRIM(Input!C77)) = 0, "", Input!C77)</f>
        <v/>
      </c>
      <c r="N31" s="304" t="str">
        <f>IF(LEN(CONCATENATE(M28,M29,M30,M31))=0, " ", SUM(M28:M31))</f>
        <v xml:space="preserve"> </v>
      </c>
      <c r="O31" s="303" t="str">
        <f>IF(LEN(TRIM(Input!D77)) = 0, "", Input!D77)</f>
        <v/>
      </c>
      <c r="P31" s="304" t="str">
        <f>IF(LEN(CONCATENATE(O28,O29,O30,O31))=0, " ", SUM(O28:O31))</f>
        <v xml:space="preserve"> </v>
      </c>
      <c r="Q31" s="303">
        <f>IF(LEN(TRIM(Input!E77)) = 0, "", Input!E77)</f>
        <v>373</v>
      </c>
      <c r="R31" s="304">
        <f>IF(LEN(CONCATENATE(Q28,Q29,Q30,Q31))=0, " ", SUM(Q28:Q31))</f>
        <v>1414</v>
      </c>
      <c r="S31" s="303">
        <f>IF(LEN(TRIM(Input!F77)) = 0, "", Input!F77)</f>
        <v>430</v>
      </c>
      <c r="T31" s="304">
        <f>IF(LEN(CONCATENATE(S28,S29,S30,S31))=0, " ", SUM(S28:S31))</f>
        <v>1781</v>
      </c>
      <c r="U31" s="305">
        <f>IF(SUM(N31,P31,R31,T31)=0," ",SUM(N31,P31,R31,T31))</f>
        <v>3195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113</v>
      </c>
      <c r="AB31" s="298">
        <f t="shared" si="10"/>
        <v>79</v>
      </c>
      <c r="AC31" s="298">
        <f t="shared" si="1"/>
        <v>192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545</v>
      </c>
      <c r="AI31" s="298"/>
      <c r="AJ31" s="298">
        <f t="shared" si="5"/>
        <v>408</v>
      </c>
      <c r="AK31" s="298"/>
      <c r="AL31" s="298">
        <f t="shared" si="6"/>
        <v>953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IF(LEN(TRIM(Input!C30)) = 0, "", Input!C30)</f>
        <v/>
      </c>
      <c r="C32" s="181" t="s">
        <v>0</v>
      </c>
      <c r="D32" s="180" t="str">
        <f>IF(LEN(TRIM(Input!D30)) = 0, "", Input!D30)</f>
        <v/>
      </c>
      <c r="E32" s="181"/>
      <c r="F32" s="180">
        <f>IF(LEN(TRIM(Input!E30)) = 0, "", Input!E30)</f>
        <v>117</v>
      </c>
      <c r="G32" s="181" t="s">
        <v>0</v>
      </c>
      <c r="H32" s="180">
        <f>IF(LEN(TRIM(Input!F30)) = 0, "", Input!F30)</f>
        <v>108</v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IF(LEN(TRIM(Input!C78)) = 0, "", Input!C78)</f>
        <v/>
      </c>
      <c r="N32" s="181" t="s">
        <v>0</v>
      </c>
      <c r="O32" s="180" t="str">
        <f>IF(LEN(TRIM(Input!D78)) = 0, "", Input!D78)</f>
        <v/>
      </c>
      <c r="P32" s="181" t="s">
        <v>0</v>
      </c>
      <c r="Q32" s="180">
        <f>IF(LEN(TRIM(Input!E78)) = 0, "", Input!E78)</f>
        <v>387</v>
      </c>
      <c r="R32" s="181" t="s">
        <v>0</v>
      </c>
      <c r="S32" s="180">
        <f>IF(LEN(TRIM(Input!F78)) = 0, "", Input!F78)</f>
        <v>342</v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117</v>
      </c>
      <c r="AB32" s="298">
        <f t="shared" si="10"/>
        <v>108</v>
      </c>
      <c r="AC32" s="298">
        <f t="shared" si="1"/>
        <v>225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659</v>
      </c>
      <c r="AI32" s="298"/>
      <c r="AJ32" s="298">
        <f t="shared" si="5"/>
        <v>491</v>
      </c>
      <c r="AK32" s="298"/>
      <c r="AL32" s="298">
        <f t="shared" si="6"/>
        <v>1150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IF(LEN(TRIM(Input!C31)) = 0, "", Input!C31)</f>
        <v/>
      </c>
      <c r="C33" s="181" t="s">
        <v>0</v>
      </c>
      <c r="D33" s="180" t="str">
        <f>IF(LEN(TRIM(Input!D31)) = 0, "", Input!D31)</f>
        <v/>
      </c>
      <c r="E33" s="181"/>
      <c r="F33" s="180">
        <f>IF(LEN(TRIM(Input!E31)) = 0, "", Input!E31)</f>
        <v>122</v>
      </c>
      <c r="G33" s="181" t="s">
        <v>0</v>
      </c>
      <c r="H33" s="180">
        <f>IF(LEN(TRIM(Input!F31)) = 0, "", Input!F31)</f>
        <v>99</v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IF(LEN(TRIM(Input!C79)) = 0, "", Input!C79)</f>
        <v/>
      </c>
      <c r="N33" s="181" t="s">
        <v>0</v>
      </c>
      <c r="O33" s="180" t="str">
        <f>IF(LEN(TRIM(Input!D79)) = 0, "", Input!D79)</f>
        <v/>
      </c>
      <c r="P33" s="181" t="s">
        <v>0</v>
      </c>
      <c r="Q33" s="180">
        <f>IF(LEN(TRIM(Input!E79)) = 0, "", Input!E79)</f>
        <v>335</v>
      </c>
      <c r="R33" s="181" t="s">
        <v>0</v>
      </c>
      <c r="S33" s="180">
        <f>IF(LEN(TRIM(Input!F79)) = 0, "", Input!F79)</f>
        <v>319</v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122</v>
      </c>
      <c r="AB33" s="298">
        <f t="shared" si="10"/>
        <v>99</v>
      </c>
      <c r="AC33" s="298">
        <f t="shared" si="1"/>
        <v>221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805</v>
      </c>
      <c r="AI33" s="298"/>
      <c r="AJ33" s="298">
        <f t="shared" si="5"/>
        <v>558</v>
      </c>
      <c r="AK33" s="298"/>
      <c r="AL33" s="298">
        <f t="shared" si="6"/>
        <v>1363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IF(LEN(TRIM(Input!C32)) = 0, "", Input!C32)</f>
        <v/>
      </c>
      <c r="C34" s="181" t="s">
        <v>0</v>
      </c>
      <c r="D34" s="180" t="str">
        <f>IF(LEN(TRIM(Input!D32)) = 0, "", Input!D32)</f>
        <v/>
      </c>
      <c r="E34" s="181"/>
      <c r="F34" s="180">
        <f>IF(LEN(TRIM(Input!E32)) = 0, "", Input!E32)</f>
        <v>193</v>
      </c>
      <c r="G34" s="181" t="s">
        <v>0</v>
      </c>
      <c r="H34" s="180">
        <f>IF(LEN(TRIM(Input!F32)) = 0, "", Input!F32)</f>
        <v>122</v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IF(LEN(TRIM(Input!C80)) = 0, "", Input!C80)</f>
        <v/>
      </c>
      <c r="N34" s="181" t="s">
        <v>0</v>
      </c>
      <c r="O34" s="180" t="str">
        <f>IF(LEN(TRIM(Input!D80)) = 0, "", Input!D80)</f>
        <v/>
      </c>
      <c r="P34" s="181" t="s">
        <v>0</v>
      </c>
      <c r="Q34" s="180">
        <f>IF(LEN(TRIM(Input!E80)) = 0, "", Input!E80)</f>
        <v>335</v>
      </c>
      <c r="R34" s="181" t="s">
        <v>0</v>
      </c>
      <c r="S34" s="180">
        <f>IF(LEN(TRIM(Input!F80)) = 0, "", Input!F80)</f>
        <v>290</v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193</v>
      </c>
      <c r="AB34" s="298">
        <f t="shared" si="10"/>
        <v>122</v>
      </c>
      <c r="AC34" s="298">
        <f t="shared" si="1"/>
        <v>315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1005</v>
      </c>
      <c r="AI34" s="298"/>
      <c r="AJ34" s="298">
        <f t="shared" si="5"/>
        <v>680</v>
      </c>
      <c r="AK34" s="298"/>
      <c r="AL34" s="298">
        <f t="shared" si="6"/>
        <v>1685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IF(LEN(TRIM(Input!C33)) = 0, "", Input!C33)</f>
        <v/>
      </c>
      <c r="C35" s="301" t="str">
        <f>IF(LEN(CONCATENATE(B32,B33,B34,B35))=0, " ", SUM(B32:B35))</f>
        <v xml:space="preserve"> </v>
      </c>
      <c r="D35" s="300" t="str">
        <f>IF(LEN(TRIM(Input!D33)) = 0, "", Input!D33)</f>
        <v/>
      </c>
      <c r="E35" s="301" t="str">
        <f>IF(LEN(CONCATENATE(D32,D33,D34,D35))=0, " ", SUM(D32:D35))</f>
        <v xml:space="preserve"> </v>
      </c>
      <c r="F35" s="300">
        <f>IF(LEN(TRIM(Input!E33)) = 0, "", Input!E33)</f>
        <v>227</v>
      </c>
      <c r="G35" s="301">
        <f>IF(LEN(CONCATENATE(F32,F33,F34,F35))=0, " ", SUM(F32:F35))</f>
        <v>659</v>
      </c>
      <c r="H35" s="300">
        <f>IF(LEN(TRIM(Input!F33)) = 0, "", Input!F33)</f>
        <v>162</v>
      </c>
      <c r="I35" s="301">
        <f>IF(LEN(CONCATENATE(H32,H33,H34,H35))=0, " ", SUM(H32:H35))</f>
        <v>491</v>
      </c>
      <c r="J35" s="192">
        <f>IF(SUM(C35,E35,G35,I35)=0," ",SUM(C35,E35,G35,I35))</f>
        <v>1150</v>
      </c>
      <c r="K35" s="302">
        <v>0.781249999999999</v>
      </c>
      <c r="L35" s="303"/>
      <c r="M35" s="303" t="str">
        <f>IF(LEN(TRIM(Input!C81)) = 0, "", Input!C81)</f>
        <v/>
      </c>
      <c r="N35" s="304" t="str">
        <f>IF(LEN(CONCATENATE(M32,M33,M34,M35))=0, " ", SUM(M32:M35))</f>
        <v xml:space="preserve"> </v>
      </c>
      <c r="O35" s="303" t="str">
        <f>IF(LEN(TRIM(Input!D81)) = 0, "", Input!D81)</f>
        <v/>
      </c>
      <c r="P35" s="304" t="str">
        <f>IF(LEN(CONCATENATE(O32,O33,O34,O35))=0, " ", SUM(O32:O35))</f>
        <v xml:space="preserve"> </v>
      </c>
      <c r="Q35" s="303">
        <f>IF(LEN(TRIM(Input!E81)) = 0, "", Input!E81)</f>
        <v>270</v>
      </c>
      <c r="R35" s="304">
        <f>IF(LEN(CONCATENATE(Q32,Q33,Q34,Q35))=0, " ", SUM(Q32:Q35))</f>
        <v>1327</v>
      </c>
      <c r="S35" s="303">
        <f>IF(LEN(TRIM(Input!F81)) = 0, "", Input!F81)</f>
        <v>254</v>
      </c>
      <c r="T35" s="304">
        <f>IF(LEN(CONCATENATE(S32,S33,S34,S35))=0, " ", SUM(S32:S35))</f>
        <v>1205</v>
      </c>
      <c r="U35" s="305">
        <f>IF(SUM(N35,P35,R35,T35)=0," ",SUM(N35,P35,R35,T35))</f>
        <v>2532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227</v>
      </c>
      <c r="AB35" s="298">
        <f t="shared" si="10"/>
        <v>162</v>
      </c>
      <c r="AC35" s="298">
        <f t="shared" si="1"/>
        <v>389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1149</v>
      </c>
      <c r="AI35" s="298"/>
      <c r="AJ35" s="298">
        <f t="shared" si="5"/>
        <v>783</v>
      </c>
      <c r="AK35" s="298"/>
      <c r="AL35" s="298">
        <f t="shared" si="6"/>
        <v>1932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IF(LEN(TRIM(Input!C34)) = 0, "", Input!C34)</f>
        <v/>
      </c>
      <c r="C36" s="181" t="s">
        <v>0</v>
      </c>
      <c r="D36" s="180" t="str">
        <f>IF(LEN(TRIM(Input!D34)) = 0, "", Input!D34)</f>
        <v/>
      </c>
      <c r="E36" s="181"/>
      <c r="F36" s="180">
        <f>IF(LEN(TRIM(Input!E34)) = 0, "", Input!E34)</f>
        <v>263</v>
      </c>
      <c r="G36" s="181" t="s">
        <v>0</v>
      </c>
      <c r="H36" s="180">
        <f>IF(LEN(TRIM(Input!F34)) = 0, "", Input!F34)</f>
        <v>175</v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IF(LEN(TRIM(Input!C82)) = 0, "", Input!C82)</f>
        <v/>
      </c>
      <c r="N36" s="181" t="s">
        <v>0</v>
      </c>
      <c r="O36" s="180" t="str">
        <f>IF(LEN(TRIM(Input!D82)) = 0, "", Input!D82)</f>
        <v/>
      </c>
      <c r="P36" s="181" t="s">
        <v>0</v>
      </c>
      <c r="Q36" s="180">
        <f>IF(LEN(TRIM(Input!E82)) = 0, "", Input!E82)</f>
        <v>261</v>
      </c>
      <c r="R36" s="181" t="s">
        <v>0</v>
      </c>
      <c r="S36" s="180">
        <f>IF(LEN(TRIM(Input!F82)) = 0, "", Input!F82)</f>
        <v>245</v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263</v>
      </c>
      <c r="AB36" s="298">
        <f t="shared" si="10"/>
        <v>175</v>
      </c>
      <c r="AC36" s="298">
        <f t="shared" si="1"/>
        <v>438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1246</v>
      </c>
      <c r="AI36" s="298"/>
      <c r="AJ36" s="298">
        <f t="shared" si="5"/>
        <v>941</v>
      </c>
      <c r="AK36" s="298"/>
      <c r="AL36" s="298">
        <f t="shared" si="6"/>
        <v>2187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IF(LEN(TRIM(Input!C35)) = 0, "", Input!C35)</f>
        <v/>
      </c>
      <c r="C37" s="181" t="s">
        <v>0</v>
      </c>
      <c r="D37" s="180" t="str">
        <f>IF(LEN(TRIM(Input!D35)) = 0, "", Input!D35)</f>
        <v/>
      </c>
      <c r="E37" s="181"/>
      <c r="F37" s="180">
        <f>IF(LEN(TRIM(Input!E35)) = 0, "", Input!E35)</f>
        <v>322</v>
      </c>
      <c r="G37" s="181" t="s">
        <v>0</v>
      </c>
      <c r="H37" s="180">
        <f>IF(LEN(TRIM(Input!F35)) = 0, "", Input!F35)</f>
        <v>221</v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IF(LEN(TRIM(Input!C83)) = 0, "", Input!C83)</f>
        <v/>
      </c>
      <c r="N37" s="181" t="s">
        <v>0</v>
      </c>
      <c r="O37" s="180" t="str">
        <f>IF(LEN(TRIM(Input!D83)) = 0, "", Input!D83)</f>
        <v/>
      </c>
      <c r="P37" s="181" t="s">
        <v>0</v>
      </c>
      <c r="Q37" s="180">
        <f>IF(LEN(TRIM(Input!E83)) = 0, "", Input!E83)</f>
        <v>223</v>
      </c>
      <c r="R37" s="181" t="s">
        <v>0</v>
      </c>
      <c r="S37" s="180">
        <f>IF(LEN(TRIM(Input!F83)) = 0, "", Input!F83)</f>
        <v>211</v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322</v>
      </c>
      <c r="AB37" s="298">
        <f t="shared" si="10"/>
        <v>221</v>
      </c>
      <c r="AC37" s="298">
        <f t="shared" si="1"/>
        <v>543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1296</v>
      </c>
      <c r="AI37" s="298"/>
      <c r="AJ37" s="298">
        <f t="shared" si="5"/>
        <v>1054</v>
      </c>
      <c r="AK37" s="298"/>
      <c r="AL37" s="298">
        <f t="shared" si="6"/>
        <v>2350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IF(LEN(TRIM(Input!C36)) = 0, "", Input!C36)</f>
        <v/>
      </c>
      <c r="C38" s="181" t="s">
        <v>0</v>
      </c>
      <c r="D38" s="180" t="str">
        <f>IF(LEN(TRIM(Input!D36)) = 0, "", Input!D36)</f>
        <v/>
      </c>
      <c r="E38" s="181"/>
      <c r="F38" s="180">
        <f>IF(LEN(TRIM(Input!E36)) = 0, "", Input!E36)</f>
        <v>337</v>
      </c>
      <c r="G38" s="181" t="s">
        <v>0</v>
      </c>
      <c r="H38" s="180">
        <f>IF(LEN(TRIM(Input!F36)) = 0, "", Input!F36)</f>
        <v>225</v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IF(LEN(TRIM(Input!C84)) = 0, "", Input!C84)</f>
        <v/>
      </c>
      <c r="N38" s="181" t="s">
        <v>0</v>
      </c>
      <c r="O38" s="180" t="str">
        <f>IF(LEN(TRIM(Input!D84)) = 0, "", Input!D84)</f>
        <v/>
      </c>
      <c r="P38" s="181" t="s">
        <v>0</v>
      </c>
      <c r="Q38" s="180">
        <f>IF(LEN(TRIM(Input!E84)) = 0, "", Input!E84)</f>
        <v>203</v>
      </c>
      <c r="R38" s="181" t="s">
        <v>0</v>
      </c>
      <c r="S38" s="180">
        <f>IF(LEN(TRIM(Input!F84)) = 0, "", Input!F84)</f>
        <v>216</v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337</v>
      </c>
      <c r="AB38" s="298">
        <f t="shared" si="10"/>
        <v>225</v>
      </c>
      <c r="AC38" s="298">
        <f t="shared" si="1"/>
        <v>562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1334</v>
      </c>
      <c r="AI38" s="298"/>
      <c r="AJ38" s="298">
        <f t="shared" si="5"/>
        <v>1211</v>
      </c>
      <c r="AK38" s="298"/>
      <c r="AL38" s="298">
        <f t="shared" si="6"/>
        <v>2545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IF(LEN(TRIM(Input!C37)) = 0, "", Input!C37)</f>
        <v/>
      </c>
      <c r="C39" s="301" t="str">
        <f>IF(LEN(CONCATENATE(B36,B37,B38,B39))=0, " ", SUM(B36:B39))</f>
        <v xml:space="preserve"> </v>
      </c>
      <c r="D39" s="300" t="str">
        <f>IF(LEN(TRIM(Input!D37)) = 0, "", Input!D37)</f>
        <v/>
      </c>
      <c r="E39" s="301" t="str">
        <f>IF(LEN(CONCATENATE(D36,D37,D38,D39))=0, " ", SUM(D36:D39))</f>
        <v xml:space="preserve"> </v>
      </c>
      <c r="F39" s="300">
        <f>IF(LEN(TRIM(Input!E37)) = 0, "", Input!E37)</f>
        <v>324</v>
      </c>
      <c r="G39" s="301">
        <f>IF(LEN(CONCATENATE(F36,F37,F38,F39))=0, " ", SUM(F36:F39))</f>
        <v>1246</v>
      </c>
      <c r="H39" s="300">
        <f>IF(LEN(TRIM(Input!F37)) = 0, "", Input!F37)</f>
        <v>320</v>
      </c>
      <c r="I39" s="301">
        <f>IF(LEN(CONCATENATE(H36,H37,H38,H39))=0, " ", SUM(H36:H39))</f>
        <v>941</v>
      </c>
      <c r="J39" s="192">
        <f>IF(SUM(C39,E39,G39,I39)=0," ",SUM(C39,E39,G39,I39))</f>
        <v>2187</v>
      </c>
      <c r="K39" s="302">
        <v>0.82291666666666596</v>
      </c>
      <c r="L39" s="303"/>
      <c r="M39" s="303" t="str">
        <f>IF(LEN(TRIM(Input!C85)) = 0, "", Input!C85)</f>
        <v/>
      </c>
      <c r="N39" s="304" t="str">
        <f>IF(LEN(CONCATENATE(M36,M37,M38,M39))=0, " ", SUM(M36:M39))</f>
        <v xml:space="preserve"> </v>
      </c>
      <c r="O39" s="303" t="str">
        <f>IF(LEN(TRIM(Input!D85)) = 0, "", Input!D85)</f>
        <v/>
      </c>
      <c r="P39" s="304" t="str">
        <f>IF(LEN(CONCATENATE(O36,O37,O38,O39))=0, " ", SUM(O36:O39))</f>
        <v xml:space="preserve"> </v>
      </c>
      <c r="Q39" s="303">
        <f>IF(LEN(TRIM(Input!E85)) = 0, "", Input!E85)</f>
        <v>182</v>
      </c>
      <c r="R39" s="304">
        <f>IF(LEN(CONCATENATE(Q36,Q37,Q38,Q39))=0, " ", SUM(Q36:Q39))</f>
        <v>869</v>
      </c>
      <c r="S39" s="303">
        <f>IF(LEN(TRIM(Input!F85)) = 0, "", Input!F85)</f>
        <v>212</v>
      </c>
      <c r="T39" s="304">
        <f>IF(LEN(CONCATENATE(S36,S37,S38,S39))=0, " ", SUM(S36:S39))</f>
        <v>884</v>
      </c>
      <c r="U39" s="305">
        <f>IF(SUM(N39,P39,R39,T39)=0," ",SUM(N39,P39,R39,T39))</f>
        <v>1753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324</v>
      </c>
      <c r="AB39" s="298">
        <f t="shared" si="10"/>
        <v>320</v>
      </c>
      <c r="AC39" s="298">
        <f t="shared" si="1"/>
        <v>644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1357</v>
      </c>
      <c r="AI39" s="298"/>
      <c r="AJ39" s="298">
        <f t="shared" si="5"/>
        <v>1265</v>
      </c>
      <c r="AK39" s="298"/>
      <c r="AL39" s="298">
        <f t="shared" si="6"/>
        <v>2622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IF(LEN(TRIM(Input!C38)) = 0, "", Input!C38)</f>
        <v/>
      </c>
      <c r="C40" s="181" t="s">
        <v>0</v>
      </c>
      <c r="D40" s="180" t="str">
        <f>IF(LEN(TRIM(Input!D38)) = 0, "", Input!D38)</f>
        <v/>
      </c>
      <c r="E40" s="181"/>
      <c r="F40" s="180">
        <f>IF(LEN(TRIM(Input!E38)) = 0, "", Input!E38)</f>
        <v>313</v>
      </c>
      <c r="G40" s="181" t="s">
        <v>0</v>
      </c>
      <c r="H40" s="180">
        <f>IF(LEN(TRIM(Input!F38)) = 0, "", Input!F38)</f>
        <v>288</v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IF(LEN(TRIM(Input!C86)) = 0, "", Input!C86)</f>
        <v/>
      </c>
      <c r="N40" s="181" t="s">
        <v>0</v>
      </c>
      <c r="O40" s="180" t="str">
        <f>IF(LEN(TRIM(Input!D86)) = 0, "", Input!D86)</f>
        <v/>
      </c>
      <c r="P40" s="181" t="s">
        <v>0</v>
      </c>
      <c r="Q40" s="180">
        <f>IF(LEN(TRIM(Input!E86)) = 0, "", Input!E86)</f>
        <v>198</v>
      </c>
      <c r="R40" s="181" t="s">
        <v>0</v>
      </c>
      <c r="S40" s="180">
        <f>IF(LEN(TRIM(Input!F86)) = 0, "", Input!F86)</f>
        <v>229</v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313</v>
      </c>
      <c r="AB40" s="298">
        <f t="shared" si="10"/>
        <v>288</v>
      </c>
      <c r="AC40" s="298">
        <f t="shared" si="1"/>
        <v>601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1404</v>
      </c>
      <c r="AI40" s="298"/>
      <c r="AJ40" s="298">
        <f t="shared" si="5"/>
        <v>1231</v>
      </c>
      <c r="AK40" s="298"/>
      <c r="AL40" s="298">
        <f t="shared" si="6"/>
        <v>2635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IF(LEN(TRIM(Input!C39)) = 0, "", Input!C39)</f>
        <v/>
      </c>
      <c r="C41" s="181" t="s">
        <v>0</v>
      </c>
      <c r="D41" s="180" t="str">
        <f>IF(LEN(TRIM(Input!D39)) = 0, "", Input!D39)</f>
        <v/>
      </c>
      <c r="E41" s="181"/>
      <c r="F41" s="180">
        <f>IF(LEN(TRIM(Input!E39)) = 0, "", Input!E39)</f>
        <v>360</v>
      </c>
      <c r="G41" s="181" t="s">
        <v>0</v>
      </c>
      <c r="H41" s="180">
        <f>IF(LEN(TRIM(Input!F39)) = 0, "", Input!F39)</f>
        <v>378</v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IF(LEN(TRIM(Input!C87)) = 0, "", Input!C87)</f>
        <v/>
      </c>
      <c r="N41" s="181" t="s">
        <v>0</v>
      </c>
      <c r="O41" s="180" t="str">
        <f>IF(LEN(TRIM(Input!D87)) = 0, "", Input!D87)</f>
        <v/>
      </c>
      <c r="P41" s="181" t="s">
        <v>0</v>
      </c>
      <c r="Q41" s="180">
        <f>IF(LEN(TRIM(Input!E87)) = 0, "", Input!E87)</f>
        <v>176</v>
      </c>
      <c r="R41" s="181" t="s">
        <v>0</v>
      </c>
      <c r="S41" s="180">
        <f>IF(LEN(TRIM(Input!F87)) = 0, "", Input!F87)</f>
        <v>221</v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360</v>
      </c>
      <c r="AB41" s="298">
        <f t="shared" si="10"/>
        <v>378</v>
      </c>
      <c r="AC41" s="298">
        <f t="shared" si="1"/>
        <v>738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1404</v>
      </c>
      <c r="AI41" s="298"/>
      <c r="AJ41" s="298">
        <f t="shared" si="5"/>
        <v>1202</v>
      </c>
      <c r="AK41" s="298"/>
      <c r="AL41" s="298">
        <f t="shared" si="6"/>
        <v>2606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IF(LEN(TRIM(Input!C40)) = 0, "", Input!C40)</f>
        <v/>
      </c>
      <c r="C42" s="181" t="s">
        <v>0</v>
      </c>
      <c r="D42" s="180" t="str">
        <f>IF(LEN(TRIM(Input!D40)) = 0, "", Input!D40)</f>
        <v/>
      </c>
      <c r="E42" s="181"/>
      <c r="F42" s="180">
        <f>IF(LEN(TRIM(Input!E40)) = 0, "", Input!E40)</f>
        <v>360</v>
      </c>
      <c r="G42" s="181" t="s">
        <v>0</v>
      </c>
      <c r="H42" s="180">
        <f>IF(LEN(TRIM(Input!F40)) = 0, "", Input!F40)</f>
        <v>279</v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IF(LEN(TRIM(Input!C88)) = 0, "", Input!C88)</f>
        <v/>
      </c>
      <c r="N42" s="181" t="s">
        <v>0</v>
      </c>
      <c r="O42" s="180" t="str">
        <f>IF(LEN(TRIM(Input!D88)) = 0, "", Input!D88)</f>
        <v/>
      </c>
      <c r="P42" s="181" t="s">
        <v>0</v>
      </c>
      <c r="Q42" s="180">
        <f>IF(LEN(TRIM(Input!E88)) = 0, "", Input!E88)</f>
        <v>200</v>
      </c>
      <c r="R42" s="181" t="s">
        <v>0</v>
      </c>
      <c r="S42" s="180">
        <f>IF(LEN(TRIM(Input!F88)) = 0, "", Input!F88)</f>
        <v>175</v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360</v>
      </c>
      <c r="AB42" s="298">
        <f t="shared" si="10"/>
        <v>279</v>
      </c>
      <c r="AC42" s="298">
        <f t="shared" si="1"/>
        <v>639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1406</v>
      </c>
      <c r="AI42" s="298"/>
      <c r="AJ42" s="298">
        <f t="shared" si="5"/>
        <v>1062</v>
      </c>
      <c r="AK42" s="298"/>
      <c r="AL42" s="298">
        <f t="shared" si="6"/>
        <v>2468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IF(LEN(TRIM(Input!C41)) = 0, "", Input!C41)</f>
        <v/>
      </c>
      <c r="C43" s="301" t="str">
        <f>IF(LEN(CONCATENATE(B40,B41,B42,B43))=0, " ", SUM(B40:B43))</f>
        <v xml:space="preserve"> </v>
      </c>
      <c r="D43" s="300" t="str">
        <f>IF(LEN(TRIM(Input!D41)) = 0, "", Input!D41)</f>
        <v/>
      </c>
      <c r="E43" s="301" t="str">
        <f>IF(LEN(CONCATENATE(D40,D41,D42,D43))=0, " ", SUM(D40:D43))</f>
        <v xml:space="preserve"> </v>
      </c>
      <c r="F43" s="300">
        <f>IF(LEN(TRIM(Input!E41)) = 0, "", Input!E41)</f>
        <v>371</v>
      </c>
      <c r="G43" s="301">
        <f>IF(LEN(CONCATENATE(F40,F41,F42,F43))=0, " ", SUM(F40:F43))</f>
        <v>1404</v>
      </c>
      <c r="H43" s="300">
        <f>IF(LEN(TRIM(Input!F41)) = 0, "", Input!F41)</f>
        <v>286</v>
      </c>
      <c r="I43" s="301">
        <f>IF(LEN(CONCATENATE(H40,H41,H42,H43))=0, " ", SUM(H40:H43))</f>
        <v>1231</v>
      </c>
      <c r="J43" s="192">
        <f>IF(SUM(C43,E43,G43,I43)=0," ",SUM(C43,E43,G43,I43))</f>
        <v>2635</v>
      </c>
      <c r="K43" s="302">
        <v>0.86458333333333204</v>
      </c>
      <c r="L43" s="303"/>
      <c r="M43" s="303" t="str">
        <f>IF(LEN(TRIM(Input!C89)) = 0, "", Input!C89)</f>
        <v/>
      </c>
      <c r="N43" s="304" t="str">
        <f>IF(LEN(CONCATENATE(M40,M41,M42,M43))=0, " ", SUM(M40:M43))</f>
        <v xml:space="preserve"> </v>
      </c>
      <c r="O43" s="303" t="str">
        <f>IF(LEN(TRIM(Input!D89)) = 0, "", Input!D89)</f>
        <v/>
      </c>
      <c r="P43" s="304" t="str">
        <f>IF(LEN(CONCATENATE(O40,O41,O42,O43))=0, " ", SUM(O40:O43))</f>
        <v xml:space="preserve"> </v>
      </c>
      <c r="Q43" s="303">
        <f>IF(LEN(TRIM(Input!E89)) = 0, "", Input!E89)</f>
        <v>180</v>
      </c>
      <c r="R43" s="304">
        <f>IF(LEN(CONCATENATE(Q40,Q41,Q42,Q43))=0, " ", SUM(Q40:Q43))</f>
        <v>754</v>
      </c>
      <c r="S43" s="303">
        <f>IF(LEN(TRIM(Input!F89)) = 0, "", Input!F89)</f>
        <v>167</v>
      </c>
      <c r="T43" s="304">
        <f>IF(LEN(CONCATENATE(S40,S41,S42,S43))=0, " ", SUM(S40:S43))</f>
        <v>792</v>
      </c>
      <c r="U43" s="305">
        <f>IF(SUM(N43,P43,R43,T43)=0," ",SUM(N43,P43,R43,T43))</f>
        <v>1546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371</v>
      </c>
      <c r="AB43" s="298">
        <f t="shared" si="10"/>
        <v>286</v>
      </c>
      <c r="AC43" s="298">
        <f t="shared" si="1"/>
        <v>657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1354</v>
      </c>
      <c r="AI43" s="298"/>
      <c r="AJ43" s="298">
        <f t="shared" si="5"/>
        <v>1012</v>
      </c>
      <c r="AK43" s="298"/>
      <c r="AL43" s="298">
        <f t="shared" si="6"/>
        <v>2366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IF(LEN(TRIM(Input!C42)) = 0, "", Input!C42)</f>
        <v/>
      </c>
      <c r="C44" s="181" t="s">
        <v>0</v>
      </c>
      <c r="D44" s="180" t="str">
        <f>IF(LEN(TRIM(Input!D42)) = 0, "", Input!D42)</f>
        <v/>
      </c>
      <c r="E44" s="181"/>
      <c r="F44" s="180">
        <f>IF(LEN(TRIM(Input!E42)) = 0, "", Input!E42)</f>
        <v>313</v>
      </c>
      <c r="G44" s="181" t="s">
        <v>0</v>
      </c>
      <c r="H44" s="180">
        <f>IF(LEN(TRIM(Input!F42)) = 0, "", Input!F42)</f>
        <v>259</v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IF(LEN(TRIM(Input!C90)) = 0, "", Input!C90)</f>
        <v/>
      </c>
      <c r="N44" s="181" t="s">
        <v>0</v>
      </c>
      <c r="O44" s="180" t="str">
        <f>IF(LEN(TRIM(Input!D90)) = 0, "", Input!D90)</f>
        <v/>
      </c>
      <c r="P44" s="181" t="s">
        <v>0</v>
      </c>
      <c r="Q44" s="180">
        <f>IF(LEN(TRIM(Input!E90)) = 0, "", Input!E90)</f>
        <v>171</v>
      </c>
      <c r="R44" s="181" t="s">
        <v>0</v>
      </c>
      <c r="S44" s="180">
        <f>IF(LEN(TRIM(Input!F90)) = 0, "", Input!F90)</f>
        <v>158</v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313</v>
      </c>
      <c r="AB44" s="298">
        <f t="shared" si="10"/>
        <v>259</v>
      </c>
      <c r="AC44" s="298">
        <f t="shared" si="1"/>
        <v>572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1332</v>
      </c>
      <c r="AI44" s="298"/>
      <c r="AJ44" s="298">
        <f t="shared" si="5"/>
        <v>1000</v>
      </c>
      <c r="AK44" s="298"/>
      <c r="AL44" s="298">
        <f t="shared" si="6"/>
        <v>2332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IF(LEN(TRIM(Input!C43)) = 0, "", Input!C43)</f>
        <v/>
      </c>
      <c r="C45" s="181" t="s">
        <v>0</v>
      </c>
      <c r="D45" s="180" t="str">
        <f>IF(LEN(TRIM(Input!D43)) = 0, "", Input!D43)</f>
        <v/>
      </c>
      <c r="E45" s="181"/>
      <c r="F45" s="180">
        <f>IF(LEN(TRIM(Input!E43)) = 0, "", Input!E43)</f>
        <v>362</v>
      </c>
      <c r="G45" s="181" t="s">
        <v>0</v>
      </c>
      <c r="H45" s="180">
        <f>IF(LEN(TRIM(Input!F43)) = 0, "", Input!F43)</f>
        <v>238</v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IF(LEN(TRIM(Input!C91)) = 0, "", Input!C91)</f>
        <v/>
      </c>
      <c r="N45" s="181" t="s">
        <v>0</v>
      </c>
      <c r="O45" s="180" t="str">
        <f>IF(LEN(TRIM(Input!D91)) = 0, "", Input!D91)</f>
        <v/>
      </c>
      <c r="P45" s="181" t="s">
        <v>0</v>
      </c>
      <c r="Q45" s="180">
        <f>IF(LEN(TRIM(Input!E91)) = 0, "", Input!E91)</f>
        <v>128</v>
      </c>
      <c r="R45" s="181" t="s">
        <v>0</v>
      </c>
      <c r="S45" s="180">
        <f>IF(LEN(TRIM(Input!F91)) = 0, "", Input!F91)</f>
        <v>155</v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362</v>
      </c>
      <c r="AB45" s="298">
        <f t="shared" si="10"/>
        <v>238</v>
      </c>
      <c r="AC45" s="298">
        <f t="shared" si="1"/>
        <v>600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1361</v>
      </c>
      <c r="AI45" s="298"/>
      <c r="AJ45" s="298">
        <f t="shared" si="5"/>
        <v>1024</v>
      </c>
      <c r="AK45" s="298"/>
      <c r="AL45" s="298">
        <f t="shared" si="6"/>
        <v>2385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IF(LEN(TRIM(Input!C44)) = 0, "", Input!C44)</f>
        <v/>
      </c>
      <c r="C46" s="181" t="s">
        <v>0</v>
      </c>
      <c r="D46" s="180" t="str">
        <f>IF(LEN(TRIM(Input!D44)) = 0, "", Input!D44)</f>
        <v/>
      </c>
      <c r="E46" s="181"/>
      <c r="F46" s="180">
        <f>IF(LEN(TRIM(Input!E44)) = 0, "", Input!E44)</f>
        <v>308</v>
      </c>
      <c r="G46" s="181" t="s">
        <v>0</v>
      </c>
      <c r="H46" s="180">
        <f>IF(LEN(TRIM(Input!F44)) = 0, "", Input!F44)</f>
        <v>229</v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IF(LEN(TRIM(Input!C92)) = 0, "", Input!C92)</f>
        <v/>
      </c>
      <c r="N46" s="181" t="s">
        <v>0</v>
      </c>
      <c r="O46" s="180" t="str">
        <f>IF(LEN(TRIM(Input!D92)) = 0, "", Input!D92)</f>
        <v/>
      </c>
      <c r="P46" s="181" t="s">
        <v>0</v>
      </c>
      <c r="Q46" s="180">
        <f>IF(LEN(TRIM(Input!E92)) = 0, "", Input!E92)</f>
        <v>176</v>
      </c>
      <c r="R46" s="181" t="s">
        <v>0</v>
      </c>
      <c r="S46" s="180">
        <f>IF(LEN(TRIM(Input!F92)) = 0, "", Input!F92)</f>
        <v>133</v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308</v>
      </c>
      <c r="AB46" s="298">
        <f t="shared" si="10"/>
        <v>229</v>
      </c>
      <c r="AC46" s="298">
        <f t="shared" si="1"/>
        <v>537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1303</v>
      </c>
      <c r="AI46" s="298"/>
      <c r="AJ46" s="298">
        <f t="shared" si="5"/>
        <v>1069</v>
      </c>
      <c r="AK46" s="298"/>
      <c r="AL46" s="298">
        <f t="shared" si="6"/>
        <v>2372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IF(LEN(TRIM(Input!C45)) = 0, "", Input!C45)</f>
        <v/>
      </c>
      <c r="C47" s="301" t="str">
        <f>IF(LEN(CONCATENATE(B44,B45,B46,B47))=0, " ", SUM(B44:B47))</f>
        <v xml:space="preserve"> </v>
      </c>
      <c r="D47" s="300" t="str">
        <f>IF(LEN(TRIM(Input!D45)) = 0, "", Input!D45)</f>
        <v/>
      </c>
      <c r="E47" s="301" t="str">
        <f>IF(LEN(CONCATENATE(D44,D45,D46,D47))=0, " ", SUM(D44:D47))</f>
        <v xml:space="preserve"> </v>
      </c>
      <c r="F47" s="300">
        <f>IF(LEN(TRIM(Input!E45)) = 0, "", Input!E45)</f>
        <v>349</v>
      </c>
      <c r="G47" s="301">
        <f>IF(LEN(CONCATENATE(F44,F45,F46,F47))=0, " ", SUM(F44:F47))</f>
        <v>1332</v>
      </c>
      <c r="H47" s="300">
        <f>IF(LEN(TRIM(Input!F45)) = 0, "", Input!F45)</f>
        <v>274</v>
      </c>
      <c r="I47" s="301">
        <f>IF(LEN(CONCATENATE(H44,H45,H46,H47))=0, " ", SUM(H44:H47))</f>
        <v>1000</v>
      </c>
      <c r="J47" s="192">
        <f>IF(SUM(C47,E47,G47,I47)=0," ",SUM(C47,E47,G47,I47))</f>
        <v>2332</v>
      </c>
      <c r="K47" s="302">
        <v>0.906249999999999</v>
      </c>
      <c r="L47" s="303"/>
      <c r="M47" s="303" t="str">
        <f>IF(LEN(TRIM(Input!C93)) = 0, "", Input!C93)</f>
        <v/>
      </c>
      <c r="N47" s="304" t="str">
        <f>IF(LEN(CONCATENATE(M44,M45,M46,M47))=0, " ", SUM(M44:M47))</f>
        <v xml:space="preserve"> </v>
      </c>
      <c r="O47" s="303" t="str">
        <f>IF(LEN(TRIM(Input!D93)) = 0, "", Input!D93)</f>
        <v/>
      </c>
      <c r="P47" s="304" t="str">
        <f>IF(LEN(CONCATENATE(O44,O45,O46,O47))=0, " ", SUM(O44:O47))</f>
        <v xml:space="preserve"> </v>
      </c>
      <c r="Q47" s="303">
        <f>IF(LEN(TRIM(Input!E93)) = 0, "", Input!E93)</f>
        <v>130</v>
      </c>
      <c r="R47" s="304">
        <f>IF(LEN(CONCATENATE(Q44,Q45,Q46,Q47))=0, " ", SUM(Q44:Q47))</f>
        <v>605</v>
      </c>
      <c r="S47" s="303">
        <f>IF(LEN(TRIM(Input!F93)) = 0, "", Input!F93)</f>
        <v>106</v>
      </c>
      <c r="T47" s="304">
        <f>IF(LEN(CONCATENATE(S44,S45,S46,S47))=0, " ", SUM(S44:S47))</f>
        <v>552</v>
      </c>
      <c r="U47" s="305">
        <f>IF(SUM(N47,P47,R47,T47)=0," ",SUM(N47,P47,R47,T47))</f>
        <v>1157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349</v>
      </c>
      <c r="AB47" s="298">
        <f t="shared" si="10"/>
        <v>274</v>
      </c>
      <c r="AC47" s="298">
        <f t="shared" si="1"/>
        <v>623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1359</v>
      </c>
      <c r="AI47" s="298"/>
      <c r="AJ47" s="298">
        <f t="shared" si="5"/>
        <v>1123</v>
      </c>
      <c r="AK47" s="298"/>
      <c r="AL47" s="298">
        <f t="shared" si="6"/>
        <v>2482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IF(LEN(TRIM(Input!C46)) = 0, "", Input!C46)</f>
        <v/>
      </c>
      <c r="C48" s="181" t="s">
        <v>0</v>
      </c>
      <c r="D48" s="180" t="str">
        <f>IF(LEN(TRIM(Input!D46)) = 0, "", Input!D46)</f>
        <v/>
      </c>
      <c r="E48" s="181"/>
      <c r="F48" s="180">
        <f>IF(LEN(TRIM(Input!E46)) = 0, "", Input!E46)</f>
        <v>342</v>
      </c>
      <c r="G48" s="181" t="s">
        <v>0</v>
      </c>
      <c r="H48" s="180">
        <f>IF(LEN(TRIM(Input!F46)) = 0, "", Input!F46)</f>
        <v>283</v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IF(LEN(TRIM(Input!C94)) = 0, "", Input!C94)</f>
        <v/>
      </c>
      <c r="N48" s="181" t="s">
        <v>0</v>
      </c>
      <c r="O48" s="180" t="str">
        <f>IF(LEN(TRIM(Input!D94)) = 0, "", Input!D94)</f>
        <v/>
      </c>
      <c r="P48" s="181" t="s">
        <v>0</v>
      </c>
      <c r="Q48" s="180">
        <f>IF(LEN(TRIM(Input!E94)) = 0, "", Input!E94)</f>
        <v>95</v>
      </c>
      <c r="R48" s="181" t="s">
        <v>0</v>
      </c>
      <c r="S48" s="180">
        <f>IF(LEN(TRIM(Input!F94)) = 0, "", Input!F94)</f>
        <v>104</v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342</v>
      </c>
      <c r="AB48" s="298">
        <f t="shared" si="10"/>
        <v>283</v>
      </c>
      <c r="AC48" s="298">
        <f t="shared" si="1"/>
        <v>625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1375</v>
      </c>
      <c r="AI48" s="298"/>
      <c r="AJ48" s="298">
        <f t="shared" si="5"/>
        <v>1160</v>
      </c>
      <c r="AK48" s="298"/>
      <c r="AL48" s="298">
        <f t="shared" si="6"/>
        <v>2535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IF(LEN(TRIM(Input!C47)) = 0, "", Input!C47)</f>
        <v/>
      </c>
      <c r="C49" s="181" t="s">
        <v>0</v>
      </c>
      <c r="D49" s="180" t="str">
        <f>IF(LEN(TRIM(Input!D47)) = 0, "", Input!D47)</f>
        <v/>
      </c>
      <c r="E49" s="181"/>
      <c r="F49" s="180">
        <f>IF(LEN(TRIM(Input!E47)) = 0, "", Input!E47)</f>
        <v>304</v>
      </c>
      <c r="G49" s="181" t="s">
        <v>0</v>
      </c>
      <c r="H49" s="180">
        <f>IF(LEN(TRIM(Input!F47)) = 0, "", Input!F47)</f>
        <v>283</v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IF(LEN(TRIM(Input!C95)) = 0, "", Input!C95)</f>
        <v/>
      </c>
      <c r="N49" s="181" t="s">
        <v>0</v>
      </c>
      <c r="O49" s="180" t="str">
        <f>IF(LEN(TRIM(Input!D95)) = 0, "", Input!D95)</f>
        <v/>
      </c>
      <c r="P49" s="181" t="s">
        <v>0</v>
      </c>
      <c r="Q49" s="180">
        <f>IF(LEN(TRIM(Input!E95)) = 0, "", Input!E95)</f>
        <v>90</v>
      </c>
      <c r="R49" s="181" t="s">
        <v>0</v>
      </c>
      <c r="S49" s="180">
        <f>IF(LEN(TRIM(Input!F95)) = 0, "", Input!F95)</f>
        <v>86</v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304</v>
      </c>
      <c r="AB49" s="298">
        <f t="shared" si="10"/>
        <v>283</v>
      </c>
      <c r="AC49" s="298">
        <f t="shared" si="1"/>
        <v>587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1362</v>
      </c>
      <c r="AI49" s="298"/>
      <c r="AJ49" s="298">
        <f t="shared" si="5"/>
        <v>1250</v>
      </c>
      <c r="AK49" s="298"/>
      <c r="AL49" s="298">
        <f t="shared" si="6"/>
        <v>2612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IF(LEN(TRIM(Input!C48)) = 0, "", Input!C48)</f>
        <v/>
      </c>
      <c r="C50" s="181" t="s">
        <v>0</v>
      </c>
      <c r="D50" s="180" t="str">
        <f>IF(LEN(TRIM(Input!D48)) = 0, "", Input!D48)</f>
        <v/>
      </c>
      <c r="E50" s="181"/>
      <c r="F50" s="180">
        <f>IF(LEN(TRIM(Input!E48)) = 0, "", Input!E48)</f>
        <v>364</v>
      </c>
      <c r="G50" s="181" t="s">
        <v>0</v>
      </c>
      <c r="H50" s="180">
        <f>IF(LEN(TRIM(Input!F48)) = 0, "", Input!F48)</f>
        <v>283</v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IF(LEN(TRIM(Input!C96)) = 0, "", Input!C96)</f>
        <v/>
      </c>
      <c r="N50" s="181" t="s">
        <v>0</v>
      </c>
      <c r="O50" s="180" t="str">
        <f>IF(LEN(TRIM(Input!D96)) = 0, "", Input!D96)</f>
        <v/>
      </c>
      <c r="P50" s="181" t="s">
        <v>0</v>
      </c>
      <c r="Q50" s="180">
        <f>IF(LEN(TRIM(Input!E96)) = 0, "", Input!E96)</f>
        <v>74</v>
      </c>
      <c r="R50" s="181" t="s">
        <v>0</v>
      </c>
      <c r="S50" s="180">
        <f>IF(LEN(TRIM(Input!F96)) = 0, "", Input!F96)</f>
        <v>77</v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364</v>
      </c>
      <c r="AB50" s="298">
        <f t="shared" si="10"/>
        <v>283</v>
      </c>
      <c r="AC50" s="298">
        <f t="shared" si="1"/>
        <v>647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1468</v>
      </c>
      <c r="AI50" s="298"/>
      <c r="AJ50" s="298">
        <f t="shared" si="5"/>
        <v>1280</v>
      </c>
      <c r="AK50" s="298"/>
      <c r="AL50" s="298">
        <f t="shared" si="6"/>
        <v>2748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IF(LEN(TRIM(Input!C49)) = 0, "", Input!C49)</f>
        <v/>
      </c>
      <c r="C51" s="301" t="str">
        <f>IF(LEN(CONCATENATE(B48,B49,B50,B51))=0, " ", SUM(B48:B51))</f>
        <v xml:space="preserve"> </v>
      </c>
      <c r="D51" s="300" t="str">
        <f>IF(LEN(TRIM(Input!D49)) = 0, "", Input!D49)</f>
        <v/>
      </c>
      <c r="E51" s="301" t="str">
        <f>IF(LEN(CONCATENATE(D48,D49,D50,D51))=0, " ", SUM(D48:D51))</f>
        <v xml:space="preserve"> </v>
      </c>
      <c r="F51" s="300">
        <f>IF(LEN(TRIM(Input!E49)) = 0, "", Input!E49)</f>
        <v>365</v>
      </c>
      <c r="G51" s="301">
        <f>IF(LEN(CONCATENATE(F48,F49,F50,F51))=0, " ", SUM(F48:F51))</f>
        <v>1375</v>
      </c>
      <c r="H51" s="300">
        <f>IF(LEN(TRIM(Input!F49)) = 0, "", Input!F49)</f>
        <v>311</v>
      </c>
      <c r="I51" s="301">
        <f>IF(LEN(CONCATENATE(H48,H49,H50,H51))=0, " ", SUM(H48:H51))</f>
        <v>1160</v>
      </c>
      <c r="J51" s="192">
        <f>IF(SUM(C51,E51,G51,I51)=0," ",SUM(C51,E51,G51,I51))</f>
        <v>2535</v>
      </c>
      <c r="K51" s="302">
        <v>0.94791666666666496</v>
      </c>
      <c r="L51" s="303"/>
      <c r="M51" s="303" t="str">
        <f>IF(LEN(TRIM(Input!C97)) = 0, "", Input!C97)</f>
        <v/>
      </c>
      <c r="N51" s="304" t="str">
        <f>IF(LEN(CONCATENATE(M48,M49,M50,M51))=0, " ", SUM(M48:M51))</f>
        <v xml:space="preserve"> </v>
      </c>
      <c r="O51" s="303" t="str">
        <f>IF(LEN(TRIM(Input!D97)) = 0, "", Input!D97)</f>
        <v/>
      </c>
      <c r="P51" s="304" t="str">
        <f>IF(LEN(CONCATENATE(O48,O49,O50,O51))=0, " ", SUM(O48:O51))</f>
        <v xml:space="preserve"> </v>
      </c>
      <c r="Q51" s="303">
        <f>IF(LEN(TRIM(Input!E97)) = 0, "", Input!E97)</f>
        <v>56</v>
      </c>
      <c r="R51" s="304">
        <f>IF(LEN(CONCATENATE(Q48,Q49,Q50,Q51))=0, " ", SUM(Q48:Q51))</f>
        <v>315</v>
      </c>
      <c r="S51" s="303">
        <f>IF(LEN(TRIM(Input!F97)) = 0, "", Input!F97)</f>
        <v>76</v>
      </c>
      <c r="T51" s="304">
        <f>IF(LEN(CONCATENATE(S48,S49,S50,S51))=0, " ", SUM(S48:S51))</f>
        <v>343</v>
      </c>
      <c r="U51" s="305">
        <f>IF(SUM(N51,P51,R51,T51)=0," ",SUM(N51,P51,R51,T51))</f>
        <v>658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365</v>
      </c>
      <c r="AB51" s="298">
        <f t="shared" si="10"/>
        <v>311</v>
      </c>
      <c r="AC51" s="298">
        <f t="shared" si="1"/>
        <v>676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1480</v>
      </c>
      <c r="AI51" s="298"/>
      <c r="AJ51" s="298">
        <f t="shared" si="5"/>
        <v>1398</v>
      </c>
      <c r="AK51" s="298"/>
      <c r="AL51" s="298">
        <f t="shared" si="6"/>
        <v>2878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IF(LEN(TRIM(Input!C50)) = 0, "", Input!C50)</f>
        <v/>
      </c>
      <c r="C52" s="181" t="s">
        <v>0</v>
      </c>
      <c r="D52" s="180" t="str">
        <f>IF(LEN(TRIM(Input!D50)) = 0, "", Input!D50)</f>
        <v/>
      </c>
      <c r="E52" s="181"/>
      <c r="F52" s="180">
        <f>IF(LEN(TRIM(Input!E50)) = 0, "", Input!E50)</f>
        <v>329</v>
      </c>
      <c r="G52" s="181" t="s">
        <v>0</v>
      </c>
      <c r="H52" s="180">
        <f>IF(LEN(TRIM(Input!F50)) = 0, "", Input!F50)</f>
        <v>373</v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IF(LEN(TRIM(Input!C98)) = 0, "", Input!C98)</f>
        <v/>
      </c>
      <c r="N52" s="181" t="s">
        <v>0</v>
      </c>
      <c r="O52" s="180" t="str">
        <f>IF(LEN(TRIM(Input!D98)) = 0, "", Input!D98)</f>
        <v/>
      </c>
      <c r="P52" s="181" t="s">
        <v>0</v>
      </c>
      <c r="Q52" s="180">
        <f>IF(LEN(TRIM(Input!E98)) = 0, "", Input!E98)</f>
        <v>50</v>
      </c>
      <c r="R52" s="181" t="s">
        <v>0</v>
      </c>
      <c r="S52" s="180">
        <f>IF(LEN(TRIM(Input!F98)) = 0, "", Input!F98)</f>
        <v>74</v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329</v>
      </c>
      <c r="AB52" s="298">
        <f t="shared" si="10"/>
        <v>373</v>
      </c>
      <c r="AC52" s="298">
        <f t="shared" si="1"/>
        <v>702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1493</v>
      </c>
      <c r="AI52" s="298"/>
      <c r="AJ52" s="298">
        <f t="shared" si="5"/>
        <v>1478</v>
      </c>
      <c r="AK52" s="298"/>
      <c r="AL52" s="298">
        <f t="shared" si="6"/>
        <v>2971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IF(LEN(TRIM(Input!C51)) = 0, "", Input!C51)</f>
        <v/>
      </c>
      <c r="C53" s="181" t="s">
        <v>0</v>
      </c>
      <c r="D53" s="180" t="str">
        <f>IF(LEN(TRIM(Input!D51)) = 0, "", Input!D51)</f>
        <v/>
      </c>
      <c r="E53" s="181"/>
      <c r="F53" s="180">
        <f>IF(LEN(TRIM(Input!E51)) = 0, "", Input!E51)</f>
        <v>410</v>
      </c>
      <c r="G53" s="181" t="s">
        <v>0</v>
      </c>
      <c r="H53" s="180">
        <f>IF(LEN(TRIM(Input!F51)) = 0, "", Input!F51)</f>
        <v>313</v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IF(LEN(TRIM(Input!C99)) = 0, "", Input!C99)</f>
        <v/>
      </c>
      <c r="N53" s="181" t="s">
        <v>0</v>
      </c>
      <c r="O53" s="180" t="str">
        <f>IF(LEN(TRIM(Input!D99)) = 0, "", Input!D99)</f>
        <v/>
      </c>
      <c r="P53" s="181" t="s">
        <v>0</v>
      </c>
      <c r="Q53" s="180">
        <f>IF(LEN(TRIM(Input!E99)) = 0, "", Input!E99)</f>
        <v>38</v>
      </c>
      <c r="R53" s="181" t="s">
        <v>0</v>
      </c>
      <c r="S53" s="180">
        <f>IF(LEN(TRIM(Input!F99)) = 0, "", Input!F99)</f>
        <v>52</v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410</v>
      </c>
      <c r="AB53" s="298">
        <f t="shared" si="10"/>
        <v>313</v>
      </c>
      <c r="AC53" s="298">
        <f t="shared" si="1"/>
        <v>723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1589</v>
      </c>
      <c r="AI53" s="298"/>
      <c r="AJ53" s="298">
        <f t="shared" si="5"/>
        <v>1481</v>
      </c>
      <c r="AK53" s="298"/>
      <c r="AL53" s="298">
        <f t="shared" si="6"/>
        <v>3070</v>
      </c>
      <c r="AM53" s="299"/>
    </row>
    <row r="54" spans="1:98" s="13" customFormat="1" ht="18.75" customHeight="1">
      <c r="A54" s="179">
        <v>0.47916666666666702</v>
      </c>
      <c r="B54" s="180" t="str">
        <f>IF(LEN(TRIM(Input!C52)) = 0, "", Input!C52)</f>
        <v/>
      </c>
      <c r="C54" s="181" t="s">
        <v>0</v>
      </c>
      <c r="D54" s="180" t="str">
        <f>IF(LEN(TRIM(Input!D52)) = 0, "", Input!D52)</f>
        <v/>
      </c>
      <c r="E54" s="181"/>
      <c r="F54" s="180">
        <f>IF(LEN(TRIM(Input!E52)) = 0, "", Input!E52)</f>
        <v>376</v>
      </c>
      <c r="G54" s="181" t="s">
        <v>0</v>
      </c>
      <c r="H54" s="180">
        <f>IF(LEN(TRIM(Input!F52)) = 0, "", Input!F52)</f>
        <v>401</v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IF(LEN(TRIM(Input!C100)) = 0, "", Input!C100)</f>
        <v/>
      </c>
      <c r="N54" s="181" t="s">
        <v>0</v>
      </c>
      <c r="O54" s="180" t="str">
        <f>IF(LEN(TRIM(Input!D100)) = 0, "", Input!D100)</f>
        <v/>
      </c>
      <c r="P54" s="181" t="s">
        <v>0</v>
      </c>
      <c r="Q54" s="180">
        <f>IF(LEN(TRIM(Input!E100)) = 0, "", Input!E100)</f>
        <v>29</v>
      </c>
      <c r="R54" s="181" t="s">
        <v>0</v>
      </c>
      <c r="S54" s="180">
        <f>IF(LEN(TRIM(Input!F100)) = 0, "", Input!F100)</f>
        <v>36</v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376</v>
      </c>
      <c r="AB54" s="298">
        <f t="shared" si="10"/>
        <v>401</v>
      </c>
      <c r="AC54" s="298">
        <f t="shared" si="1"/>
        <v>777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1615</v>
      </c>
      <c r="AI54" s="298"/>
      <c r="AJ54" s="298">
        <f t="shared" si="5"/>
        <v>1541</v>
      </c>
      <c r="AK54" s="298"/>
      <c r="AL54" s="298">
        <f t="shared" si="6"/>
        <v>3156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IF(LEN(TRIM(Input!C53)) = 0, "", Input!C53)</f>
        <v/>
      </c>
      <c r="C55" s="181" t="str">
        <f>IF(LEN(CONCATENATE(B52,B53,B54,B55))=0, " ", SUM(B52:B55))</f>
        <v xml:space="preserve"> </v>
      </c>
      <c r="D55" s="300" t="str">
        <f>IF(LEN(TRIM(Input!D53)) = 0, "", Input!D53)</f>
        <v/>
      </c>
      <c r="E55" s="181" t="str">
        <f>IF(LEN(CONCATENATE(D52,D53,D54,D55))=0, " ", SUM(D52:D55))</f>
        <v xml:space="preserve"> </v>
      </c>
      <c r="F55" s="300">
        <f>IF(LEN(TRIM(Input!E53)) = 0, "", Input!E53)</f>
        <v>378</v>
      </c>
      <c r="G55" s="181">
        <f>IF(LEN(CONCATENATE(F52,F53,F54,F55))=0, " ", SUM(F52:F55))</f>
        <v>1493</v>
      </c>
      <c r="H55" s="300">
        <f>IF(LEN(TRIM(Input!F53)) = 0, "", Input!F53)</f>
        <v>391</v>
      </c>
      <c r="I55" s="181">
        <f>IF(LEN(CONCATENATE(H52,H53,H54,H55))=0, " ", SUM(H52:H55))</f>
        <v>1478</v>
      </c>
      <c r="J55" s="191">
        <f>IF(SUM(C55,E55,G55,I55)=0," ",SUM(C55,E55,G55,I55))</f>
        <v>2971</v>
      </c>
      <c r="K55" s="312">
        <v>0.98958333333333204</v>
      </c>
      <c r="L55" s="313"/>
      <c r="M55" s="313" t="str">
        <f>IF(LEN(TRIM(Input!C101)) = 0, "", Input!C101)</f>
        <v/>
      </c>
      <c r="N55" s="314" t="str">
        <f>IF(LEN(CONCATENATE(M52,M53,M54,M55))=0, " ", SUM(M52:M55))</f>
        <v xml:space="preserve"> </v>
      </c>
      <c r="O55" s="313" t="str">
        <f>IF(LEN(TRIM(Input!D101)) = 0, "", Input!D101)</f>
        <v/>
      </c>
      <c r="P55" s="314" t="str">
        <f>IF(LEN(CONCATENATE(O52,O53,O54,O55))=0, " ", SUM(O52:O55))</f>
        <v xml:space="preserve"> </v>
      </c>
      <c r="Q55" s="313">
        <f>IF(LEN(TRIM(Input!E101)) = 0, "", Input!E101)</f>
        <v>43</v>
      </c>
      <c r="R55" s="314">
        <f>IF(LEN(CONCATENATE(Q52,Q53,Q54,Q55))=0, " ", SUM(Q52:Q55))</f>
        <v>160</v>
      </c>
      <c r="S55" s="313">
        <f>IF(LEN(TRIM(Input!F101)) = 0, "", Input!F101)</f>
        <v>32</v>
      </c>
      <c r="T55" s="314">
        <f>IF(LEN(CONCATENATE(S52,S53,S54,S55))=0, " ", SUM(S52:S55))</f>
        <v>194</v>
      </c>
      <c r="U55" s="193">
        <f>IF(SUM(N55,P55,R55,T55)=0," ",SUM(N55,P55,R55,T55))</f>
        <v>354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378</v>
      </c>
      <c r="AB55" s="298">
        <f t="shared" si="10"/>
        <v>391</v>
      </c>
      <c r="AC55" s="298">
        <f t="shared" si="1"/>
        <v>769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1646</v>
      </c>
      <c r="AI55" s="298"/>
      <c r="AJ55" s="298">
        <f t="shared" si="5"/>
        <v>1500</v>
      </c>
      <c r="AK55" s="298"/>
      <c r="AL55" s="298">
        <f t="shared" si="6"/>
        <v>3146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>
        <f>IF(SUM(G11,G15,G19,G23,G27,G31,G35,G39,G43,G47,G51,G55)=0,"",SUM(G11,G15,G19,G23,G27,G31,G35,G39,G43,G47,G51,G55))</f>
        <v>8141</v>
      </c>
      <c r="H56" s="195"/>
      <c r="I56" s="195">
        <f>IF(SUM(I11,I15,I19,I23,I27,I31,I35,I39,I43,I47,I51,I55)=0,"",SUM(I11,I15,I19,I23,I27,I31,I35,I39,I43,I47,I51,I55))</f>
        <v>6799</v>
      </c>
      <c r="J56" s="196">
        <f>IF(SUM(J11,J15,J19,J23,J27,J31,J35,J39,J43,J47,J51,J55)=0,"",SUM(J11,J15,J19,J23,J27,J31,J35,J39,J43,J47,J51,J55))</f>
        <v>14940</v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>
        <f>IF(SUM(R11,R15,R19,R23,R27,R31,R35,R39,R43,R47,R51,R55)=0,"",SUM(R11,R15,R19,R23,R27,R31,R35,R39,R43,R47,R51,R55))</f>
        <v>13273</v>
      </c>
      <c r="S56" s="198"/>
      <c r="T56" s="198">
        <f>IF(SUM(T11,T15,T19,T23,T27,T31,T35,T39,T43,T47,T51,T55)=0,"",SUM(T11,T15,T19,T23,T27,T31,T35,T39,T43,T47,T51,T55))</f>
        <v>13772</v>
      </c>
      <c r="U56" s="199">
        <f>IF(SUM(U11,U15,U19,U23,U27,U31,U35,U39,U43,U47,U51,U55)=0,"",SUM(U11,U15,U19,U23,U27,U31,U35,U39,U43,U47,U51,U55))</f>
        <v>27045</v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425</v>
      </c>
      <c r="AB56" s="294">
        <f>IF(S8="",0,S8)</f>
        <v>376</v>
      </c>
      <c r="AC56" s="298">
        <f t="shared" si="1"/>
        <v>801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1642</v>
      </c>
      <c r="AI56" s="298"/>
      <c r="AJ56" s="298">
        <f t="shared" si="5"/>
        <v>1485</v>
      </c>
      <c r="AK56" s="298"/>
      <c r="AL56" s="298">
        <f t="shared" si="6"/>
        <v>3127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436</v>
      </c>
      <c r="AB57" s="294">
        <f t="shared" ref="AB57:AB103" si="15">IF(S9="",0,S9)</f>
        <v>373</v>
      </c>
      <c r="AC57" s="298">
        <f t="shared" si="1"/>
        <v>809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1597</v>
      </c>
      <c r="AI57" s="298"/>
      <c r="AJ57" s="298">
        <f t="shared" si="5"/>
        <v>1507</v>
      </c>
      <c r="AK57" s="298"/>
      <c r="AL57" s="298">
        <f t="shared" si="6"/>
        <v>3104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407</v>
      </c>
      <c r="AB58" s="294">
        <f t="shared" si="15"/>
        <v>360</v>
      </c>
      <c r="AC58" s="298">
        <f t="shared" si="1"/>
        <v>767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1525</v>
      </c>
      <c r="AI58" s="298"/>
      <c r="AJ58" s="298">
        <f t="shared" si="5"/>
        <v>1534</v>
      </c>
      <c r="AK58" s="298"/>
      <c r="AL58" s="298">
        <f t="shared" si="6"/>
        <v>3059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374</v>
      </c>
      <c r="AB59" s="294">
        <f t="shared" si="15"/>
        <v>376</v>
      </c>
      <c r="AC59" s="298">
        <f t="shared" si="1"/>
        <v>750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1509</v>
      </c>
      <c r="AI59" s="298"/>
      <c r="AJ59" s="298">
        <f t="shared" si="5"/>
        <v>1550</v>
      </c>
      <c r="AK59" s="298"/>
      <c r="AL59" s="298">
        <f t="shared" si="6"/>
        <v>3059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380</v>
      </c>
      <c r="AB60" s="294">
        <f t="shared" si="15"/>
        <v>398</v>
      </c>
      <c r="AC60" s="298">
        <f t="shared" si="1"/>
        <v>778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1504</v>
      </c>
      <c r="AI60" s="298"/>
      <c r="AJ60" s="298">
        <f t="shared" si="5"/>
        <v>1577</v>
      </c>
      <c r="AK60" s="298"/>
      <c r="AL60" s="298">
        <f t="shared" si="6"/>
        <v>3081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>
        <f>IF(G56="","",G56/$J$56)</f>
        <v>0.54491298527443111</v>
      </c>
      <c r="H61" s="209"/>
      <c r="I61" s="209">
        <f>IF(I56="","",I56/$J$56)</f>
        <v>0.45508701472556895</v>
      </c>
      <c r="J61" s="210">
        <f>IF(J56="","",J56/(J56+U56))</f>
        <v>0.35584137191854232</v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>
        <f>IF(R56="","",R56/$U$56)</f>
        <v>0.49077463486781292</v>
      </c>
      <c r="S61" s="209"/>
      <c r="T61" s="209">
        <f>IF(T56="","",T56/$U$56)</f>
        <v>0.50922536513218708</v>
      </c>
      <c r="U61" s="212">
        <f>IF(U56="","",U56/(U56+J56))</f>
        <v>0.64415862808145763</v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364</v>
      </c>
      <c r="AB61" s="294">
        <f t="shared" si="15"/>
        <v>400</v>
      </c>
      <c r="AC61" s="298">
        <f t="shared" si="1"/>
        <v>764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1527</v>
      </c>
      <c r="AI61" s="298"/>
      <c r="AJ61" s="298">
        <f t="shared" si="5"/>
        <v>1561</v>
      </c>
      <c r="AK61" s="298"/>
      <c r="AL61" s="298">
        <f t="shared" si="6"/>
        <v>3088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>
        <f>IF(AI14&lt;&gt;0,AI14,"")</f>
        <v>0.48958333333333298</v>
      </c>
      <c r="H62" s="215"/>
      <c r="I62" s="215">
        <f>IF(AK14&lt;&gt;0,AK14,"")</f>
        <v>0.47916666666666702</v>
      </c>
      <c r="J62" s="216">
        <f>IF(AM14&lt;&gt;0,AM14,"")</f>
        <v>0.47916666666666702</v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>
        <f>IF(AI94&lt;&gt;0,AI94,"")</f>
        <v>0.58333333333333304</v>
      </c>
      <c r="S62" s="219"/>
      <c r="T62" s="219">
        <f>IF(AK94&lt;&gt;0,AK94,"")</f>
        <v>0.70833333333333304</v>
      </c>
      <c r="U62" s="220">
        <f>IF(AM94&lt;&gt;0,AM94,"")</f>
        <v>0.58333333333333304</v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391</v>
      </c>
      <c r="AB62" s="294">
        <f t="shared" si="15"/>
        <v>376</v>
      </c>
      <c r="AC62" s="298">
        <f t="shared" si="1"/>
        <v>767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1595</v>
      </c>
      <c r="AI62" s="298"/>
      <c r="AJ62" s="298">
        <f t="shared" si="5"/>
        <v>1550</v>
      </c>
      <c r="AK62" s="298"/>
      <c r="AL62" s="298">
        <f t="shared" si="6"/>
        <v>3145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>
        <f>IF(AI9&lt;&gt;0,AI9,"")</f>
        <v>1646</v>
      </c>
      <c r="H63" s="222"/>
      <c r="I63" s="222">
        <f>IF(AK9&lt;&gt;0,AK9,"")</f>
        <v>1541</v>
      </c>
      <c r="J63" s="223">
        <f>IF(AM9&lt;&gt;0,AM9,"")</f>
        <v>3156</v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>
        <f>IF(AI89&lt;&gt;0,SUM(AI95:AI98),"")</f>
        <v>1672</v>
      </c>
      <c r="S63" s="228"/>
      <c r="T63" s="227">
        <f>IF(AK89&lt;&gt;0,AK89,"")</f>
        <v>1781</v>
      </c>
      <c r="U63" s="229">
        <f>IF(AM89&lt;&gt;0,AM89,"")</f>
        <v>3280</v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369</v>
      </c>
      <c r="AB63" s="294">
        <f t="shared" si="15"/>
        <v>403</v>
      </c>
      <c r="AC63" s="298">
        <f t="shared" si="1"/>
        <v>772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1620</v>
      </c>
      <c r="AI63" s="298"/>
      <c r="AJ63" s="298">
        <f t="shared" si="5"/>
        <v>1608</v>
      </c>
      <c r="AK63" s="298"/>
      <c r="AL63" s="298">
        <f t="shared" si="6"/>
        <v>3228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>
        <f>IF(AI23&lt;&gt;0,AI23,"")</f>
        <v>0.94380733944954132</v>
      </c>
      <c r="H64" s="232"/>
      <c r="I64" s="232">
        <f>IF(AK23&lt;&gt;0,AK23,"")</f>
        <v>0.96072319201995016</v>
      </c>
      <c r="J64" s="233">
        <f>IF(AM23&lt;&gt;0,AM23,"")</f>
        <v>0.97527812113720647</v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>
        <f>IF(AI103&lt;&gt;0,AI103,"")</f>
        <v>0.96759259259259256</v>
      </c>
      <c r="S64" s="232"/>
      <c r="T64" s="232">
        <f>IF(AK103&lt;&gt;0,AK103,"")</f>
        <v>0.97857142857142854</v>
      </c>
      <c r="U64" s="237">
        <f>IF(AM103&lt;&gt;0,AM103,"")</f>
        <v>0.96470588235294119</v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403</v>
      </c>
      <c r="AB64" s="294">
        <f t="shared" si="15"/>
        <v>382</v>
      </c>
      <c r="AC64" s="298">
        <f t="shared" si="1"/>
        <v>785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1672</v>
      </c>
      <c r="AI64" s="298"/>
      <c r="AJ64" s="298">
        <f t="shared" si="5"/>
        <v>1608</v>
      </c>
      <c r="AK64" s="298"/>
      <c r="AL64" s="298">
        <f t="shared" si="6"/>
        <v>3280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432</v>
      </c>
      <c r="AB65" s="294">
        <f t="shared" si="15"/>
        <v>389</v>
      </c>
      <c r="AC65" s="298">
        <f t="shared" si="1"/>
        <v>821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1613</v>
      </c>
      <c r="AI65" s="298"/>
      <c r="AJ65" s="298">
        <f t="shared" si="5"/>
        <v>1618</v>
      </c>
      <c r="AK65" s="298"/>
      <c r="AL65" s="298">
        <f t="shared" si="6"/>
        <v>3231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416</v>
      </c>
      <c r="AB66" s="294">
        <f t="shared" si="15"/>
        <v>434</v>
      </c>
      <c r="AC66" s="298">
        <f t="shared" si="1"/>
        <v>850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1534</v>
      </c>
      <c r="AI66" s="298"/>
      <c r="AJ66" s="298">
        <f t="shared" si="5"/>
        <v>1670</v>
      </c>
      <c r="AK66" s="298"/>
      <c r="AL66" s="298">
        <f t="shared" si="6"/>
        <v>3204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421</v>
      </c>
      <c r="AB67" s="294">
        <f t="shared" si="15"/>
        <v>403</v>
      </c>
      <c r="AC67" s="298">
        <f t="shared" si="1"/>
        <v>824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1492</v>
      </c>
      <c r="AI67" s="298"/>
      <c r="AJ67" s="298">
        <f t="shared" si="5"/>
        <v>1663</v>
      </c>
      <c r="AK67" s="298"/>
      <c r="AL67" s="298">
        <f t="shared" si="6"/>
        <v>3155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344</v>
      </c>
      <c r="AB68" s="294">
        <f t="shared" si="15"/>
        <v>392</v>
      </c>
      <c r="AC68" s="298">
        <f t="shared" si="1"/>
        <v>736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1467</v>
      </c>
      <c r="AI68" s="298"/>
      <c r="AJ68" s="298">
        <f t="shared" si="5"/>
        <v>1665</v>
      </c>
      <c r="AK68" s="298"/>
      <c r="AL68" s="298">
        <f t="shared" si="6"/>
        <v>3132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353</v>
      </c>
      <c r="AB69" s="294">
        <f t="shared" si="15"/>
        <v>441</v>
      </c>
      <c r="AC69" s="298">
        <f t="shared" si="1"/>
        <v>794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1533</v>
      </c>
      <c r="AI69" s="298"/>
      <c r="AJ69" s="298">
        <f t="shared" si="5"/>
        <v>1691</v>
      </c>
      <c r="AK69" s="298"/>
      <c r="AL69" s="298">
        <f t="shared" si="6"/>
        <v>3224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374</v>
      </c>
      <c r="AB70" s="294">
        <f t="shared" si="15"/>
        <v>427</v>
      </c>
      <c r="AC70" s="298">
        <f t="shared" si="1"/>
        <v>801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1556</v>
      </c>
      <c r="AI70" s="298"/>
      <c r="AJ70" s="298">
        <f t="shared" si="5"/>
        <v>1641</v>
      </c>
      <c r="AK70" s="298"/>
      <c r="AL70" s="298">
        <f t="shared" si="6"/>
        <v>3197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>
        <f>IF(OR(R56="",G56="")," ",(R56+G56))</f>
        <v>21414</v>
      </c>
      <c r="K71" s="255">
        <f>IF(OR(T56="",I56="")," ",(T56+I56))</f>
        <v>20571</v>
      </c>
      <c r="L71" s="256"/>
      <c r="M71" s="367">
        <f>IF(OR(U56="",J56="")," ",(U56+J56))</f>
        <v>41985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396</v>
      </c>
      <c r="AB71" s="294">
        <f t="shared" si="15"/>
        <v>405</v>
      </c>
      <c r="AC71" s="298">
        <f t="shared" si="1"/>
        <v>801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1540</v>
      </c>
      <c r="AI71" s="298"/>
      <c r="AJ71" s="298">
        <f t="shared" si="5"/>
        <v>1666</v>
      </c>
      <c r="AK71" s="298"/>
      <c r="AL71" s="298">
        <f t="shared" si="6"/>
        <v>3206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410</v>
      </c>
      <c r="AB72" s="294">
        <f t="shared" si="15"/>
        <v>418</v>
      </c>
      <c r="AC72" s="298">
        <f t="shared" ref="AC72:AC103" si="16">SUM(Y72:AB72)</f>
        <v>828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1544</v>
      </c>
      <c r="AI72" s="298"/>
      <c r="AJ72" s="298">
        <f t="shared" ref="AJ72:AJ103" si="20">SUM(AB72:AB75)</f>
        <v>1686</v>
      </c>
      <c r="AK72" s="298"/>
      <c r="AL72" s="298">
        <f t="shared" ref="AL72:AL103" si="21">SUM(AD72+AF72+AH72+AJ72)</f>
        <v>3230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376</v>
      </c>
      <c r="AB73" s="294">
        <f t="shared" si="15"/>
        <v>391</v>
      </c>
      <c r="AC73" s="298">
        <f t="shared" si="16"/>
        <v>767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1498</v>
      </c>
      <c r="AI73" s="298"/>
      <c r="AJ73" s="298">
        <f t="shared" si="20"/>
        <v>1714</v>
      </c>
      <c r="AK73" s="298"/>
      <c r="AL73" s="298">
        <f t="shared" si="21"/>
        <v>3212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358</v>
      </c>
      <c r="AB74" s="294">
        <f t="shared" si="15"/>
        <v>452</v>
      </c>
      <c r="AC74" s="298">
        <f t="shared" si="16"/>
        <v>810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1457</v>
      </c>
      <c r="AI74" s="298"/>
      <c r="AJ74" s="298">
        <f t="shared" si="20"/>
        <v>1773</v>
      </c>
      <c r="AK74" s="298"/>
      <c r="AL74" s="298">
        <f t="shared" si="21"/>
        <v>3230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400</v>
      </c>
      <c r="AB75" s="294">
        <f t="shared" si="15"/>
        <v>425</v>
      </c>
      <c r="AC75" s="298">
        <f t="shared" si="16"/>
        <v>825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1441</v>
      </c>
      <c r="AI75" s="298"/>
      <c r="AJ75" s="298">
        <f t="shared" si="20"/>
        <v>1776</v>
      </c>
      <c r="AK75" s="298"/>
      <c r="AL75" s="298">
        <f t="shared" si="21"/>
        <v>3217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364</v>
      </c>
      <c r="AB76" s="294">
        <f t="shared" si="15"/>
        <v>446</v>
      </c>
      <c r="AC76" s="298">
        <f t="shared" si="16"/>
        <v>810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1414</v>
      </c>
      <c r="AI76" s="298"/>
      <c r="AJ76" s="298">
        <f t="shared" si="20"/>
        <v>1781</v>
      </c>
      <c r="AK76" s="298"/>
      <c r="AL76" s="298">
        <f t="shared" si="21"/>
        <v>3195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335</v>
      </c>
      <c r="AB77" s="294">
        <f t="shared" si="15"/>
        <v>450</v>
      </c>
      <c r="AC77" s="298">
        <f t="shared" si="16"/>
        <v>785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1437</v>
      </c>
      <c r="AI77" s="298"/>
      <c r="AJ77" s="298">
        <f t="shared" si="20"/>
        <v>1677</v>
      </c>
      <c r="AK77" s="298"/>
      <c r="AL77" s="298">
        <f t="shared" si="21"/>
        <v>3114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342</v>
      </c>
      <c r="AB78" s="294">
        <f t="shared" si="15"/>
        <v>455</v>
      </c>
      <c r="AC78" s="298">
        <f t="shared" si="16"/>
        <v>797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1437</v>
      </c>
      <c r="AI78" s="298"/>
      <c r="AJ78" s="298">
        <f t="shared" si="20"/>
        <v>1546</v>
      </c>
      <c r="AK78" s="298"/>
      <c r="AL78" s="298">
        <f t="shared" si="21"/>
        <v>2983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373</v>
      </c>
      <c r="AB79" s="294">
        <f t="shared" si="15"/>
        <v>430</v>
      </c>
      <c r="AC79" s="298">
        <f t="shared" si="16"/>
        <v>803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1430</v>
      </c>
      <c r="AI79" s="298"/>
      <c r="AJ79" s="298">
        <f t="shared" si="20"/>
        <v>1381</v>
      </c>
      <c r="AK79" s="298"/>
      <c r="AL79" s="298">
        <f t="shared" si="21"/>
        <v>2811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387</v>
      </c>
      <c r="AB80" s="294">
        <f t="shared" si="15"/>
        <v>342</v>
      </c>
      <c r="AC80" s="298">
        <f t="shared" si="16"/>
        <v>729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1327</v>
      </c>
      <c r="AI80" s="298"/>
      <c r="AJ80" s="298">
        <f t="shared" si="20"/>
        <v>1205</v>
      </c>
      <c r="AK80" s="298"/>
      <c r="AL80" s="298">
        <f t="shared" si="21"/>
        <v>2532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335</v>
      </c>
      <c r="AB81" s="294">
        <f t="shared" si="15"/>
        <v>319</v>
      </c>
      <c r="AC81" s="298">
        <f t="shared" si="16"/>
        <v>654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1201</v>
      </c>
      <c r="AI81" s="298"/>
      <c r="AJ81" s="298">
        <f t="shared" si="20"/>
        <v>1108</v>
      </c>
      <c r="AK81" s="298"/>
      <c r="AL81" s="298">
        <f t="shared" si="21"/>
        <v>2309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335</v>
      </c>
      <c r="AB82" s="294">
        <f t="shared" si="15"/>
        <v>290</v>
      </c>
      <c r="AC82" s="298">
        <f t="shared" si="16"/>
        <v>625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1089</v>
      </c>
      <c r="AI82" s="298"/>
      <c r="AJ82" s="298">
        <f t="shared" si="20"/>
        <v>1000</v>
      </c>
      <c r="AK82" s="298"/>
      <c r="AL82" s="298">
        <f t="shared" si="21"/>
        <v>2089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270</v>
      </c>
      <c r="AB83" s="294">
        <f t="shared" si="15"/>
        <v>254</v>
      </c>
      <c r="AC83" s="298">
        <f t="shared" si="16"/>
        <v>524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957</v>
      </c>
      <c r="AI83" s="298"/>
      <c r="AJ83" s="298">
        <f t="shared" si="20"/>
        <v>926</v>
      </c>
      <c r="AK83" s="298"/>
      <c r="AL83" s="298">
        <f t="shared" si="21"/>
        <v>1883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261</v>
      </c>
      <c r="AB84" s="294">
        <f t="shared" si="15"/>
        <v>245</v>
      </c>
      <c r="AC84" s="298">
        <f t="shared" si="16"/>
        <v>506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869</v>
      </c>
      <c r="AI84" s="298"/>
      <c r="AJ84" s="298">
        <f t="shared" si="20"/>
        <v>884</v>
      </c>
      <c r="AK84" s="298"/>
      <c r="AL84" s="298">
        <f t="shared" si="21"/>
        <v>1753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223</v>
      </c>
      <c r="AB85" s="294">
        <f t="shared" si="15"/>
        <v>211</v>
      </c>
      <c r="AC85" s="298">
        <f t="shared" si="16"/>
        <v>434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806</v>
      </c>
      <c r="AI85" s="298"/>
      <c r="AJ85" s="298">
        <f t="shared" si="20"/>
        <v>868</v>
      </c>
      <c r="AK85" s="298"/>
      <c r="AL85" s="298">
        <f t="shared" si="21"/>
        <v>1674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203</v>
      </c>
      <c r="AB86" s="294">
        <f t="shared" si="15"/>
        <v>216</v>
      </c>
      <c r="AC86" s="298">
        <f t="shared" si="16"/>
        <v>419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759</v>
      </c>
      <c r="AI86" s="298"/>
      <c r="AJ86" s="298">
        <f t="shared" si="20"/>
        <v>878</v>
      </c>
      <c r="AK86" s="298"/>
      <c r="AL86" s="298">
        <f t="shared" si="21"/>
        <v>1637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182</v>
      </c>
      <c r="AB87" s="294">
        <f t="shared" si="15"/>
        <v>212</v>
      </c>
      <c r="AC87" s="298">
        <f t="shared" si="16"/>
        <v>394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756</v>
      </c>
      <c r="AI87" s="298"/>
      <c r="AJ87" s="298">
        <f t="shared" si="20"/>
        <v>837</v>
      </c>
      <c r="AK87" s="298"/>
      <c r="AL87" s="298">
        <f t="shared" si="21"/>
        <v>1593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198</v>
      </c>
      <c r="AB88" s="294">
        <f t="shared" si="15"/>
        <v>229</v>
      </c>
      <c r="AC88" s="298">
        <f t="shared" si="16"/>
        <v>427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754</v>
      </c>
      <c r="AI88" s="11" t="s">
        <v>9</v>
      </c>
      <c r="AJ88" s="298">
        <f t="shared" si="20"/>
        <v>792</v>
      </c>
      <c r="AK88" s="11" t="s">
        <v>9</v>
      </c>
      <c r="AL88" s="298">
        <f t="shared" si="21"/>
        <v>1546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176</v>
      </c>
      <c r="AB89" s="294">
        <f t="shared" si="15"/>
        <v>221</v>
      </c>
      <c r="AC89" s="298">
        <f t="shared" si="16"/>
        <v>397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727</v>
      </c>
      <c r="AI89" s="298">
        <f>MAX(AH56:AH103)</f>
        <v>1672</v>
      </c>
      <c r="AJ89" s="298">
        <f t="shared" si="20"/>
        <v>721</v>
      </c>
      <c r="AK89" s="298">
        <f>MAX(AJ56:AJ103)</f>
        <v>1781</v>
      </c>
      <c r="AL89" s="298">
        <f t="shared" si="21"/>
        <v>1448</v>
      </c>
      <c r="AM89" s="299">
        <f>MAX(AL56:AL103)</f>
        <v>3280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200</v>
      </c>
      <c r="AB90" s="294">
        <f t="shared" si="15"/>
        <v>175</v>
      </c>
      <c r="AC90" s="298">
        <f t="shared" si="16"/>
        <v>375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679</v>
      </c>
      <c r="AI90" s="298" t="s">
        <v>10</v>
      </c>
      <c r="AJ90" s="298">
        <f t="shared" si="20"/>
        <v>655</v>
      </c>
      <c r="AK90" s="298" t="s">
        <v>10</v>
      </c>
      <c r="AL90" s="298">
        <f t="shared" si="21"/>
        <v>1334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180</v>
      </c>
      <c r="AB91" s="294">
        <f t="shared" si="15"/>
        <v>167</v>
      </c>
      <c r="AC91" s="298">
        <f t="shared" si="16"/>
        <v>347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655</v>
      </c>
      <c r="AI91" s="298">
        <f>MATCH(AI89,AH56:AH103,0)</f>
        <v>9</v>
      </c>
      <c r="AJ91" s="298">
        <f t="shared" si="20"/>
        <v>613</v>
      </c>
      <c r="AK91" s="298">
        <f>MATCH(AK89,AJ56:AJ103,0)</f>
        <v>21</v>
      </c>
      <c r="AL91" s="298">
        <f t="shared" si="21"/>
        <v>1268</v>
      </c>
      <c r="AM91" s="299">
        <f>MATCH(AM89,AL56:AL103,0)</f>
        <v>9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171</v>
      </c>
      <c r="AB92" s="294">
        <f t="shared" si="15"/>
        <v>158</v>
      </c>
      <c r="AC92" s="298">
        <f t="shared" si="16"/>
        <v>329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605</v>
      </c>
      <c r="AI92" s="298" t="s">
        <v>11</v>
      </c>
      <c r="AJ92" s="298">
        <f t="shared" si="20"/>
        <v>552</v>
      </c>
      <c r="AK92" s="298" t="s">
        <v>11</v>
      </c>
      <c r="AL92" s="298">
        <f t="shared" si="21"/>
        <v>1157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128</v>
      </c>
      <c r="AB93" s="294">
        <f t="shared" si="15"/>
        <v>155</v>
      </c>
      <c r="AC93" s="298">
        <f t="shared" si="16"/>
        <v>283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529</v>
      </c>
      <c r="AI93" s="298" t="s">
        <v>12</v>
      </c>
      <c r="AJ93" s="298">
        <f t="shared" si="20"/>
        <v>498</v>
      </c>
      <c r="AK93" s="298" t="s">
        <v>12</v>
      </c>
      <c r="AL93" s="298">
        <f t="shared" si="21"/>
        <v>1027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176</v>
      </c>
      <c r="AB94" s="294">
        <f t="shared" si="15"/>
        <v>133</v>
      </c>
      <c r="AC94" s="298">
        <f t="shared" si="16"/>
        <v>309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491</v>
      </c>
      <c r="AI94" s="306">
        <f>IF(AI89=0,0,(INDEX($X56:$X103,AI91,$X$103)))</f>
        <v>0.58333333333333304</v>
      </c>
      <c r="AJ94" s="298">
        <f t="shared" si="20"/>
        <v>429</v>
      </c>
      <c r="AK94" s="306">
        <f>IF(AK89=0,0,(INDEX($X56:$X103,AK91,$X$103)))</f>
        <v>0.70833333333333304</v>
      </c>
      <c r="AL94" s="298">
        <f t="shared" si="21"/>
        <v>920</v>
      </c>
      <c r="AM94" s="307">
        <f>IF(AM89=0,0,(INDEX($X56:$X103,AM91,$X$103)))</f>
        <v>0.58333333333333304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130</v>
      </c>
      <c r="AB95" s="294">
        <f t="shared" si="15"/>
        <v>106</v>
      </c>
      <c r="AC95" s="298">
        <f t="shared" si="16"/>
        <v>236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389</v>
      </c>
      <c r="AI95" s="308">
        <f>INDEX(Q8:Q55,AI91,1)</f>
        <v>403</v>
      </c>
      <c r="AJ95" s="298">
        <f t="shared" si="20"/>
        <v>373</v>
      </c>
      <c r="AK95" s="308">
        <f>INDEX(S8:S55,AK91,1)</f>
        <v>446</v>
      </c>
      <c r="AL95" s="298">
        <f t="shared" si="21"/>
        <v>762</v>
      </c>
      <c r="AM95" s="309">
        <f>INDEX(Y$56:Y$103+Z$56:Z$103+AA$56:AA$103+AB$56:AB$103,AM$91,1)</f>
        <v>785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95</v>
      </c>
      <c r="AB96" s="294">
        <f t="shared" si="15"/>
        <v>104</v>
      </c>
      <c r="AC96" s="298">
        <f t="shared" si="16"/>
        <v>199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315</v>
      </c>
      <c r="AI96" s="308">
        <f>INDEX(Q8:Q55,AI91+1,1)</f>
        <v>432</v>
      </c>
      <c r="AJ96" s="298">
        <f t="shared" si="20"/>
        <v>343</v>
      </c>
      <c r="AK96" s="308">
        <f>INDEX(S8:S55,AK91+1,1)</f>
        <v>450</v>
      </c>
      <c r="AL96" s="298">
        <f t="shared" si="21"/>
        <v>658</v>
      </c>
      <c r="AM96" s="309">
        <f>INDEX(Y$56:Y$103+Z$56:Z$103+AA$56:AA$103+AB$56:AB$103,AM$91+1,1)</f>
        <v>821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90</v>
      </c>
      <c r="AB97" s="294">
        <f t="shared" si="15"/>
        <v>86</v>
      </c>
      <c r="AC97" s="298">
        <f t="shared" si="16"/>
        <v>176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270</v>
      </c>
      <c r="AI97" s="308">
        <f>INDEX(Q8:Q55,AI91+2,1)</f>
        <v>416</v>
      </c>
      <c r="AJ97" s="298">
        <f t="shared" si="20"/>
        <v>313</v>
      </c>
      <c r="AK97" s="308">
        <f>INDEX(S8:S55,AK91+2,1)</f>
        <v>455</v>
      </c>
      <c r="AL97" s="298">
        <f t="shared" si="21"/>
        <v>583</v>
      </c>
      <c r="AM97" s="309">
        <f>INDEX(Y$56:Y$103+Z$56:Z$103+AA$56:AA$103+AB$56:AB$103,AM$91+2,1)</f>
        <v>850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74</v>
      </c>
      <c r="AB98" s="294">
        <f t="shared" si="15"/>
        <v>77</v>
      </c>
      <c r="AC98" s="298">
        <f t="shared" si="16"/>
        <v>151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218</v>
      </c>
      <c r="AI98" s="308">
        <f>INDEX(Q8:Q55,AI91+3,1)</f>
        <v>421</v>
      </c>
      <c r="AJ98" s="298">
        <f t="shared" si="20"/>
        <v>279</v>
      </c>
      <c r="AK98" s="308">
        <f>INDEX(S8:S55,AK91+3,1)</f>
        <v>430</v>
      </c>
      <c r="AL98" s="298">
        <f t="shared" si="21"/>
        <v>497</v>
      </c>
      <c r="AM98" s="309">
        <f>INDEX(Y$56:Y$103+Z$56:Z$103+AA$56:AA$103+AB$56:AB$103,AM$91+3,1)</f>
        <v>824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56</v>
      </c>
      <c r="AB99" s="294">
        <f t="shared" si="15"/>
        <v>76</v>
      </c>
      <c r="AC99" s="298">
        <f t="shared" si="16"/>
        <v>132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173</v>
      </c>
      <c r="AI99" s="298" t="s">
        <v>13</v>
      </c>
      <c r="AJ99" s="298">
        <f t="shared" si="20"/>
        <v>238</v>
      </c>
      <c r="AK99" s="298" t="s">
        <v>13</v>
      </c>
      <c r="AL99" s="298">
        <f t="shared" si="21"/>
        <v>411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50</v>
      </c>
      <c r="AB100" s="294">
        <f t="shared" si="15"/>
        <v>74</v>
      </c>
      <c r="AC100" s="298">
        <f t="shared" si="16"/>
        <v>124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160</v>
      </c>
      <c r="AI100" s="298">
        <f>MAX(AI95:AI98)</f>
        <v>432</v>
      </c>
      <c r="AJ100" s="298">
        <f t="shared" si="20"/>
        <v>194</v>
      </c>
      <c r="AK100" s="298">
        <f>MAX(AK95:AK98)</f>
        <v>455</v>
      </c>
      <c r="AL100" s="298">
        <f t="shared" si="21"/>
        <v>354</v>
      </c>
      <c r="AM100" s="299">
        <f>MAX(AM95:AM98)</f>
        <v>850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38</v>
      </c>
      <c r="AB101" s="294">
        <f t="shared" si="15"/>
        <v>52</v>
      </c>
      <c r="AC101" s="298">
        <f t="shared" si="16"/>
        <v>90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110</v>
      </c>
      <c r="AI101" s="298"/>
      <c r="AJ101" s="298">
        <f t="shared" si="20"/>
        <v>120</v>
      </c>
      <c r="AK101" s="298"/>
      <c r="AL101" s="298">
        <f t="shared" si="21"/>
        <v>230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29</v>
      </c>
      <c r="AB102" s="294">
        <f t="shared" si="15"/>
        <v>36</v>
      </c>
      <c r="AC102" s="298">
        <f t="shared" si="16"/>
        <v>65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72</v>
      </c>
      <c r="AI102" s="298" t="s">
        <v>14</v>
      </c>
      <c r="AJ102" s="298">
        <f t="shared" si="20"/>
        <v>68</v>
      </c>
      <c r="AK102" s="298" t="s">
        <v>14</v>
      </c>
      <c r="AL102" s="298">
        <f t="shared" si="21"/>
        <v>140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43</v>
      </c>
      <c r="AB103" s="294">
        <f t="shared" si="15"/>
        <v>32</v>
      </c>
      <c r="AC103" s="298">
        <f t="shared" si="16"/>
        <v>75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43</v>
      </c>
      <c r="AI103" s="310">
        <f>IF(SUM(AI95:AI98)=0,0,(SUM(AI95:AI98)/(AI100*4)))</f>
        <v>0.96759259259259256</v>
      </c>
      <c r="AJ103" s="298">
        <f t="shared" si="20"/>
        <v>32</v>
      </c>
      <c r="AK103" s="310">
        <f>IF(SUM(AK95:AK98)=0,0,(SUM(AK95:AK98)/(AK100*4)))</f>
        <v>0.97857142857142854</v>
      </c>
      <c r="AL103" s="298">
        <f t="shared" si="21"/>
        <v>75</v>
      </c>
      <c r="AM103" s="311">
        <f>IF(SUM(AM95:AM98)=0,0,(SUM(AM95:AM98)/(AM100*4)))</f>
        <v>0.96470588235294119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Auto Mall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+ 1</f>
        <v>41318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Fremont and Osgood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IF(LEN(TRIM(Input!C102)) = 0, "", Input!C102)</f>
        <v/>
      </c>
      <c r="C8" s="181" t="s">
        <v>0</v>
      </c>
      <c r="D8" s="180" t="str">
        <f>IF(LEN(TRIM(Input!D102)) = 0, "", Input!D102)</f>
        <v/>
      </c>
      <c r="E8" s="182"/>
      <c r="F8" s="180">
        <f>IF(LEN(TRIM(Input!E102)) = 0, "", Input!E102)</f>
        <v>14</v>
      </c>
      <c r="G8" s="180" t="s">
        <v>0</v>
      </c>
      <c r="H8" s="180">
        <f>IF(LEN(TRIM(Input!F102)) = 0, "", Input!F102)</f>
        <v>36</v>
      </c>
      <c r="I8" s="181" t="s">
        <v>0</v>
      </c>
      <c r="J8" s="180" t="s">
        <v>0</v>
      </c>
      <c r="K8" s="183">
        <v>0.5</v>
      </c>
      <c r="L8" s="184"/>
      <c r="M8" s="184" t="str">
        <f>IF(LEN(TRIM(Input!C150)) = 0, "", Input!C150)</f>
        <v/>
      </c>
      <c r="N8" s="185" t="s">
        <v>0</v>
      </c>
      <c r="O8" s="184" t="str">
        <f>IF(LEN(TRIM(Input!D150)) = 0, "", Input!D150)</f>
        <v/>
      </c>
      <c r="P8" s="184" t="s">
        <v>0</v>
      </c>
      <c r="Q8" s="184">
        <f>IF(LEN(TRIM(Input!E150)) = 0, "", Input!E150)</f>
        <v>391</v>
      </c>
      <c r="R8" s="184" t="s">
        <v>0</v>
      </c>
      <c r="S8" s="184">
        <f>IF(LEN(TRIM(Input!F150)) = 0, "", Input!F150)</f>
        <v>447</v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14</v>
      </c>
      <c r="AB8" s="298">
        <f>IF(H8="", 0, H8)</f>
        <v>36</v>
      </c>
      <c r="AC8" s="298">
        <f t="shared" ref="AC8:AC71" si="1">SUM(Y8:AB8)</f>
        <v>50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67</v>
      </c>
      <c r="AI8" s="298" t="s">
        <v>9</v>
      </c>
      <c r="AJ8" s="298">
        <f t="shared" ref="AJ8:AJ71" si="5">SUM(AB8:AB11)</f>
        <v>120</v>
      </c>
      <c r="AK8" s="298" t="s">
        <v>9</v>
      </c>
      <c r="AL8" s="298">
        <f t="shared" ref="AL8:AL71" si="6">SUM(AD8+AF8+AH8+AJ8)</f>
        <v>187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IF(LEN(TRIM(Input!C103)) = 0, "", Input!C103)</f>
        <v/>
      </c>
      <c r="C9" s="181" t="s">
        <v>0</v>
      </c>
      <c r="D9" s="180" t="str">
        <f>IF(LEN(TRIM(Input!D103)) = 0, "", Input!D103)</f>
        <v/>
      </c>
      <c r="E9" s="187"/>
      <c r="F9" s="180">
        <f>IF(LEN(TRIM(Input!E103)) = 0, "", Input!E103)</f>
        <v>23</v>
      </c>
      <c r="G9" s="180" t="s">
        <v>0</v>
      </c>
      <c r="H9" s="180">
        <f>IF(LEN(TRIM(Input!F103)) = 0, "", Input!F103)</f>
        <v>33</v>
      </c>
      <c r="I9" s="181" t="s">
        <v>0</v>
      </c>
      <c r="J9" s="180"/>
      <c r="K9" s="188">
        <v>0.51041666666666663</v>
      </c>
      <c r="L9" s="180"/>
      <c r="M9" s="180" t="str">
        <f>IF(LEN(TRIM(Input!C151)) = 0, "", Input!C151)</f>
        <v/>
      </c>
      <c r="N9" s="181" t="s">
        <v>0</v>
      </c>
      <c r="O9" s="180" t="str">
        <f>IF(LEN(TRIM(Input!D151)) = 0, "", Input!D151)</f>
        <v/>
      </c>
      <c r="P9" s="180" t="s">
        <v>0</v>
      </c>
      <c r="Q9" s="180">
        <f>IF(LEN(TRIM(Input!E151)) = 0, "", Input!E151)</f>
        <v>398</v>
      </c>
      <c r="R9" s="180" t="s">
        <v>0</v>
      </c>
      <c r="S9" s="180">
        <f>IF(LEN(TRIM(Input!F151)) = 0, "", Input!F151)</f>
        <v>396</v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23</v>
      </c>
      <c r="AB9" s="298">
        <f t="shared" ref="AB9:AB55" si="10">IF(H9="", 0, H9)</f>
        <v>33</v>
      </c>
      <c r="AC9" s="298">
        <f t="shared" si="1"/>
        <v>56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64</v>
      </c>
      <c r="AI9" s="298">
        <f>MAX(AH8:AH55)</f>
        <v>1555</v>
      </c>
      <c r="AJ9" s="298">
        <f t="shared" si="5"/>
        <v>100</v>
      </c>
      <c r="AK9" s="298">
        <f>MAX(AJ8:AJ55)</f>
        <v>1639</v>
      </c>
      <c r="AL9" s="298">
        <f t="shared" si="6"/>
        <v>164</v>
      </c>
      <c r="AM9" s="299">
        <f>MAX(AL8:AL55)</f>
        <v>3194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IF(LEN(TRIM(Input!C104)) = 0, "", Input!C104)</f>
        <v/>
      </c>
      <c r="C10" s="181" t="s">
        <v>0</v>
      </c>
      <c r="D10" s="180" t="str">
        <f>IF(LEN(TRIM(Input!D104)) = 0, "", Input!D104)</f>
        <v/>
      </c>
      <c r="E10" s="187"/>
      <c r="F10" s="180">
        <f>IF(LEN(TRIM(Input!E104)) = 0, "", Input!E104)</f>
        <v>14</v>
      </c>
      <c r="G10" s="180" t="s">
        <v>0</v>
      </c>
      <c r="H10" s="180">
        <f>IF(LEN(TRIM(Input!F104)) = 0, "", Input!F104)</f>
        <v>31</v>
      </c>
      <c r="I10" s="181" t="s">
        <v>0</v>
      </c>
      <c r="J10" s="180"/>
      <c r="K10" s="188">
        <v>0.52083333333333304</v>
      </c>
      <c r="L10" s="180"/>
      <c r="M10" s="180" t="str">
        <f>IF(LEN(TRIM(Input!C152)) = 0, "", Input!C152)</f>
        <v/>
      </c>
      <c r="N10" s="181" t="s">
        <v>0</v>
      </c>
      <c r="O10" s="180" t="str">
        <f>IF(LEN(TRIM(Input!D152)) = 0, "", Input!D152)</f>
        <v/>
      </c>
      <c r="P10" s="180" t="s">
        <v>0</v>
      </c>
      <c r="Q10" s="180">
        <f>IF(LEN(TRIM(Input!E152)) = 0, "", Input!E152)</f>
        <v>401</v>
      </c>
      <c r="R10" s="180" t="s">
        <v>0</v>
      </c>
      <c r="S10" s="180">
        <f>IF(LEN(TRIM(Input!F152)) = 0, "", Input!F152)</f>
        <v>405</v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14</v>
      </c>
      <c r="AB10" s="298">
        <f t="shared" si="10"/>
        <v>31</v>
      </c>
      <c r="AC10" s="298">
        <f t="shared" si="1"/>
        <v>45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59</v>
      </c>
      <c r="AI10" s="298" t="s">
        <v>10</v>
      </c>
      <c r="AJ10" s="298">
        <f t="shared" si="5"/>
        <v>94</v>
      </c>
      <c r="AK10" s="298" t="s">
        <v>10</v>
      </c>
      <c r="AL10" s="298">
        <f t="shared" si="6"/>
        <v>153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IF(LEN(TRIM(Input!C105)) = 0, "", Input!C105)</f>
        <v/>
      </c>
      <c r="C11" s="301" t="str">
        <f>IF(LEN(CONCATENATE(B8,B9,B10,B11))=0, " ", SUM(B8:B11))</f>
        <v xml:space="preserve"> </v>
      </c>
      <c r="D11" s="300" t="str">
        <f>IF(LEN(TRIM(Input!D105)) = 0, "", Input!D105)</f>
        <v/>
      </c>
      <c r="E11" s="301" t="str">
        <f>IF(LEN(CONCATENATE(D8,D9,D10,D11))=0, " ", SUM(D8:D11))</f>
        <v xml:space="preserve"> </v>
      </c>
      <c r="F11" s="300">
        <f>IF(LEN(TRIM(Input!E105)) = 0, "", Input!E105)</f>
        <v>16</v>
      </c>
      <c r="G11" s="301">
        <f>IF(LEN(CONCATENATE(F8,F9,F10,F11))=0, " ", SUM(F8:F11))</f>
        <v>67</v>
      </c>
      <c r="H11" s="300">
        <f>IF(LEN(TRIM(Input!F105)) = 0, "", Input!F105)</f>
        <v>20</v>
      </c>
      <c r="I11" s="301">
        <f>IF(LEN(CONCATENATE(H8,H9,H10,H11))=0, " ", SUM(H8:H11))</f>
        <v>120</v>
      </c>
      <c r="J11" s="192">
        <f>IF(SUM(C11,E11,G11,I11)=0," ",SUM(C11,E11,G11,I11))</f>
        <v>187</v>
      </c>
      <c r="K11" s="302">
        <v>0.53125</v>
      </c>
      <c r="L11" s="303"/>
      <c r="M11" s="303" t="str">
        <f>IF(LEN(TRIM(Input!C153)) = 0, "", Input!C153)</f>
        <v/>
      </c>
      <c r="N11" s="304" t="str">
        <f>IF(LEN(CONCATENATE(M8,M9,M10,M11))=0, " ", SUM(M8:M11))</f>
        <v xml:space="preserve"> </v>
      </c>
      <c r="O11" s="303" t="str">
        <f>IF(LEN(TRIM(Input!D153)) = 0, "", Input!D153)</f>
        <v/>
      </c>
      <c r="P11" s="304" t="str">
        <f>IF(LEN(CONCATENATE(O8,O9,O10,O11))=0, " ", SUM(O8:O11))</f>
        <v xml:space="preserve"> </v>
      </c>
      <c r="Q11" s="303">
        <f>IF(LEN(TRIM(Input!E153)) = 0, "", Input!E153)</f>
        <v>400</v>
      </c>
      <c r="R11" s="304">
        <f>IF(LEN(CONCATENATE(Q8,Q9,Q10,Q11))=0, " ", SUM(Q8:Q11))</f>
        <v>1590</v>
      </c>
      <c r="S11" s="303">
        <f>IF(LEN(TRIM(Input!F153)) = 0, "", Input!F153)</f>
        <v>400</v>
      </c>
      <c r="T11" s="304">
        <f>IF(LEN(CONCATENATE(S8,S9,S10,S11))=0, " ", SUM(S8:S11))</f>
        <v>1648</v>
      </c>
      <c r="U11" s="305">
        <f>IF(SUM(N11,P11,R11,T11)=0," ",SUM(N11,P11,R11,T11))</f>
        <v>3238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16</v>
      </c>
      <c r="AB11" s="298">
        <f t="shared" si="10"/>
        <v>20</v>
      </c>
      <c r="AC11" s="298">
        <f t="shared" si="1"/>
        <v>36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56</v>
      </c>
      <c r="AI11" s="298">
        <f>MATCH(AI9,AH8:AH56,0)</f>
        <v>48</v>
      </c>
      <c r="AJ11" s="298">
        <f t="shared" si="5"/>
        <v>85</v>
      </c>
      <c r="AK11" s="298">
        <f>MATCH(AK9,AJ8:AJ56,0)</f>
        <v>48</v>
      </c>
      <c r="AL11" s="298">
        <f t="shared" si="6"/>
        <v>141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IF(LEN(TRIM(Input!C106)) = 0, "", Input!C106)</f>
        <v/>
      </c>
      <c r="C12" s="181" t="s">
        <v>0</v>
      </c>
      <c r="D12" s="180" t="str">
        <f>IF(LEN(TRIM(Input!D106)) = 0, "", Input!D106)</f>
        <v/>
      </c>
      <c r="E12" s="181"/>
      <c r="F12" s="180">
        <f>IF(LEN(TRIM(Input!E106)) = 0, "", Input!E106)</f>
        <v>11</v>
      </c>
      <c r="G12" s="181" t="s">
        <v>0</v>
      </c>
      <c r="H12" s="180">
        <f>IF(LEN(TRIM(Input!F106)) = 0, "", Input!F106)</f>
        <v>16</v>
      </c>
      <c r="I12" s="181" t="s">
        <v>0</v>
      </c>
      <c r="J12" s="191"/>
      <c r="K12" s="188">
        <v>0.54166666666666696</v>
      </c>
      <c r="L12" s="180"/>
      <c r="M12" s="180" t="str">
        <f>IF(LEN(TRIM(Input!C154)) = 0, "", Input!C154)</f>
        <v/>
      </c>
      <c r="N12" s="181" t="s">
        <v>0</v>
      </c>
      <c r="O12" s="180" t="str">
        <f>IF(LEN(TRIM(Input!D154)) = 0, "", Input!D154)</f>
        <v/>
      </c>
      <c r="P12" s="181" t="s">
        <v>0</v>
      </c>
      <c r="Q12" s="180">
        <f>IF(LEN(TRIM(Input!E154)) = 0, "", Input!E154)</f>
        <v>374</v>
      </c>
      <c r="R12" s="181" t="s">
        <v>0</v>
      </c>
      <c r="S12" s="180">
        <f>IF(LEN(TRIM(Input!F154)) = 0, "", Input!F154)</f>
        <v>411</v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11</v>
      </c>
      <c r="AB12" s="298">
        <f t="shared" si="10"/>
        <v>16</v>
      </c>
      <c r="AC12" s="298">
        <f t="shared" si="1"/>
        <v>27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53</v>
      </c>
      <c r="AI12" s="298" t="s">
        <v>11</v>
      </c>
      <c r="AJ12" s="298">
        <f t="shared" si="5"/>
        <v>81</v>
      </c>
      <c r="AK12" s="298" t="s">
        <v>11</v>
      </c>
      <c r="AL12" s="298">
        <f t="shared" si="6"/>
        <v>134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IF(LEN(TRIM(Input!C107)) = 0, "", Input!C107)</f>
        <v/>
      </c>
      <c r="C13" s="181" t="s">
        <v>0</v>
      </c>
      <c r="D13" s="180" t="str">
        <f>IF(LEN(TRIM(Input!D107)) = 0, "", Input!D107)</f>
        <v/>
      </c>
      <c r="E13" s="181"/>
      <c r="F13" s="180">
        <f>IF(LEN(TRIM(Input!E107)) = 0, "", Input!E107)</f>
        <v>18</v>
      </c>
      <c r="G13" s="181" t="s">
        <v>0</v>
      </c>
      <c r="H13" s="180">
        <f>IF(LEN(TRIM(Input!F107)) = 0, "", Input!F107)</f>
        <v>27</v>
      </c>
      <c r="I13" s="181" t="s">
        <v>0</v>
      </c>
      <c r="J13" s="191"/>
      <c r="K13" s="188">
        <v>0.55208333333333304</v>
      </c>
      <c r="L13" s="180"/>
      <c r="M13" s="180" t="str">
        <f>IF(LEN(TRIM(Input!C155)) = 0, "", Input!C155)</f>
        <v/>
      </c>
      <c r="N13" s="181" t="s">
        <v>0</v>
      </c>
      <c r="O13" s="180" t="str">
        <f>IF(LEN(TRIM(Input!D155)) = 0, "", Input!D155)</f>
        <v/>
      </c>
      <c r="P13" s="181" t="s">
        <v>0</v>
      </c>
      <c r="Q13" s="180">
        <f>IF(LEN(TRIM(Input!E155)) = 0, "", Input!E155)</f>
        <v>410</v>
      </c>
      <c r="R13" s="181" t="s">
        <v>0</v>
      </c>
      <c r="S13" s="180">
        <f>IF(LEN(TRIM(Input!F155)) = 0, "", Input!F155)</f>
        <v>346</v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18</v>
      </c>
      <c r="AB13" s="298">
        <f t="shared" si="10"/>
        <v>27</v>
      </c>
      <c r="AC13" s="298">
        <f t="shared" si="1"/>
        <v>45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49</v>
      </c>
      <c r="AI13" s="298" t="s">
        <v>12</v>
      </c>
      <c r="AJ13" s="298">
        <f t="shared" si="5"/>
        <v>72</v>
      </c>
      <c r="AK13" s="298" t="s">
        <v>12</v>
      </c>
      <c r="AL13" s="298">
        <f t="shared" si="6"/>
        <v>121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IF(LEN(TRIM(Input!C108)) = 0, "", Input!C108)</f>
        <v/>
      </c>
      <c r="C14" s="181" t="s">
        <v>0</v>
      </c>
      <c r="D14" s="180" t="str">
        <f>IF(LEN(TRIM(Input!D108)) = 0, "", Input!D108)</f>
        <v/>
      </c>
      <c r="E14" s="181"/>
      <c r="F14" s="180">
        <f>IF(LEN(TRIM(Input!E108)) = 0, "", Input!E108)</f>
        <v>11</v>
      </c>
      <c r="G14" s="181" t="s">
        <v>0</v>
      </c>
      <c r="H14" s="180">
        <f>IF(LEN(TRIM(Input!F108)) = 0, "", Input!F108)</f>
        <v>22</v>
      </c>
      <c r="I14" s="181" t="s">
        <v>0</v>
      </c>
      <c r="J14" s="191"/>
      <c r="K14" s="188">
        <v>0.5625</v>
      </c>
      <c r="L14" s="180"/>
      <c r="M14" s="180" t="str">
        <f>IF(LEN(TRIM(Input!C156)) = 0, "", Input!C156)</f>
        <v/>
      </c>
      <c r="N14" s="181" t="s">
        <v>0</v>
      </c>
      <c r="O14" s="180" t="str">
        <f>IF(LEN(TRIM(Input!D156)) = 0, "", Input!D156)</f>
        <v/>
      </c>
      <c r="P14" s="181" t="s">
        <v>0</v>
      </c>
      <c r="Q14" s="180">
        <f>IF(LEN(TRIM(Input!E156)) = 0, "", Input!E156)</f>
        <v>380</v>
      </c>
      <c r="R14" s="181" t="s">
        <v>0</v>
      </c>
      <c r="S14" s="180">
        <f>IF(LEN(TRIM(Input!F156)) = 0, "", Input!F156)</f>
        <v>367</v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11</v>
      </c>
      <c r="AB14" s="298">
        <f t="shared" si="10"/>
        <v>22</v>
      </c>
      <c r="AC14" s="298">
        <f t="shared" si="1"/>
        <v>33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42</v>
      </c>
      <c r="AI14" s="306">
        <f>INDEX($X8:$X56,AI11,$X:$X)</f>
        <v>0.48958333333333298</v>
      </c>
      <c r="AJ14" s="298">
        <f t="shared" si="5"/>
        <v>50</v>
      </c>
      <c r="AK14" s="306">
        <f>INDEX($X8:$X56,AK11,$X:$X)</f>
        <v>0.48958333333333298</v>
      </c>
      <c r="AL14" s="298">
        <f t="shared" si="6"/>
        <v>92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IF(LEN(TRIM(Input!C109)) = 0, "", Input!C109)</f>
        <v/>
      </c>
      <c r="C15" s="301" t="str">
        <f>IF(LEN(CONCATENATE(B12,B13,B14,B15))=0, " ", SUM(B12:B15))</f>
        <v xml:space="preserve"> </v>
      </c>
      <c r="D15" s="300" t="str">
        <f>IF(LEN(TRIM(Input!D109)) = 0, "", Input!D109)</f>
        <v/>
      </c>
      <c r="E15" s="301" t="str">
        <f>IF(LEN(CONCATENATE(D12,D13,D14,D15))=0, " ", SUM(D12:D15))</f>
        <v xml:space="preserve"> </v>
      </c>
      <c r="F15" s="300">
        <f>IF(LEN(TRIM(Input!E109)) = 0, "", Input!E109)</f>
        <v>13</v>
      </c>
      <c r="G15" s="301">
        <f>IF(LEN(CONCATENATE(F12,F13,F14,F15))=0, " ", SUM(F12:F15))</f>
        <v>53</v>
      </c>
      <c r="H15" s="300">
        <f>IF(LEN(TRIM(Input!F109)) = 0, "", Input!F109)</f>
        <v>16</v>
      </c>
      <c r="I15" s="301">
        <f>IF(LEN(CONCATENATE(H12,H13,H14,H15))=0, " ", SUM(H12:H15))</f>
        <v>81</v>
      </c>
      <c r="J15" s="192">
        <f>IF(SUM(C15,E15,G15,I15)=0," ",SUM(C15,E15,G15,I15))</f>
        <v>134</v>
      </c>
      <c r="K15" s="302">
        <v>0.57291666666666596</v>
      </c>
      <c r="L15" s="303"/>
      <c r="M15" s="303" t="str">
        <f>IF(LEN(TRIM(Input!C157)) = 0, "", Input!C157)</f>
        <v/>
      </c>
      <c r="N15" s="304" t="str">
        <f>IF(LEN(CONCATENATE(M12,M13,M14,M15))=0, " ", SUM(M12:M15))</f>
        <v xml:space="preserve"> </v>
      </c>
      <c r="O15" s="303" t="str">
        <f>IF(LEN(TRIM(Input!D157)) = 0, "", Input!D157)</f>
        <v/>
      </c>
      <c r="P15" s="304" t="str">
        <f>IF(LEN(CONCATENATE(O12,O13,O14,O15))=0, " ", SUM(O12:O15))</f>
        <v xml:space="preserve"> </v>
      </c>
      <c r="Q15" s="303">
        <f>IF(LEN(TRIM(Input!E157)) = 0, "", Input!E157)</f>
        <v>382</v>
      </c>
      <c r="R15" s="304">
        <f>IF(LEN(CONCATENATE(Q12,Q13,Q14,Q15))=0, " ", SUM(Q12:Q15))</f>
        <v>1546</v>
      </c>
      <c r="S15" s="303">
        <f>IF(LEN(TRIM(Input!F157)) = 0, "", Input!F157)</f>
        <v>335</v>
      </c>
      <c r="T15" s="304">
        <f>IF(LEN(CONCATENATE(S12,S13,S14,S15))=0, " ", SUM(S12:S15))</f>
        <v>1459</v>
      </c>
      <c r="U15" s="305">
        <f>IF(SUM(N15,P15,R15,T15)=0," ",SUM(N15,P15,R15,T15))</f>
        <v>3005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13</v>
      </c>
      <c r="AB15" s="298">
        <f t="shared" si="10"/>
        <v>16</v>
      </c>
      <c r="AC15" s="298">
        <f t="shared" si="1"/>
        <v>29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45</v>
      </c>
      <c r="AI15" s="308">
        <f>INDEX(AA8:AA59,AI11,1)</f>
        <v>365</v>
      </c>
      <c r="AJ15" s="298">
        <f t="shared" si="5"/>
        <v>33</v>
      </c>
      <c r="AK15" s="308">
        <f>INDEX(AB8:AB59,AK11,1)</f>
        <v>391</v>
      </c>
      <c r="AL15" s="298">
        <f t="shared" si="6"/>
        <v>78</v>
      </c>
      <c r="AM15" s="309">
        <f>INDEX(AC8:AC59,AM11,1)</f>
        <v>756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IF(LEN(TRIM(Input!C110)) = 0, "", Input!C110)</f>
        <v/>
      </c>
      <c r="C16" s="181" t="s">
        <v>0</v>
      </c>
      <c r="D16" s="180" t="str">
        <f>IF(LEN(TRIM(Input!D110)) = 0, "", Input!D110)</f>
        <v/>
      </c>
      <c r="E16" s="181"/>
      <c r="F16" s="180">
        <f>IF(LEN(TRIM(Input!E110)) = 0, "", Input!E110)</f>
        <v>7</v>
      </c>
      <c r="G16" s="181" t="s">
        <v>0</v>
      </c>
      <c r="H16" s="180">
        <f>IF(LEN(TRIM(Input!F110)) = 0, "", Input!F110)</f>
        <v>7</v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IF(LEN(TRIM(Input!C158)) = 0, "", Input!C158)</f>
        <v/>
      </c>
      <c r="N16" s="181" t="s">
        <v>0</v>
      </c>
      <c r="O16" s="180" t="str">
        <f>IF(LEN(TRIM(Input!D158)) = 0, "", Input!D158)</f>
        <v/>
      </c>
      <c r="P16" s="181" t="s">
        <v>0</v>
      </c>
      <c r="Q16" s="180">
        <f>IF(LEN(TRIM(Input!E158)) = 0, "", Input!E158)</f>
        <v>416</v>
      </c>
      <c r="R16" s="181" t="s">
        <v>0</v>
      </c>
      <c r="S16" s="180">
        <f>IF(LEN(TRIM(Input!F158)) = 0, "", Input!F158)</f>
        <v>413</v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7</v>
      </c>
      <c r="AB16" s="298">
        <f t="shared" si="10"/>
        <v>7</v>
      </c>
      <c r="AC16" s="298">
        <f t="shared" si="1"/>
        <v>14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37</v>
      </c>
      <c r="AI16" s="308">
        <f>INDEX(AA8:AA59,AI11+1,1)</f>
        <v>391</v>
      </c>
      <c r="AJ16" s="298">
        <f t="shared" si="5"/>
        <v>26</v>
      </c>
      <c r="AK16" s="308">
        <f>INDEX(AB8:AB59,AK11+1,1)</f>
        <v>447</v>
      </c>
      <c r="AL16" s="298">
        <f t="shared" si="6"/>
        <v>63</v>
      </c>
      <c r="AM16" s="309">
        <f>INDEX(AC8:AC59,AM11+1,1)</f>
        <v>838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IF(LEN(TRIM(Input!C111)) = 0, "", Input!C111)</f>
        <v/>
      </c>
      <c r="C17" s="181" t="s">
        <v>0</v>
      </c>
      <c r="D17" s="180" t="str">
        <f>IF(LEN(TRIM(Input!D111)) = 0, "", Input!D111)</f>
        <v/>
      </c>
      <c r="E17" s="181"/>
      <c r="F17" s="180">
        <f>IF(LEN(TRIM(Input!E111)) = 0, "", Input!E111)</f>
        <v>11</v>
      </c>
      <c r="G17" s="181" t="s">
        <v>0</v>
      </c>
      <c r="H17" s="180">
        <f>IF(LEN(TRIM(Input!F111)) = 0, "", Input!F111)</f>
        <v>5</v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IF(LEN(TRIM(Input!C159)) = 0, "", Input!C159)</f>
        <v/>
      </c>
      <c r="N17" s="181" t="s">
        <v>0</v>
      </c>
      <c r="O17" s="180" t="str">
        <f>IF(LEN(TRIM(Input!D159)) = 0, "", Input!D159)</f>
        <v/>
      </c>
      <c r="P17" s="181" t="s">
        <v>0</v>
      </c>
      <c r="Q17" s="180">
        <f>IF(LEN(TRIM(Input!E159)) = 0, "", Input!E159)</f>
        <v>385</v>
      </c>
      <c r="R17" s="181" t="s">
        <v>0</v>
      </c>
      <c r="S17" s="180">
        <f>IF(LEN(TRIM(Input!F159)) = 0, "", Input!F159)</f>
        <v>418</v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11</v>
      </c>
      <c r="AB17" s="298">
        <f t="shared" si="10"/>
        <v>5</v>
      </c>
      <c r="AC17" s="298">
        <f t="shared" si="1"/>
        <v>16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41</v>
      </c>
      <c r="AI17" s="308">
        <f>INDEX(AA8:AA59,AI11+2,1)</f>
        <v>398</v>
      </c>
      <c r="AJ17" s="298">
        <f t="shared" si="5"/>
        <v>28</v>
      </c>
      <c r="AK17" s="308">
        <f>INDEX(AB8:AB59,AK11+2,1)</f>
        <v>396</v>
      </c>
      <c r="AL17" s="298">
        <f t="shared" si="6"/>
        <v>69</v>
      </c>
      <c r="AM17" s="309">
        <f>INDEX(AC8:AC59,AM11+2,1)</f>
        <v>794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IF(LEN(TRIM(Input!C112)) = 0, "", Input!C112)</f>
        <v/>
      </c>
      <c r="C18" s="181" t="s">
        <v>0</v>
      </c>
      <c r="D18" s="180" t="str">
        <f>IF(LEN(TRIM(Input!D112)) = 0, "", Input!D112)</f>
        <v/>
      </c>
      <c r="E18" s="181"/>
      <c r="F18" s="180">
        <f>IF(LEN(TRIM(Input!E112)) = 0, "", Input!E112)</f>
        <v>14</v>
      </c>
      <c r="G18" s="181" t="s">
        <v>0</v>
      </c>
      <c r="H18" s="180">
        <f>IF(LEN(TRIM(Input!F112)) = 0, "", Input!F112)</f>
        <v>5</v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IF(LEN(TRIM(Input!C160)) = 0, "", Input!C160)</f>
        <v/>
      </c>
      <c r="N18" s="181" t="s">
        <v>0</v>
      </c>
      <c r="O18" s="180" t="str">
        <f>IF(LEN(TRIM(Input!D160)) = 0, "", Input!D160)</f>
        <v/>
      </c>
      <c r="P18" s="181" t="s">
        <v>0</v>
      </c>
      <c r="Q18" s="180">
        <f>IF(LEN(TRIM(Input!E160)) = 0, "", Input!E160)</f>
        <v>414</v>
      </c>
      <c r="R18" s="181" t="s">
        <v>0</v>
      </c>
      <c r="S18" s="180">
        <f>IF(LEN(TRIM(Input!F160)) = 0, "", Input!F160)</f>
        <v>398</v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14</v>
      </c>
      <c r="AB18" s="298">
        <f t="shared" si="10"/>
        <v>5</v>
      </c>
      <c r="AC18" s="298">
        <f t="shared" si="1"/>
        <v>19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39</v>
      </c>
      <c r="AI18" s="308">
        <f>INDEX(AA8:AA59,AI11+3,1)</f>
        <v>401</v>
      </c>
      <c r="AJ18" s="298">
        <f t="shared" si="5"/>
        <v>27</v>
      </c>
      <c r="AK18" s="308">
        <f>INDEX(AB8:AB59,AK11+3,1)</f>
        <v>405</v>
      </c>
      <c r="AL18" s="298">
        <f t="shared" si="6"/>
        <v>66</v>
      </c>
      <c r="AM18" s="309">
        <f>INDEX(AC8:AC59,AM11+3,1)</f>
        <v>806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IF(LEN(TRIM(Input!C113)) = 0, "", Input!C113)</f>
        <v/>
      </c>
      <c r="C19" s="301" t="str">
        <f>IF(LEN(CONCATENATE(B16,B17,B18,B19))=0, " ", SUM(B16:B19))</f>
        <v xml:space="preserve"> </v>
      </c>
      <c r="D19" s="300" t="str">
        <f>IF(LEN(TRIM(Input!D113)) = 0, "", Input!D113)</f>
        <v/>
      </c>
      <c r="E19" s="301" t="str">
        <f>IF(LEN(CONCATENATE(D16,D17,D18,D19))=0, " ", SUM(D16:D19))</f>
        <v xml:space="preserve"> </v>
      </c>
      <c r="F19" s="300">
        <f>IF(LEN(TRIM(Input!E113)) = 0, "", Input!E113)</f>
        <v>5</v>
      </c>
      <c r="G19" s="301">
        <f>IF(LEN(CONCATENATE(F16,F17,F18,F19))=0, " ", SUM(F16:F19))</f>
        <v>37</v>
      </c>
      <c r="H19" s="300">
        <f>IF(LEN(TRIM(Input!F113)) = 0, "", Input!F113)</f>
        <v>9</v>
      </c>
      <c r="I19" s="301">
        <f>IF(LEN(CONCATENATE(H16,H17,H18,H19))=0, " ", SUM(H16:H19))</f>
        <v>26</v>
      </c>
      <c r="J19" s="192">
        <f>IF(SUM(C19,E19,G19,I19)=0," ",SUM(C19,E19,G19,I19))</f>
        <v>63</v>
      </c>
      <c r="K19" s="302">
        <v>0.61458333333333304</v>
      </c>
      <c r="L19" s="303"/>
      <c r="M19" s="303" t="str">
        <f>IF(LEN(TRIM(Input!C161)) = 0, "", Input!C161)</f>
        <v/>
      </c>
      <c r="N19" s="304" t="str">
        <f>IF(LEN(CONCATENATE(M16,M17,M18,M19))=0, " ", SUM(M16:M19))</f>
        <v xml:space="preserve"> </v>
      </c>
      <c r="O19" s="303" t="str">
        <f>IF(LEN(TRIM(Input!D161)) = 0, "", Input!D161)</f>
        <v/>
      </c>
      <c r="P19" s="304" t="str">
        <f>IF(LEN(CONCATENATE(O16,O17,O18,O19))=0, " ", SUM(O16:O19))</f>
        <v xml:space="preserve"> </v>
      </c>
      <c r="Q19" s="303">
        <f>IF(LEN(TRIM(Input!E161)) = 0, "", Input!E161)</f>
        <v>416</v>
      </c>
      <c r="R19" s="304">
        <f>IF(LEN(CONCATENATE(Q16,Q17,Q18,Q19))=0, " ", SUM(Q16:Q19))</f>
        <v>1631</v>
      </c>
      <c r="S19" s="303">
        <f>IF(LEN(TRIM(Input!F161)) = 0, "", Input!F161)</f>
        <v>411</v>
      </c>
      <c r="T19" s="304">
        <f>IF(LEN(CONCATENATE(S16,S17,S18,S19))=0, " ", SUM(S16:S19))</f>
        <v>1640</v>
      </c>
      <c r="U19" s="305">
        <f>IF(SUM(N19,P19,R19,T19)=0," ",SUM(N19,P19,R19,T19))</f>
        <v>3271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5</v>
      </c>
      <c r="AB19" s="298">
        <f t="shared" si="10"/>
        <v>9</v>
      </c>
      <c r="AC19" s="298">
        <f t="shared" si="1"/>
        <v>14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32</v>
      </c>
      <c r="AI19" s="298" t="s">
        <v>13</v>
      </c>
      <c r="AJ19" s="298">
        <f t="shared" si="5"/>
        <v>31</v>
      </c>
      <c r="AK19" s="298" t="s">
        <v>13</v>
      </c>
      <c r="AL19" s="298">
        <f t="shared" si="6"/>
        <v>63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IF(LEN(TRIM(Input!C114)) = 0, "", Input!C114)</f>
        <v/>
      </c>
      <c r="C20" s="181" t="s">
        <v>0</v>
      </c>
      <c r="D20" s="180" t="str">
        <f>IF(LEN(TRIM(Input!D114)) = 0, "", Input!D114)</f>
        <v/>
      </c>
      <c r="E20" s="181"/>
      <c r="F20" s="180">
        <f>IF(LEN(TRIM(Input!E114)) = 0, "", Input!E114)</f>
        <v>11</v>
      </c>
      <c r="G20" s="181" t="s">
        <v>0</v>
      </c>
      <c r="H20" s="180">
        <f>IF(LEN(TRIM(Input!F114)) = 0, "", Input!F114)</f>
        <v>9</v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IF(LEN(TRIM(Input!C162)) = 0, "", Input!C162)</f>
        <v/>
      </c>
      <c r="N20" s="181" t="s">
        <v>0</v>
      </c>
      <c r="O20" s="180" t="str">
        <f>IF(LEN(TRIM(Input!D162)) = 0, "", Input!D162)</f>
        <v/>
      </c>
      <c r="P20" s="181" t="s">
        <v>0</v>
      </c>
      <c r="Q20" s="180">
        <f>IF(LEN(TRIM(Input!E162)) = 0, "", Input!E162)</f>
        <v>364</v>
      </c>
      <c r="R20" s="181" t="s">
        <v>0</v>
      </c>
      <c r="S20" s="180">
        <f>IF(LEN(TRIM(Input!F162)) = 0, "", Input!F162)</f>
        <v>433</v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11</v>
      </c>
      <c r="AB20" s="298">
        <f t="shared" si="10"/>
        <v>9</v>
      </c>
      <c r="AC20" s="298">
        <f t="shared" si="1"/>
        <v>20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50</v>
      </c>
      <c r="AI20" s="298">
        <f>IF(AI15+AI16+AI17+AI18&lt;&gt;0,MAX(AI15:AI18)," ")</f>
        <v>401</v>
      </c>
      <c r="AJ20" s="298">
        <f t="shared" si="5"/>
        <v>31</v>
      </c>
      <c r="AK20" s="298">
        <f>IF(AK15+AK16+AK17+AK18&lt;&gt;0,MAX(AK15:AK18)," ")</f>
        <v>447</v>
      </c>
      <c r="AL20" s="298">
        <f t="shared" si="6"/>
        <v>81</v>
      </c>
      <c r="AM20" s="299">
        <f>IF(AM15+AM16+AM17+AM18&lt;&gt;0,MAX(AM15:AM18)," ")</f>
        <v>838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IF(LEN(TRIM(Input!C115)) = 0, "", Input!C115)</f>
        <v/>
      </c>
      <c r="C21" s="181" t="s">
        <v>0</v>
      </c>
      <c r="D21" s="180" t="str">
        <f>IF(LEN(TRIM(Input!D115)) = 0, "", Input!D115)</f>
        <v/>
      </c>
      <c r="E21" s="181"/>
      <c r="F21" s="180">
        <f>IF(LEN(TRIM(Input!E115)) = 0, "", Input!E115)</f>
        <v>9</v>
      </c>
      <c r="G21" s="181" t="s">
        <v>0</v>
      </c>
      <c r="H21" s="180">
        <f>IF(LEN(TRIM(Input!F115)) = 0, "", Input!F115)</f>
        <v>4</v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IF(LEN(TRIM(Input!C163)) = 0, "", Input!C163)</f>
        <v/>
      </c>
      <c r="N21" s="181" t="s">
        <v>0</v>
      </c>
      <c r="O21" s="180" t="str">
        <f>IF(LEN(TRIM(Input!D163)) = 0, "", Input!D163)</f>
        <v/>
      </c>
      <c r="P21" s="181" t="s">
        <v>0</v>
      </c>
      <c r="Q21" s="180">
        <f>IF(LEN(TRIM(Input!E163)) = 0, "", Input!E163)</f>
        <v>364</v>
      </c>
      <c r="R21" s="181" t="s">
        <v>0</v>
      </c>
      <c r="S21" s="180">
        <f>IF(LEN(TRIM(Input!F163)) = 0, "", Input!F163)</f>
        <v>445</v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9</v>
      </c>
      <c r="AB21" s="298">
        <f t="shared" si="10"/>
        <v>4</v>
      </c>
      <c r="AC21" s="298">
        <f t="shared" si="1"/>
        <v>13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48</v>
      </c>
      <c r="AI21" s="298"/>
      <c r="AJ21" s="298">
        <f t="shared" si="5"/>
        <v>31</v>
      </c>
      <c r="AK21" s="298"/>
      <c r="AL21" s="298">
        <f t="shared" si="6"/>
        <v>79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IF(LEN(TRIM(Input!C116)) = 0, "", Input!C116)</f>
        <v/>
      </c>
      <c r="C22" s="181" t="s">
        <v>0</v>
      </c>
      <c r="D22" s="180" t="str">
        <f>IF(LEN(TRIM(Input!D116)) = 0, "", Input!D116)</f>
        <v/>
      </c>
      <c r="E22" s="181"/>
      <c r="F22" s="180">
        <f>IF(LEN(TRIM(Input!E116)) = 0, "", Input!E116)</f>
        <v>7</v>
      </c>
      <c r="G22" s="181" t="s">
        <v>0</v>
      </c>
      <c r="H22" s="180">
        <f>IF(LEN(TRIM(Input!F116)) = 0, "", Input!F116)</f>
        <v>9</v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IF(LEN(TRIM(Input!C164)) = 0, "", Input!C164)</f>
        <v/>
      </c>
      <c r="N22" s="181" t="s">
        <v>0</v>
      </c>
      <c r="O22" s="180" t="str">
        <f>IF(LEN(TRIM(Input!D164)) = 0, "", Input!D164)</f>
        <v/>
      </c>
      <c r="P22" s="181" t="s">
        <v>0</v>
      </c>
      <c r="Q22" s="180">
        <f>IF(LEN(TRIM(Input!E164)) = 0, "", Input!E164)</f>
        <v>382</v>
      </c>
      <c r="R22" s="181" t="s">
        <v>0</v>
      </c>
      <c r="S22" s="180">
        <f>IF(LEN(TRIM(Input!F164)) = 0, "", Input!F164)</f>
        <v>434</v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7</v>
      </c>
      <c r="AB22" s="298">
        <f t="shared" si="10"/>
        <v>9</v>
      </c>
      <c r="AC22" s="298">
        <f t="shared" si="1"/>
        <v>16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53</v>
      </c>
      <c r="AI22" s="298" t="s">
        <v>14</v>
      </c>
      <c r="AJ22" s="298">
        <f t="shared" si="5"/>
        <v>41</v>
      </c>
      <c r="AK22" s="298" t="s">
        <v>14</v>
      </c>
      <c r="AL22" s="298">
        <f t="shared" si="6"/>
        <v>94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IF(LEN(TRIM(Input!C117)) = 0, "", Input!C117)</f>
        <v/>
      </c>
      <c r="C23" s="301" t="str">
        <f>IF(LEN(CONCATENATE(B20,B21,B22,B23))=0, " ", SUM(B20:B23))</f>
        <v xml:space="preserve"> </v>
      </c>
      <c r="D23" s="300" t="str">
        <f>IF(LEN(TRIM(Input!D117)) = 0, "", Input!D117)</f>
        <v/>
      </c>
      <c r="E23" s="301" t="str">
        <f>IF(LEN(CONCATENATE(D20,D21,D22,D23))=0, " ", SUM(D20:D23))</f>
        <v xml:space="preserve"> </v>
      </c>
      <c r="F23" s="300">
        <f>IF(LEN(TRIM(Input!E117)) = 0, "", Input!E117)</f>
        <v>23</v>
      </c>
      <c r="G23" s="301">
        <f>IF(LEN(CONCATENATE(F20,F21,F22,F23))=0, " ", SUM(F20:F23))</f>
        <v>50</v>
      </c>
      <c r="H23" s="300">
        <f>IF(LEN(TRIM(Input!F117)) = 0, "", Input!F117)</f>
        <v>9</v>
      </c>
      <c r="I23" s="301">
        <f>IF(LEN(CONCATENATE(H20,H21,H22,H23))=0, " ", SUM(H20:H23))</f>
        <v>31</v>
      </c>
      <c r="J23" s="192">
        <f>IF(SUM(C23,E23,G23,I23)=0," ",SUM(C23,E23,G23,I23))</f>
        <v>81</v>
      </c>
      <c r="K23" s="302">
        <v>0.656249999999999</v>
      </c>
      <c r="L23" s="303"/>
      <c r="M23" s="303" t="str">
        <f>IF(LEN(TRIM(Input!C165)) = 0, "", Input!C165)</f>
        <v/>
      </c>
      <c r="N23" s="304" t="str">
        <f>IF(LEN(CONCATENATE(M20,M21,M22,M23))=0, " ", SUM(M20:M23))</f>
        <v xml:space="preserve"> </v>
      </c>
      <c r="O23" s="303" t="str">
        <f>IF(LEN(TRIM(Input!D165)) = 0, "", Input!D165)</f>
        <v/>
      </c>
      <c r="P23" s="304" t="str">
        <f>IF(LEN(CONCATENATE(O20,O21,O22,O23))=0, " ", SUM(O20:O23))</f>
        <v xml:space="preserve"> </v>
      </c>
      <c r="Q23" s="303">
        <f>IF(LEN(TRIM(Input!E165)) = 0, "", Input!E165)</f>
        <v>360</v>
      </c>
      <c r="R23" s="304">
        <f>IF(LEN(CONCATENATE(Q20,Q21,Q22,Q23))=0, " ", SUM(Q20:Q23))</f>
        <v>1470</v>
      </c>
      <c r="S23" s="303">
        <f>IF(LEN(TRIM(Input!F165)) = 0, "", Input!F165)</f>
        <v>414</v>
      </c>
      <c r="T23" s="304">
        <f>IF(LEN(CONCATENATE(S20,S21,S22,S23))=0, " ", SUM(S20:S23))</f>
        <v>1726</v>
      </c>
      <c r="U23" s="305">
        <f>IF(SUM(N23,P23,R23,T23)=0," ",SUM(N23,P23,R23,T23))</f>
        <v>3196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23</v>
      </c>
      <c r="AB23" s="298">
        <f t="shared" si="10"/>
        <v>9</v>
      </c>
      <c r="AC23" s="298">
        <f t="shared" si="1"/>
        <v>32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73</v>
      </c>
      <c r="AI23" s="310">
        <f>IF(SUM(AI15:AI18)=0,0,(SUM(AI15:AI18)/(AI20*4)))</f>
        <v>0.96945137157107231</v>
      </c>
      <c r="AJ23" s="298">
        <f t="shared" si="5"/>
        <v>45</v>
      </c>
      <c r="AK23" s="310">
        <f>IF(SUM(AK15:AK18)=0,0,(SUM(AK15:AK18)/(AK20*4)))</f>
        <v>0.91666666666666663</v>
      </c>
      <c r="AL23" s="298">
        <f t="shared" si="6"/>
        <v>118</v>
      </c>
      <c r="AM23" s="311">
        <f>IF(SUM(AM15:AM18)=0,0,(SUM(AM15:AM18)/(AM20*4)))</f>
        <v>0.95286396181384247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IF(LEN(TRIM(Input!C118)) = 0, "", Input!C118)</f>
        <v/>
      </c>
      <c r="C24" s="181" t="s">
        <v>0</v>
      </c>
      <c r="D24" s="180" t="str">
        <f>IF(LEN(TRIM(Input!D118)) = 0, "", Input!D118)</f>
        <v/>
      </c>
      <c r="E24" s="181"/>
      <c r="F24" s="180">
        <f>IF(LEN(TRIM(Input!E118)) = 0, "", Input!E118)</f>
        <v>9</v>
      </c>
      <c r="G24" s="181" t="s">
        <v>0</v>
      </c>
      <c r="H24" s="180">
        <f>IF(LEN(TRIM(Input!F118)) = 0, "", Input!F118)</f>
        <v>9</v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IF(LEN(TRIM(Input!C166)) = 0, "", Input!C166)</f>
        <v/>
      </c>
      <c r="N24" s="181" t="s">
        <v>0</v>
      </c>
      <c r="O24" s="180" t="str">
        <f>IF(LEN(TRIM(Input!D166)) = 0, "", Input!D166)</f>
        <v/>
      </c>
      <c r="P24" s="181" t="s">
        <v>0</v>
      </c>
      <c r="Q24" s="180">
        <f>IF(LEN(TRIM(Input!E166)) = 0, "", Input!E166)</f>
        <v>382</v>
      </c>
      <c r="R24" s="181" t="s">
        <v>0</v>
      </c>
      <c r="S24" s="180">
        <f>IF(LEN(TRIM(Input!F166)) = 0, "", Input!F166)</f>
        <v>469</v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9</v>
      </c>
      <c r="AB24" s="298">
        <f t="shared" si="10"/>
        <v>9</v>
      </c>
      <c r="AC24" s="298">
        <f t="shared" si="1"/>
        <v>18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86</v>
      </c>
      <c r="AI24" s="298"/>
      <c r="AJ24" s="298">
        <f t="shared" si="5"/>
        <v>63</v>
      </c>
      <c r="AK24" s="298"/>
      <c r="AL24" s="298">
        <f t="shared" si="6"/>
        <v>149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IF(LEN(TRIM(Input!C119)) = 0, "", Input!C119)</f>
        <v/>
      </c>
      <c r="C25" s="181" t="s">
        <v>0</v>
      </c>
      <c r="D25" s="180" t="str">
        <f>IF(LEN(TRIM(Input!D119)) = 0, "", Input!D119)</f>
        <v/>
      </c>
      <c r="E25" s="181"/>
      <c r="F25" s="180">
        <f>IF(LEN(TRIM(Input!E119)) = 0, "", Input!E119)</f>
        <v>14</v>
      </c>
      <c r="G25" s="181" t="s">
        <v>0</v>
      </c>
      <c r="H25" s="180">
        <f>IF(LEN(TRIM(Input!F119)) = 0, "", Input!F119)</f>
        <v>14</v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IF(LEN(TRIM(Input!C167)) = 0, "", Input!C167)</f>
        <v/>
      </c>
      <c r="N25" s="181" t="s">
        <v>0</v>
      </c>
      <c r="O25" s="180" t="str">
        <f>IF(LEN(TRIM(Input!D167)) = 0, "", Input!D167)</f>
        <v/>
      </c>
      <c r="P25" s="181" t="s">
        <v>0</v>
      </c>
      <c r="Q25" s="180">
        <f>IF(LEN(TRIM(Input!E167)) = 0, "", Input!E167)</f>
        <v>416</v>
      </c>
      <c r="R25" s="181" t="s">
        <v>0</v>
      </c>
      <c r="S25" s="180">
        <f>IF(LEN(TRIM(Input!F167)) = 0, "", Input!F167)</f>
        <v>404</v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14</v>
      </c>
      <c r="AB25" s="298">
        <f t="shared" si="10"/>
        <v>14</v>
      </c>
      <c r="AC25" s="298">
        <f t="shared" si="1"/>
        <v>28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120</v>
      </c>
      <c r="AI25" s="298"/>
      <c r="AJ25" s="298">
        <f t="shared" si="5"/>
        <v>90</v>
      </c>
      <c r="AK25" s="298"/>
      <c r="AL25" s="298">
        <f t="shared" si="6"/>
        <v>210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IF(LEN(TRIM(Input!C120)) = 0, "", Input!C120)</f>
        <v/>
      </c>
      <c r="C26" s="181" t="s">
        <v>0</v>
      </c>
      <c r="D26" s="180" t="str">
        <f>IF(LEN(TRIM(Input!D120)) = 0, "", Input!D120)</f>
        <v/>
      </c>
      <c r="E26" s="181"/>
      <c r="F26" s="180">
        <f>IF(LEN(TRIM(Input!E120)) = 0, "", Input!E120)</f>
        <v>27</v>
      </c>
      <c r="G26" s="181" t="s">
        <v>0</v>
      </c>
      <c r="H26" s="180">
        <f>IF(LEN(TRIM(Input!F120)) = 0, "", Input!F120)</f>
        <v>13</v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IF(LEN(TRIM(Input!C168)) = 0, "", Input!C168)</f>
        <v/>
      </c>
      <c r="N26" s="181" t="s">
        <v>0</v>
      </c>
      <c r="O26" s="180" t="str">
        <f>IF(LEN(TRIM(Input!D168)) = 0, "", Input!D168)</f>
        <v/>
      </c>
      <c r="P26" s="181" t="s">
        <v>0</v>
      </c>
      <c r="Q26" s="180">
        <f>IF(LEN(TRIM(Input!E168)) = 0, "", Input!E168)</f>
        <v>374</v>
      </c>
      <c r="R26" s="181" t="s">
        <v>0</v>
      </c>
      <c r="S26" s="180">
        <f>IF(LEN(TRIM(Input!F168)) = 0, "", Input!F168)</f>
        <v>378</v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27</v>
      </c>
      <c r="AB26" s="298">
        <f t="shared" si="10"/>
        <v>13</v>
      </c>
      <c r="AC26" s="298">
        <f t="shared" si="1"/>
        <v>40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140</v>
      </c>
      <c r="AI26" s="298"/>
      <c r="AJ26" s="298">
        <f t="shared" si="5"/>
        <v>118</v>
      </c>
      <c r="AK26" s="298"/>
      <c r="AL26" s="298">
        <f t="shared" si="6"/>
        <v>258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IF(LEN(TRIM(Input!C121)) = 0, "", Input!C121)</f>
        <v/>
      </c>
      <c r="C27" s="301" t="str">
        <f>IF(LEN(CONCATENATE(B24,B25,B26,B27))=0, " ", SUM(B24:B27))</f>
        <v xml:space="preserve"> </v>
      </c>
      <c r="D27" s="300" t="str">
        <f>IF(LEN(TRIM(Input!D121)) = 0, "", Input!D121)</f>
        <v/>
      </c>
      <c r="E27" s="301" t="str">
        <f>IF(LEN(CONCATENATE(D24,D25,D26,D27))=0, " ", SUM(D24:D27))</f>
        <v xml:space="preserve"> </v>
      </c>
      <c r="F27" s="300">
        <f>IF(LEN(TRIM(Input!E121)) = 0, "", Input!E121)</f>
        <v>36</v>
      </c>
      <c r="G27" s="301">
        <f>IF(LEN(CONCATENATE(F24,F25,F26,F27))=0, " ", SUM(F24:F27))</f>
        <v>86</v>
      </c>
      <c r="H27" s="300">
        <f>IF(LEN(TRIM(Input!F121)) = 0, "", Input!F121)</f>
        <v>27</v>
      </c>
      <c r="I27" s="301">
        <f>IF(LEN(CONCATENATE(H24,H25,H26,H27))=0, " ", SUM(H24:H27))</f>
        <v>63</v>
      </c>
      <c r="J27" s="192">
        <f>IF(SUM(C27,E27,G27,I27)=0," ",SUM(C27,E27,G27,I27))</f>
        <v>149</v>
      </c>
      <c r="K27" s="302">
        <v>0.69791666666666596</v>
      </c>
      <c r="L27" s="303"/>
      <c r="M27" s="303" t="str">
        <f>IF(LEN(TRIM(Input!C169)) = 0, "", Input!C169)</f>
        <v/>
      </c>
      <c r="N27" s="304" t="str">
        <f>IF(LEN(CONCATENATE(M24,M25,M26,M27))=0, " ", SUM(M24:M27))</f>
        <v xml:space="preserve"> </v>
      </c>
      <c r="O27" s="303" t="str">
        <f>IF(LEN(TRIM(Input!D169)) = 0, "", Input!D169)</f>
        <v/>
      </c>
      <c r="P27" s="304" t="str">
        <f>IF(LEN(CONCATENATE(O24,O25,O26,O27))=0, " ", SUM(O24:O27))</f>
        <v xml:space="preserve"> </v>
      </c>
      <c r="Q27" s="303">
        <f>IF(LEN(TRIM(Input!E169)) = 0, "", Input!E169)</f>
        <v>436</v>
      </c>
      <c r="R27" s="304">
        <f>IF(LEN(CONCATENATE(Q24,Q25,Q26,Q27))=0, " ", SUM(Q24:Q27))</f>
        <v>1608</v>
      </c>
      <c r="S27" s="303">
        <f>IF(LEN(TRIM(Input!F169)) = 0, "", Input!F169)</f>
        <v>474</v>
      </c>
      <c r="T27" s="304">
        <f>IF(LEN(CONCATENATE(S24,S25,S26,S27))=0, " ", SUM(S24:S27))</f>
        <v>1725</v>
      </c>
      <c r="U27" s="305">
        <f>IF(SUM(N27,P27,R27,T27)=0," ",SUM(N27,P27,R27,T27))</f>
        <v>3333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36</v>
      </c>
      <c r="AB27" s="298">
        <f t="shared" si="10"/>
        <v>27</v>
      </c>
      <c r="AC27" s="298">
        <f t="shared" si="1"/>
        <v>63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198</v>
      </c>
      <c r="AI27" s="298"/>
      <c r="AJ27" s="298">
        <f t="shared" si="5"/>
        <v>150</v>
      </c>
      <c r="AK27" s="298"/>
      <c r="AL27" s="298">
        <f t="shared" si="6"/>
        <v>348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IF(LEN(TRIM(Input!C122)) = 0, "", Input!C122)</f>
        <v/>
      </c>
      <c r="C28" s="181" t="s">
        <v>0</v>
      </c>
      <c r="D28" s="180" t="str">
        <f>IF(LEN(TRIM(Input!D122)) = 0, "", Input!D122)</f>
        <v/>
      </c>
      <c r="E28" s="181"/>
      <c r="F28" s="180">
        <f>IF(LEN(TRIM(Input!E122)) = 0, "", Input!E122)</f>
        <v>43</v>
      </c>
      <c r="G28" s="181" t="s">
        <v>0</v>
      </c>
      <c r="H28" s="180">
        <f>IF(LEN(TRIM(Input!F122)) = 0, "", Input!F122)</f>
        <v>36</v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IF(LEN(TRIM(Input!C170)) = 0, "", Input!C170)</f>
        <v/>
      </c>
      <c r="N28" s="181" t="s">
        <v>0</v>
      </c>
      <c r="O28" s="180" t="str">
        <f>IF(LEN(TRIM(Input!D170)) = 0, "", Input!D170)</f>
        <v/>
      </c>
      <c r="P28" s="181" t="s">
        <v>0</v>
      </c>
      <c r="Q28" s="180">
        <f>IF(LEN(TRIM(Input!E170)) = 0, "", Input!E170)</f>
        <v>400</v>
      </c>
      <c r="R28" s="181" t="s">
        <v>0</v>
      </c>
      <c r="S28" s="180">
        <f>IF(LEN(TRIM(Input!F170)) = 0, "", Input!F170)</f>
        <v>456</v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43</v>
      </c>
      <c r="AB28" s="298">
        <f t="shared" si="10"/>
        <v>36</v>
      </c>
      <c r="AC28" s="298">
        <f t="shared" si="1"/>
        <v>79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292</v>
      </c>
      <c r="AI28" s="298"/>
      <c r="AJ28" s="298">
        <f t="shared" si="5"/>
        <v>188</v>
      </c>
      <c r="AK28" s="298"/>
      <c r="AL28" s="298">
        <f t="shared" si="6"/>
        <v>480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IF(LEN(TRIM(Input!C123)) = 0, "", Input!C123)</f>
        <v/>
      </c>
      <c r="C29" s="181" t="s">
        <v>0</v>
      </c>
      <c r="D29" s="180" t="str">
        <f>IF(LEN(TRIM(Input!D123)) = 0, "", Input!D123)</f>
        <v/>
      </c>
      <c r="E29" s="181"/>
      <c r="F29" s="180">
        <f>IF(LEN(TRIM(Input!E123)) = 0, "", Input!E123)</f>
        <v>34</v>
      </c>
      <c r="G29" s="181" t="s">
        <v>0</v>
      </c>
      <c r="H29" s="180">
        <f>IF(LEN(TRIM(Input!F123)) = 0, "", Input!F123)</f>
        <v>42</v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IF(LEN(TRIM(Input!C171)) = 0, "", Input!C171)</f>
        <v/>
      </c>
      <c r="N29" s="181" t="s">
        <v>0</v>
      </c>
      <c r="O29" s="180" t="str">
        <f>IF(LEN(TRIM(Input!D171)) = 0, "", Input!D171)</f>
        <v/>
      </c>
      <c r="P29" s="181" t="s">
        <v>0</v>
      </c>
      <c r="Q29" s="180">
        <f>IF(LEN(TRIM(Input!E171)) = 0, "", Input!E171)</f>
        <v>367</v>
      </c>
      <c r="R29" s="181" t="s">
        <v>0</v>
      </c>
      <c r="S29" s="180">
        <f>IF(LEN(TRIM(Input!F171)) = 0, "", Input!F171)</f>
        <v>460</v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34</v>
      </c>
      <c r="AB29" s="298">
        <f t="shared" si="10"/>
        <v>42</v>
      </c>
      <c r="AC29" s="298">
        <f t="shared" si="1"/>
        <v>76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350</v>
      </c>
      <c r="AI29" s="298"/>
      <c r="AJ29" s="298">
        <f t="shared" si="5"/>
        <v>253</v>
      </c>
      <c r="AK29" s="298"/>
      <c r="AL29" s="298">
        <f t="shared" si="6"/>
        <v>603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IF(LEN(TRIM(Input!C124)) = 0, "", Input!C124)</f>
        <v/>
      </c>
      <c r="C30" s="181" t="s">
        <v>0</v>
      </c>
      <c r="D30" s="180" t="str">
        <f>IF(LEN(TRIM(Input!D124)) = 0, "", Input!D124)</f>
        <v/>
      </c>
      <c r="E30" s="181"/>
      <c r="F30" s="180">
        <f>IF(LEN(TRIM(Input!E124)) = 0, "", Input!E124)</f>
        <v>85</v>
      </c>
      <c r="G30" s="181" t="s">
        <v>0</v>
      </c>
      <c r="H30" s="180">
        <f>IF(LEN(TRIM(Input!F124)) = 0, "", Input!F124)</f>
        <v>45</v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IF(LEN(TRIM(Input!C172)) = 0, "", Input!C172)</f>
        <v/>
      </c>
      <c r="N30" s="181" t="s">
        <v>0</v>
      </c>
      <c r="O30" s="180" t="str">
        <f>IF(LEN(TRIM(Input!D172)) = 0, "", Input!D172)</f>
        <v/>
      </c>
      <c r="P30" s="181" t="s">
        <v>0</v>
      </c>
      <c r="Q30" s="180">
        <f>IF(LEN(TRIM(Input!E172)) = 0, "", Input!E172)</f>
        <v>364</v>
      </c>
      <c r="R30" s="181" t="s">
        <v>0</v>
      </c>
      <c r="S30" s="180">
        <f>IF(LEN(TRIM(Input!F172)) = 0, "", Input!F172)</f>
        <v>445</v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85</v>
      </c>
      <c r="AB30" s="298">
        <f t="shared" si="10"/>
        <v>45</v>
      </c>
      <c r="AC30" s="298">
        <f t="shared" si="1"/>
        <v>130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413</v>
      </c>
      <c r="AI30" s="298"/>
      <c r="AJ30" s="298">
        <f t="shared" si="5"/>
        <v>341</v>
      </c>
      <c r="AK30" s="298"/>
      <c r="AL30" s="298">
        <f t="shared" si="6"/>
        <v>754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IF(LEN(TRIM(Input!C125)) = 0, "", Input!C125)</f>
        <v/>
      </c>
      <c r="C31" s="301" t="str">
        <f>IF(LEN(CONCATENATE(B28,B29,B30,B31))=0, " ", SUM(B28:B31))</f>
        <v xml:space="preserve"> </v>
      </c>
      <c r="D31" s="300" t="str">
        <f>IF(LEN(TRIM(Input!D125)) = 0, "", Input!D125)</f>
        <v/>
      </c>
      <c r="E31" s="301" t="str">
        <f>IF(LEN(CONCATENATE(D28,D29,D30,D31))=0, " ", SUM(D28:D31))</f>
        <v xml:space="preserve"> </v>
      </c>
      <c r="F31" s="300">
        <f>IF(LEN(TRIM(Input!E125)) = 0, "", Input!E125)</f>
        <v>130</v>
      </c>
      <c r="G31" s="301">
        <f>IF(LEN(CONCATENATE(F28,F29,F30,F31))=0, " ", SUM(F28:F31))</f>
        <v>292</v>
      </c>
      <c r="H31" s="300">
        <f>IF(LEN(TRIM(Input!F125)) = 0, "", Input!F125)</f>
        <v>65</v>
      </c>
      <c r="I31" s="301">
        <f>IF(LEN(CONCATENATE(H28,H29,H30,H31))=0, " ", SUM(H28:H31))</f>
        <v>188</v>
      </c>
      <c r="J31" s="192">
        <f>IF(SUM(C31,E31,G31,I31)=0," ",SUM(C31,E31,G31,I31))</f>
        <v>480</v>
      </c>
      <c r="K31" s="302">
        <v>0.73958333333333204</v>
      </c>
      <c r="L31" s="303"/>
      <c r="M31" s="303" t="str">
        <f>IF(LEN(TRIM(Input!C173)) = 0, "", Input!C173)</f>
        <v/>
      </c>
      <c r="N31" s="304" t="str">
        <f>IF(LEN(CONCATENATE(M28,M29,M30,M31))=0, " ", SUM(M28:M31))</f>
        <v xml:space="preserve"> </v>
      </c>
      <c r="O31" s="303" t="str">
        <f>IF(LEN(TRIM(Input!D173)) = 0, "", Input!D173)</f>
        <v/>
      </c>
      <c r="P31" s="304" t="str">
        <f>IF(LEN(CONCATENATE(O28,O29,O30,O31))=0, " ", SUM(O28:O31))</f>
        <v xml:space="preserve"> </v>
      </c>
      <c r="Q31" s="303">
        <f>IF(LEN(TRIM(Input!E173)) = 0, "", Input!E173)</f>
        <v>351</v>
      </c>
      <c r="R31" s="304">
        <f>IF(LEN(CONCATENATE(Q28,Q29,Q30,Q31))=0, " ", SUM(Q28:Q31))</f>
        <v>1482</v>
      </c>
      <c r="S31" s="303">
        <f>IF(LEN(TRIM(Input!F173)) = 0, "", Input!F173)</f>
        <v>376</v>
      </c>
      <c r="T31" s="304">
        <f>IF(LEN(CONCATENATE(S28,S29,S30,S31))=0, " ", SUM(S28:S31))</f>
        <v>1737</v>
      </c>
      <c r="U31" s="305">
        <f>IF(SUM(N31,P31,R31,T31)=0," ",SUM(N31,P31,R31,T31))</f>
        <v>3219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130</v>
      </c>
      <c r="AB31" s="298">
        <f t="shared" si="10"/>
        <v>65</v>
      </c>
      <c r="AC31" s="298">
        <f t="shared" si="1"/>
        <v>195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512</v>
      </c>
      <c r="AI31" s="298"/>
      <c r="AJ31" s="298">
        <f t="shared" si="5"/>
        <v>412</v>
      </c>
      <c r="AK31" s="298"/>
      <c r="AL31" s="298">
        <f t="shared" si="6"/>
        <v>924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IF(LEN(TRIM(Input!C126)) = 0, "", Input!C126)</f>
        <v/>
      </c>
      <c r="C32" s="181" t="s">
        <v>0</v>
      </c>
      <c r="D32" s="180" t="str">
        <f>IF(LEN(TRIM(Input!D126)) = 0, "", Input!D126)</f>
        <v/>
      </c>
      <c r="E32" s="181"/>
      <c r="F32" s="180">
        <f>IF(LEN(TRIM(Input!E126)) = 0, "", Input!E126)</f>
        <v>101</v>
      </c>
      <c r="G32" s="181" t="s">
        <v>0</v>
      </c>
      <c r="H32" s="180">
        <f>IF(LEN(TRIM(Input!F126)) = 0, "", Input!F126)</f>
        <v>101</v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IF(LEN(TRIM(Input!C174)) = 0, "", Input!C174)</f>
        <v/>
      </c>
      <c r="N32" s="181" t="s">
        <v>0</v>
      </c>
      <c r="O32" s="180" t="str">
        <f>IF(LEN(TRIM(Input!D174)) = 0, "", Input!D174)</f>
        <v/>
      </c>
      <c r="P32" s="181" t="s">
        <v>0</v>
      </c>
      <c r="Q32" s="180">
        <f>IF(LEN(TRIM(Input!E174)) = 0, "", Input!E174)</f>
        <v>344</v>
      </c>
      <c r="R32" s="181" t="s">
        <v>0</v>
      </c>
      <c r="S32" s="180">
        <f>IF(LEN(TRIM(Input!F174)) = 0, "", Input!F174)</f>
        <v>328</v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101</v>
      </c>
      <c r="AB32" s="298">
        <f t="shared" si="10"/>
        <v>101</v>
      </c>
      <c r="AC32" s="298">
        <f t="shared" si="1"/>
        <v>202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573</v>
      </c>
      <c r="AI32" s="298"/>
      <c r="AJ32" s="298">
        <f t="shared" si="5"/>
        <v>530</v>
      </c>
      <c r="AK32" s="298"/>
      <c r="AL32" s="298">
        <f t="shared" si="6"/>
        <v>1103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IF(LEN(TRIM(Input!C127)) = 0, "", Input!C127)</f>
        <v/>
      </c>
      <c r="C33" s="181" t="s">
        <v>0</v>
      </c>
      <c r="D33" s="180" t="str">
        <f>IF(LEN(TRIM(Input!D127)) = 0, "", Input!D127)</f>
        <v/>
      </c>
      <c r="E33" s="181"/>
      <c r="F33" s="180">
        <f>IF(LEN(TRIM(Input!E127)) = 0, "", Input!E127)</f>
        <v>97</v>
      </c>
      <c r="G33" s="181" t="s">
        <v>0</v>
      </c>
      <c r="H33" s="180">
        <f>IF(LEN(TRIM(Input!F127)) = 0, "", Input!F127)</f>
        <v>130</v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IF(LEN(TRIM(Input!C175)) = 0, "", Input!C175)</f>
        <v/>
      </c>
      <c r="N33" s="181" t="s">
        <v>0</v>
      </c>
      <c r="O33" s="180" t="str">
        <f>IF(LEN(TRIM(Input!D175)) = 0, "", Input!D175)</f>
        <v/>
      </c>
      <c r="P33" s="181" t="s">
        <v>0</v>
      </c>
      <c r="Q33" s="180">
        <f>IF(LEN(TRIM(Input!E175)) = 0, "", Input!E175)</f>
        <v>337</v>
      </c>
      <c r="R33" s="181" t="s">
        <v>0</v>
      </c>
      <c r="S33" s="180">
        <f>IF(LEN(TRIM(Input!F175)) = 0, "", Input!F175)</f>
        <v>328</v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97</v>
      </c>
      <c r="AB33" s="298">
        <f t="shared" si="10"/>
        <v>130</v>
      </c>
      <c r="AC33" s="298">
        <f t="shared" si="1"/>
        <v>227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695</v>
      </c>
      <c r="AI33" s="298"/>
      <c r="AJ33" s="298">
        <f t="shared" si="5"/>
        <v>574</v>
      </c>
      <c r="AK33" s="298"/>
      <c r="AL33" s="298">
        <f t="shared" si="6"/>
        <v>1269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IF(LEN(TRIM(Input!C128)) = 0, "", Input!C128)</f>
        <v/>
      </c>
      <c r="C34" s="181" t="s">
        <v>0</v>
      </c>
      <c r="D34" s="180" t="str">
        <f>IF(LEN(TRIM(Input!D128)) = 0, "", Input!D128)</f>
        <v/>
      </c>
      <c r="E34" s="181"/>
      <c r="F34" s="180">
        <f>IF(LEN(TRIM(Input!E128)) = 0, "", Input!E128)</f>
        <v>184</v>
      </c>
      <c r="G34" s="181" t="s">
        <v>0</v>
      </c>
      <c r="H34" s="180">
        <f>IF(LEN(TRIM(Input!F128)) = 0, "", Input!F128)</f>
        <v>116</v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IF(LEN(TRIM(Input!C176)) = 0, "", Input!C176)</f>
        <v/>
      </c>
      <c r="N34" s="181" t="s">
        <v>0</v>
      </c>
      <c r="O34" s="180" t="str">
        <f>IF(LEN(TRIM(Input!D176)) = 0, "", Input!D176)</f>
        <v/>
      </c>
      <c r="P34" s="181" t="s">
        <v>0</v>
      </c>
      <c r="Q34" s="180">
        <f>IF(LEN(TRIM(Input!E176)) = 0, "", Input!E176)</f>
        <v>304</v>
      </c>
      <c r="R34" s="181" t="s">
        <v>0</v>
      </c>
      <c r="S34" s="180">
        <f>IF(LEN(TRIM(Input!F176)) = 0, "", Input!F176)</f>
        <v>346</v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184</v>
      </c>
      <c r="AB34" s="298">
        <f t="shared" si="10"/>
        <v>116</v>
      </c>
      <c r="AC34" s="298">
        <f t="shared" si="1"/>
        <v>300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834</v>
      </c>
      <c r="AI34" s="298"/>
      <c r="AJ34" s="298">
        <f t="shared" si="5"/>
        <v>661</v>
      </c>
      <c r="AK34" s="298"/>
      <c r="AL34" s="298">
        <f t="shared" si="6"/>
        <v>1495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IF(LEN(TRIM(Input!C129)) = 0, "", Input!C129)</f>
        <v/>
      </c>
      <c r="C35" s="301" t="str">
        <f>IF(LEN(CONCATENATE(B32,B33,B34,B35))=0, " ", SUM(B32:B35))</f>
        <v xml:space="preserve"> </v>
      </c>
      <c r="D35" s="300" t="str">
        <f>IF(LEN(TRIM(Input!D129)) = 0, "", Input!D129)</f>
        <v/>
      </c>
      <c r="E35" s="301" t="str">
        <f>IF(LEN(CONCATENATE(D32,D33,D34,D35))=0, " ", SUM(D32:D35))</f>
        <v xml:space="preserve"> </v>
      </c>
      <c r="F35" s="300">
        <f>IF(LEN(TRIM(Input!E129)) = 0, "", Input!E129)</f>
        <v>191</v>
      </c>
      <c r="G35" s="301">
        <f>IF(LEN(CONCATENATE(F32,F33,F34,F35))=0, " ", SUM(F32:F35))</f>
        <v>573</v>
      </c>
      <c r="H35" s="300">
        <f>IF(LEN(TRIM(Input!F129)) = 0, "", Input!F129)</f>
        <v>183</v>
      </c>
      <c r="I35" s="301">
        <f>IF(LEN(CONCATENATE(H32,H33,H34,H35))=0, " ", SUM(H32:H35))</f>
        <v>530</v>
      </c>
      <c r="J35" s="192">
        <f>IF(SUM(C35,E35,G35,I35)=0," ",SUM(C35,E35,G35,I35))</f>
        <v>1103</v>
      </c>
      <c r="K35" s="302">
        <v>0.781249999999999</v>
      </c>
      <c r="L35" s="303"/>
      <c r="M35" s="303" t="str">
        <f>IF(LEN(TRIM(Input!C177)) = 0, "", Input!C177)</f>
        <v/>
      </c>
      <c r="N35" s="304" t="str">
        <f>IF(LEN(CONCATENATE(M32,M33,M34,M35))=0, " ", SUM(M32:M35))</f>
        <v xml:space="preserve"> </v>
      </c>
      <c r="O35" s="303" t="str">
        <f>IF(LEN(TRIM(Input!D177)) = 0, "", Input!D177)</f>
        <v/>
      </c>
      <c r="P35" s="304" t="str">
        <f>IF(LEN(CONCATENATE(O32,O33,O34,O35))=0, " ", SUM(O32:O35))</f>
        <v xml:space="preserve"> </v>
      </c>
      <c r="Q35" s="303">
        <f>IF(LEN(TRIM(Input!E177)) = 0, "", Input!E177)</f>
        <v>266</v>
      </c>
      <c r="R35" s="304">
        <f>IF(LEN(CONCATENATE(Q32,Q33,Q34,Q35))=0, " ", SUM(Q32:Q35))</f>
        <v>1251</v>
      </c>
      <c r="S35" s="303">
        <f>IF(LEN(TRIM(Input!F177)) = 0, "", Input!F177)</f>
        <v>237</v>
      </c>
      <c r="T35" s="304">
        <f>IF(LEN(CONCATENATE(S32,S33,S34,S35))=0, " ", SUM(S32:S35))</f>
        <v>1239</v>
      </c>
      <c r="U35" s="305">
        <f>IF(SUM(N35,P35,R35,T35)=0," ",SUM(N35,P35,R35,T35))</f>
        <v>2490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191</v>
      </c>
      <c r="AB35" s="298">
        <f t="shared" si="10"/>
        <v>183</v>
      </c>
      <c r="AC35" s="298">
        <f t="shared" si="1"/>
        <v>374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947</v>
      </c>
      <c r="AI35" s="298"/>
      <c r="AJ35" s="298">
        <f t="shared" si="5"/>
        <v>768</v>
      </c>
      <c r="AK35" s="298"/>
      <c r="AL35" s="298">
        <f t="shared" si="6"/>
        <v>1715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IF(LEN(TRIM(Input!C130)) = 0, "", Input!C130)</f>
        <v/>
      </c>
      <c r="C36" s="181" t="s">
        <v>0</v>
      </c>
      <c r="D36" s="180" t="str">
        <f>IF(LEN(TRIM(Input!D130)) = 0, "", Input!D130)</f>
        <v/>
      </c>
      <c r="E36" s="181"/>
      <c r="F36" s="180">
        <f>IF(LEN(TRIM(Input!E130)) = 0, "", Input!E130)</f>
        <v>223</v>
      </c>
      <c r="G36" s="181" t="s">
        <v>0</v>
      </c>
      <c r="H36" s="180">
        <f>IF(LEN(TRIM(Input!F130)) = 0, "", Input!F130)</f>
        <v>145</v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IF(LEN(TRIM(Input!C178)) = 0, "", Input!C178)</f>
        <v/>
      </c>
      <c r="N36" s="181" t="s">
        <v>0</v>
      </c>
      <c r="O36" s="180" t="str">
        <f>IF(LEN(TRIM(Input!D178)) = 0, "", Input!D178)</f>
        <v/>
      </c>
      <c r="P36" s="181" t="s">
        <v>0</v>
      </c>
      <c r="Q36" s="180">
        <f>IF(LEN(TRIM(Input!E178)) = 0, "", Input!E178)</f>
        <v>283</v>
      </c>
      <c r="R36" s="181" t="s">
        <v>0</v>
      </c>
      <c r="S36" s="180">
        <f>IF(LEN(TRIM(Input!F178)) = 0, "", Input!F178)</f>
        <v>268</v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223</v>
      </c>
      <c r="AB36" s="298">
        <f t="shared" si="10"/>
        <v>145</v>
      </c>
      <c r="AC36" s="298">
        <f t="shared" si="1"/>
        <v>368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1102</v>
      </c>
      <c r="AI36" s="298"/>
      <c r="AJ36" s="298">
        <f t="shared" si="5"/>
        <v>898</v>
      </c>
      <c r="AK36" s="298"/>
      <c r="AL36" s="298">
        <f t="shared" si="6"/>
        <v>2000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IF(LEN(TRIM(Input!C131)) = 0, "", Input!C131)</f>
        <v/>
      </c>
      <c r="C37" s="181" t="s">
        <v>0</v>
      </c>
      <c r="D37" s="180" t="str">
        <f>IF(LEN(TRIM(Input!D131)) = 0, "", Input!D131)</f>
        <v/>
      </c>
      <c r="E37" s="181"/>
      <c r="F37" s="180">
        <f>IF(LEN(TRIM(Input!E131)) = 0, "", Input!E131)</f>
        <v>236</v>
      </c>
      <c r="G37" s="181" t="s">
        <v>0</v>
      </c>
      <c r="H37" s="180">
        <f>IF(LEN(TRIM(Input!F131)) = 0, "", Input!F131)</f>
        <v>217</v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IF(LEN(TRIM(Input!C179)) = 0, "", Input!C179)</f>
        <v/>
      </c>
      <c r="N37" s="181" t="s">
        <v>0</v>
      </c>
      <c r="O37" s="180" t="str">
        <f>IF(LEN(TRIM(Input!D179)) = 0, "", Input!D179)</f>
        <v/>
      </c>
      <c r="P37" s="181" t="s">
        <v>0</v>
      </c>
      <c r="Q37" s="180">
        <f>IF(LEN(TRIM(Input!E179)) = 0, "", Input!E179)</f>
        <v>247</v>
      </c>
      <c r="R37" s="181" t="s">
        <v>0</v>
      </c>
      <c r="S37" s="180">
        <f>IF(LEN(TRIM(Input!F179)) = 0, "", Input!F179)</f>
        <v>243</v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236</v>
      </c>
      <c r="AB37" s="298">
        <f t="shared" si="10"/>
        <v>217</v>
      </c>
      <c r="AC37" s="298">
        <f t="shared" si="1"/>
        <v>453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1192</v>
      </c>
      <c r="AI37" s="298"/>
      <c r="AJ37" s="298">
        <f t="shared" si="5"/>
        <v>1061</v>
      </c>
      <c r="AK37" s="298"/>
      <c r="AL37" s="298">
        <f t="shared" si="6"/>
        <v>2253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IF(LEN(TRIM(Input!C132)) = 0, "", Input!C132)</f>
        <v/>
      </c>
      <c r="C38" s="181" t="s">
        <v>0</v>
      </c>
      <c r="D38" s="180" t="str">
        <f>IF(LEN(TRIM(Input!D132)) = 0, "", Input!D132)</f>
        <v/>
      </c>
      <c r="E38" s="181"/>
      <c r="F38" s="180">
        <f>IF(LEN(TRIM(Input!E132)) = 0, "", Input!E132)</f>
        <v>297</v>
      </c>
      <c r="G38" s="181" t="s">
        <v>0</v>
      </c>
      <c r="H38" s="180">
        <f>IF(LEN(TRIM(Input!F132)) = 0, "", Input!F132)</f>
        <v>223</v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IF(LEN(TRIM(Input!C180)) = 0, "", Input!C180)</f>
        <v/>
      </c>
      <c r="N38" s="181" t="s">
        <v>0</v>
      </c>
      <c r="O38" s="180" t="str">
        <f>IF(LEN(TRIM(Input!D180)) = 0, "", Input!D180)</f>
        <v/>
      </c>
      <c r="P38" s="181" t="s">
        <v>0</v>
      </c>
      <c r="Q38" s="180">
        <f>IF(LEN(TRIM(Input!E180)) = 0, "", Input!E180)</f>
        <v>250</v>
      </c>
      <c r="R38" s="181" t="s">
        <v>0</v>
      </c>
      <c r="S38" s="180">
        <f>IF(LEN(TRIM(Input!F180)) = 0, "", Input!F180)</f>
        <v>250</v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297</v>
      </c>
      <c r="AB38" s="298">
        <f t="shared" si="10"/>
        <v>223</v>
      </c>
      <c r="AC38" s="298">
        <f t="shared" si="1"/>
        <v>520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1291</v>
      </c>
      <c r="AI38" s="298"/>
      <c r="AJ38" s="298">
        <f t="shared" si="5"/>
        <v>1170</v>
      </c>
      <c r="AK38" s="298"/>
      <c r="AL38" s="298">
        <f t="shared" si="6"/>
        <v>2461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IF(LEN(TRIM(Input!C133)) = 0, "", Input!C133)</f>
        <v/>
      </c>
      <c r="C39" s="301" t="str">
        <f>IF(LEN(CONCATENATE(B36,B37,B38,B39))=0, " ", SUM(B36:B39))</f>
        <v xml:space="preserve"> </v>
      </c>
      <c r="D39" s="300" t="str">
        <f>IF(LEN(TRIM(Input!D133)) = 0, "", Input!D133)</f>
        <v/>
      </c>
      <c r="E39" s="301" t="str">
        <f>IF(LEN(CONCATENATE(D36,D37,D38,D39))=0, " ", SUM(D36:D39))</f>
        <v xml:space="preserve"> </v>
      </c>
      <c r="F39" s="300">
        <f>IF(LEN(TRIM(Input!E133)) = 0, "", Input!E133)</f>
        <v>346</v>
      </c>
      <c r="G39" s="301">
        <f>IF(LEN(CONCATENATE(F36,F37,F38,F39))=0, " ", SUM(F36:F39))</f>
        <v>1102</v>
      </c>
      <c r="H39" s="300">
        <f>IF(LEN(TRIM(Input!F133)) = 0, "", Input!F133)</f>
        <v>313</v>
      </c>
      <c r="I39" s="301">
        <f>IF(LEN(CONCATENATE(H36,H37,H38,H39))=0, " ", SUM(H36:H39))</f>
        <v>898</v>
      </c>
      <c r="J39" s="192">
        <f>IF(SUM(C39,E39,G39,I39)=0," ",SUM(C39,E39,G39,I39))</f>
        <v>2000</v>
      </c>
      <c r="K39" s="302">
        <v>0.82291666666666596</v>
      </c>
      <c r="L39" s="303"/>
      <c r="M39" s="303" t="str">
        <f>IF(LEN(TRIM(Input!C181)) = 0, "", Input!C181)</f>
        <v/>
      </c>
      <c r="N39" s="304" t="str">
        <f>IF(LEN(CONCATENATE(M36,M37,M38,M39))=0, " ", SUM(M36:M39))</f>
        <v xml:space="preserve"> </v>
      </c>
      <c r="O39" s="303" t="str">
        <f>IF(LEN(TRIM(Input!D181)) = 0, "", Input!D181)</f>
        <v/>
      </c>
      <c r="P39" s="304" t="str">
        <f>IF(LEN(CONCATENATE(O36,O37,O38,O39))=0, " ", SUM(O36:O39))</f>
        <v xml:space="preserve"> </v>
      </c>
      <c r="Q39" s="303">
        <f>IF(LEN(TRIM(Input!E181)) = 0, "", Input!E181)</f>
        <v>211</v>
      </c>
      <c r="R39" s="304">
        <f>IF(LEN(CONCATENATE(Q36,Q37,Q38,Q39))=0, " ", SUM(Q36:Q39))</f>
        <v>991</v>
      </c>
      <c r="S39" s="303">
        <f>IF(LEN(TRIM(Input!F181)) = 0, "", Input!F181)</f>
        <v>197</v>
      </c>
      <c r="T39" s="304">
        <f>IF(LEN(CONCATENATE(S36,S37,S38,S39))=0, " ", SUM(S36:S39))</f>
        <v>958</v>
      </c>
      <c r="U39" s="305">
        <f>IF(SUM(N39,P39,R39,T39)=0," ",SUM(N39,P39,R39,T39))</f>
        <v>1949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346</v>
      </c>
      <c r="AB39" s="298">
        <f t="shared" si="10"/>
        <v>313</v>
      </c>
      <c r="AC39" s="298">
        <f t="shared" si="1"/>
        <v>659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1363</v>
      </c>
      <c r="AI39" s="298"/>
      <c r="AJ39" s="298">
        <f t="shared" si="5"/>
        <v>1237</v>
      </c>
      <c r="AK39" s="298"/>
      <c r="AL39" s="298">
        <f t="shared" si="6"/>
        <v>2600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IF(LEN(TRIM(Input!C134)) = 0, "", Input!C134)</f>
        <v/>
      </c>
      <c r="C40" s="181" t="s">
        <v>0</v>
      </c>
      <c r="D40" s="180" t="str">
        <f>IF(LEN(TRIM(Input!D134)) = 0, "", Input!D134)</f>
        <v/>
      </c>
      <c r="E40" s="181"/>
      <c r="F40" s="180">
        <f>IF(LEN(TRIM(Input!E134)) = 0, "", Input!E134)</f>
        <v>313</v>
      </c>
      <c r="G40" s="181" t="s">
        <v>0</v>
      </c>
      <c r="H40" s="180">
        <f>IF(LEN(TRIM(Input!F134)) = 0, "", Input!F134)</f>
        <v>308</v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IF(LEN(TRIM(Input!C182)) = 0, "", Input!C182)</f>
        <v/>
      </c>
      <c r="N40" s="181" t="s">
        <v>0</v>
      </c>
      <c r="O40" s="180" t="str">
        <f>IF(LEN(TRIM(Input!D182)) = 0, "", Input!D182)</f>
        <v/>
      </c>
      <c r="P40" s="181" t="s">
        <v>0</v>
      </c>
      <c r="Q40" s="180">
        <f>IF(LEN(TRIM(Input!E182)) = 0, "", Input!E182)</f>
        <v>193</v>
      </c>
      <c r="R40" s="181" t="s">
        <v>0</v>
      </c>
      <c r="S40" s="180">
        <f>IF(LEN(TRIM(Input!F182)) = 0, "", Input!F182)</f>
        <v>212</v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313</v>
      </c>
      <c r="AB40" s="298">
        <f t="shared" si="10"/>
        <v>308</v>
      </c>
      <c r="AC40" s="298">
        <f t="shared" si="1"/>
        <v>621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1334</v>
      </c>
      <c r="AI40" s="298"/>
      <c r="AJ40" s="298">
        <f t="shared" si="5"/>
        <v>1230</v>
      </c>
      <c r="AK40" s="298"/>
      <c r="AL40" s="298">
        <f t="shared" si="6"/>
        <v>2564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IF(LEN(TRIM(Input!C135)) = 0, "", Input!C135)</f>
        <v/>
      </c>
      <c r="C41" s="181" t="s">
        <v>0</v>
      </c>
      <c r="D41" s="180" t="str">
        <f>IF(LEN(TRIM(Input!D135)) = 0, "", Input!D135)</f>
        <v/>
      </c>
      <c r="E41" s="181"/>
      <c r="F41" s="180">
        <f>IF(LEN(TRIM(Input!E135)) = 0, "", Input!E135)</f>
        <v>335</v>
      </c>
      <c r="G41" s="181" t="s">
        <v>0</v>
      </c>
      <c r="H41" s="180">
        <f>IF(LEN(TRIM(Input!F135)) = 0, "", Input!F135)</f>
        <v>326</v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IF(LEN(TRIM(Input!C183)) = 0, "", Input!C183)</f>
        <v/>
      </c>
      <c r="N41" s="181" t="s">
        <v>0</v>
      </c>
      <c r="O41" s="180" t="str">
        <f>IF(LEN(TRIM(Input!D183)) = 0, "", Input!D183)</f>
        <v/>
      </c>
      <c r="P41" s="181" t="s">
        <v>0</v>
      </c>
      <c r="Q41" s="180">
        <f>IF(LEN(TRIM(Input!E183)) = 0, "", Input!E183)</f>
        <v>212</v>
      </c>
      <c r="R41" s="181" t="s">
        <v>0</v>
      </c>
      <c r="S41" s="180">
        <f>IF(LEN(TRIM(Input!F183)) = 0, "", Input!F183)</f>
        <v>217</v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335</v>
      </c>
      <c r="AB41" s="298">
        <f t="shared" si="10"/>
        <v>326</v>
      </c>
      <c r="AC41" s="298">
        <f t="shared" si="1"/>
        <v>661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1350</v>
      </c>
      <c r="AI41" s="298"/>
      <c r="AJ41" s="298">
        <f t="shared" si="5"/>
        <v>1157</v>
      </c>
      <c r="AK41" s="298"/>
      <c r="AL41" s="298">
        <f t="shared" si="6"/>
        <v>2507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IF(LEN(TRIM(Input!C136)) = 0, "", Input!C136)</f>
        <v/>
      </c>
      <c r="C42" s="181" t="s">
        <v>0</v>
      </c>
      <c r="D42" s="180" t="str">
        <f>IF(LEN(TRIM(Input!D136)) = 0, "", Input!D136)</f>
        <v/>
      </c>
      <c r="E42" s="181"/>
      <c r="F42" s="180">
        <f>IF(LEN(TRIM(Input!E136)) = 0, "", Input!E136)</f>
        <v>369</v>
      </c>
      <c r="G42" s="181" t="s">
        <v>0</v>
      </c>
      <c r="H42" s="180">
        <f>IF(LEN(TRIM(Input!F136)) = 0, "", Input!F136)</f>
        <v>290</v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IF(LEN(TRIM(Input!C184)) = 0, "", Input!C184)</f>
        <v/>
      </c>
      <c r="N42" s="181" t="s">
        <v>0</v>
      </c>
      <c r="O42" s="180" t="str">
        <f>IF(LEN(TRIM(Input!D184)) = 0, "", Input!D184)</f>
        <v/>
      </c>
      <c r="P42" s="181" t="s">
        <v>0</v>
      </c>
      <c r="Q42" s="180">
        <f>IF(LEN(TRIM(Input!E184)) = 0, "", Input!E184)</f>
        <v>164</v>
      </c>
      <c r="R42" s="181" t="s">
        <v>0</v>
      </c>
      <c r="S42" s="180">
        <f>IF(LEN(TRIM(Input!F184)) = 0, "", Input!F184)</f>
        <v>170</v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369</v>
      </c>
      <c r="AB42" s="298">
        <f t="shared" si="10"/>
        <v>290</v>
      </c>
      <c r="AC42" s="298">
        <f t="shared" si="1"/>
        <v>659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1326</v>
      </c>
      <c r="AI42" s="298"/>
      <c r="AJ42" s="298">
        <f t="shared" si="5"/>
        <v>1088</v>
      </c>
      <c r="AK42" s="298"/>
      <c r="AL42" s="298">
        <f t="shared" si="6"/>
        <v>2414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IF(LEN(TRIM(Input!C137)) = 0, "", Input!C137)</f>
        <v/>
      </c>
      <c r="C43" s="301" t="str">
        <f>IF(LEN(CONCATENATE(B40,B41,B42,B43))=0, " ", SUM(B40:B43))</f>
        <v xml:space="preserve"> </v>
      </c>
      <c r="D43" s="300" t="str">
        <f>IF(LEN(TRIM(Input!D137)) = 0, "", Input!D137)</f>
        <v/>
      </c>
      <c r="E43" s="301" t="str">
        <f>IF(LEN(CONCATENATE(D40,D41,D42,D43))=0, " ", SUM(D40:D43))</f>
        <v xml:space="preserve"> </v>
      </c>
      <c r="F43" s="300">
        <f>IF(LEN(TRIM(Input!E137)) = 0, "", Input!E137)</f>
        <v>317</v>
      </c>
      <c r="G43" s="301">
        <f>IF(LEN(CONCATENATE(F40,F41,F42,F43))=0, " ", SUM(F40:F43))</f>
        <v>1334</v>
      </c>
      <c r="H43" s="300">
        <f>IF(LEN(TRIM(Input!F137)) = 0, "", Input!F137)</f>
        <v>306</v>
      </c>
      <c r="I43" s="301">
        <f>IF(LEN(CONCATENATE(H40,H41,H42,H43))=0, " ", SUM(H40:H43))</f>
        <v>1230</v>
      </c>
      <c r="J43" s="192">
        <f>IF(SUM(C43,E43,G43,I43)=0," ",SUM(C43,E43,G43,I43))</f>
        <v>2564</v>
      </c>
      <c r="K43" s="302">
        <v>0.86458333333333204</v>
      </c>
      <c r="L43" s="303"/>
      <c r="M43" s="303" t="str">
        <f>IF(LEN(TRIM(Input!C185)) = 0, "", Input!C185)</f>
        <v/>
      </c>
      <c r="N43" s="304" t="str">
        <f>IF(LEN(CONCATENATE(M40,M41,M42,M43))=0, " ", SUM(M40:M43))</f>
        <v xml:space="preserve"> </v>
      </c>
      <c r="O43" s="303" t="str">
        <f>IF(LEN(TRIM(Input!D185)) = 0, "", Input!D185)</f>
        <v/>
      </c>
      <c r="P43" s="304" t="str">
        <f>IF(LEN(CONCATENATE(O40,O41,O42,O43))=0, " ", SUM(O40:O43))</f>
        <v xml:space="preserve"> </v>
      </c>
      <c r="Q43" s="303">
        <f>IF(LEN(TRIM(Input!E185)) = 0, "", Input!E185)</f>
        <v>157</v>
      </c>
      <c r="R43" s="304">
        <f>IF(LEN(CONCATENATE(Q40,Q41,Q42,Q43))=0, " ", SUM(Q40:Q43))</f>
        <v>726</v>
      </c>
      <c r="S43" s="303">
        <f>IF(LEN(TRIM(Input!F185)) = 0, "", Input!F185)</f>
        <v>174</v>
      </c>
      <c r="T43" s="304">
        <f>IF(LEN(CONCATENATE(S40,S41,S42,S43))=0, " ", SUM(S40:S43))</f>
        <v>773</v>
      </c>
      <c r="U43" s="305">
        <f>IF(SUM(N43,P43,R43,T43)=0," ",SUM(N43,P43,R43,T43))</f>
        <v>1499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317</v>
      </c>
      <c r="AB43" s="298">
        <f t="shared" si="10"/>
        <v>306</v>
      </c>
      <c r="AC43" s="298">
        <f t="shared" si="1"/>
        <v>623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1313</v>
      </c>
      <c r="AI43" s="298"/>
      <c r="AJ43" s="298">
        <f t="shared" si="5"/>
        <v>1077</v>
      </c>
      <c r="AK43" s="298"/>
      <c r="AL43" s="298">
        <f t="shared" si="6"/>
        <v>2390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IF(LEN(TRIM(Input!C138)) = 0, "", Input!C138)</f>
        <v/>
      </c>
      <c r="C44" s="181" t="s">
        <v>0</v>
      </c>
      <c r="D44" s="180" t="str">
        <f>IF(LEN(TRIM(Input!D138)) = 0, "", Input!D138)</f>
        <v/>
      </c>
      <c r="E44" s="181"/>
      <c r="F44" s="180">
        <f>IF(LEN(TRIM(Input!E138)) = 0, "", Input!E138)</f>
        <v>329</v>
      </c>
      <c r="G44" s="181" t="s">
        <v>0</v>
      </c>
      <c r="H44" s="180">
        <f>IF(LEN(TRIM(Input!F138)) = 0, "", Input!F138)</f>
        <v>235</v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IF(LEN(TRIM(Input!C186)) = 0, "", Input!C186)</f>
        <v/>
      </c>
      <c r="N44" s="181" t="s">
        <v>0</v>
      </c>
      <c r="O44" s="180" t="str">
        <f>IF(LEN(TRIM(Input!D186)) = 0, "", Input!D186)</f>
        <v/>
      </c>
      <c r="P44" s="181" t="s">
        <v>0</v>
      </c>
      <c r="Q44" s="180">
        <f>IF(LEN(TRIM(Input!E186)) = 0, "", Input!E186)</f>
        <v>137</v>
      </c>
      <c r="R44" s="181" t="s">
        <v>0</v>
      </c>
      <c r="S44" s="180">
        <f>IF(LEN(TRIM(Input!F186)) = 0, "", Input!F186)</f>
        <v>161</v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329</v>
      </c>
      <c r="AB44" s="298">
        <f t="shared" si="10"/>
        <v>235</v>
      </c>
      <c r="AC44" s="298">
        <f t="shared" si="1"/>
        <v>564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1372</v>
      </c>
      <c r="AI44" s="298"/>
      <c r="AJ44" s="298">
        <f t="shared" si="5"/>
        <v>1046</v>
      </c>
      <c r="AK44" s="298"/>
      <c r="AL44" s="298">
        <f t="shared" si="6"/>
        <v>2418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IF(LEN(TRIM(Input!C139)) = 0, "", Input!C139)</f>
        <v/>
      </c>
      <c r="C45" s="181" t="s">
        <v>0</v>
      </c>
      <c r="D45" s="180" t="str">
        <f>IF(LEN(TRIM(Input!D139)) = 0, "", Input!D139)</f>
        <v/>
      </c>
      <c r="E45" s="181"/>
      <c r="F45" s="180">
        <f>IF(LEN(TRIM(Input!E139)) = 0, "", Input!E139)</f>
        <v>311</v>
      </c>
      <c r="G45" s="181" t="s">
        <v>0</v>
      </c>
      <c r="H45" s="180">
        <f>IF(LEN(TRIM(Input!F139)) = 0, "", Input!F139)</f>
        <v>257</v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IF(LEN(TRIM(Input!C187)) = 0, "", Input!C187)</f>
        <v/>
      </c>
      <c r="N45" s="181" t="s">
        <v>0</v>
      </c>
      <c r="O45" s="180" t="str">
        <f>IF(LEN(TRIM(Input!D187)) = 0, "", Input!D187)</f>
        <v/>
      </c>
      <c r="P45" s="181" t="s">
        <v>0</v>
      </c>
      <c r="Q45" s="180">
        <f>IF(LEN(TRIM(Input!E187)) = 0, "", Input!E187)</f>
        <v>130</v>
      </c>
      <c r="R45" s="181" t="s">
        <v>0</v>
      </c>
      <c r="S45" s="180">
        <f>IF(LEN(TRIM(Input!F187)) = 0, "", Input!F187)</f>
        <v>132</v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311</v>
      </c>
      <c r="AB45" s="298">
        <f t="shared" si="10"/>
        <v>257</v>
      </c>
      <c r="AC45" s="298">
        <f t="shared" si="1"/>
        <v>568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1385</v>
      </c>
      <c r="AI45" s="298"/>
      <c r="AJ45" s="298">
        <f t="shared" si="5"/>
        <v>1099</v>
      </c>
      <c r="AK45" s="298"/>
      <c r="AL45" s="298">
        <f t="shared" si="6"/>
        <v>2484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IF(LEN(TRIM(Input!C140)) = 0, "", Input!C140)</f>
        <v/>
      </c>
      <c r="C46" s="181" t="s">
        <v>0</v>
      </c>
      <c r="D46" s="180" t="str">
        <f>IF(LEN(TRIM(Input!D140)) = 0, "", Input!D140)</f>
        <v/>
      </c>
      <c r="E46" s="181"/>
      <c r="F46" s="180">
        <f>IF(LEN(TRIM(Input!E140)) = 0, "", Input!E140)</f>
        <v>356</v>
      </c>
      <c r="G46" s="181" t="s">
        <v>0</v>
      </c>
      <c r="H46" s="180">
        <f>IF(LEN(TRIM(Input!F140)) = 0, "", Input!F140)</f>
        <v>279</v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IF(LEN(TRIM(Input!C188)) = 0, "", Input!C188)</f>
        <v/>
      </c>
      <c r="N46" s="181" t="s">
        <v>0</v>
      </c>
      <c r="O46" s="180" t="str">
        <f>IF(LEN(TRIM(Input!D188)) = 0, "", Input!D188)</f>
        <v/>
      </c>
      <c r="P46" s="181" t="s">
        <v>0</v>
      </c>
      <c r="Q46" s="180">
        <f>IF(LEN(TRIM(Input!E188)) = 0, "", Input!E188)</f>
        <v>106</v>
      </c>
      <c r="R46" s="181" t="s">
        <v>0</v>
      </c>
      <c r="S46" s="180">
        <f>IF(LEN(TRIM(Input!F188)) = 0, "", Input!F188)</f>
        <v>159</v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356</v>
      </c>
      <c r="AB46" s="298">
        <f t="shared" si="10"/>
        <v>279</v>
      </c>
      <c r="AC46" s="298">
        <f t="shared" si="1"/>
        <v>635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1411</v>
      </c>
      <c r="AI46" s="298"/>
      <c r="AJ46" s="298">
        <f t="shared" si="5"/>
        <v>1133</v>
      </c>
      <c r="AK46" s="298"/>
      <c r="AL46" s="298">
        <f t="shared" si="6"/>
        <v>2544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IF(LEN(TRIM(Input!C141)) = 0, "", Input!C141)</f>
        <v/>
      </c>
      <c r="C47" s="301" t="str">
        <f>IF(LEN(CONCATENATE(B44,B45,B46,B47))=0, " ", SUM(B44:B47))</f>
        <v xml:space="preserve"> </v>
      </c>
      <c r="D47" s="300" t="str">
        <f>IF(LEN(TRIM(Input!D141)) = 0, "", Input!D141)</f>
        <v/>
      </c>
      <c r="E47" s="301" t="str">
        <f>IF(LEN(CONCATENATE(D44,D45,D46,D47))=0, " ", SUM(D44:D47))</f>
        <v xml:space="preserve"> </v>
      </c>
      <c r="F47" s="300">
        <f>IF(LEN(TRIM(Input!E141)) = 0, "", Input!E141)</f>
        <v>376</v>
      </c>
      <c r="G47" s="301">
        <f>IF(LEN(CONCATENATE(F44,F45,F46,F47))=0, " ", SUM(F44:F47))</f>
        <v>1372</v>
      </c>
      <c r="H47" s="300">
        <f>IF(LEN(TRIM(Input!F141)) = 0, "", Input!F141)</f>
        <v>275</v>
      </c>
      <c r="I47" s="301">
        <f>IF(LEN(CONCATENATE(H44,H45,H46,H47))=0, " ", SUM(H44:H47))</f>
        <v>1046</v>
      </c>
      <c r="J47" s="192">
        <f>IF(SUM(C47,E47,G47,I47)=0," ",SUM(C47,E47,G47,I47))</f>
        <v>2418</v>
      </c>
      <c r="K47" s="302">
        <v>0.906249999999999</v>
      </c>
      <c r="L47" s="303"/>
      <c r="M47" s="303" t="str">
        <f>IF(LEN(TRIM(Input!C189)) = 0, "", Input!C189)</f>
        <v/>
      </c>
      <c r="N47" s="304" t="str">
        <f>IF(LEN(CONCATENATE(M44,M45,M46,M47))=0, " ", SUM(M44:M47))</f>
        <v xml:space="preserve"> </v>
      </c>
      <c r="O47" s="303" t="str">
        <f>IF(LEN(TRIM(Input!D189)) = 0, "", Input!D189)</f>
        <v/>
      </c>
      <c r="P47" s="304" t="str">
        <f>IF(LEN(CONCATENATE(O44,O45,O46,O47))=0, " ", SUM(O44:O47))</f>
        <v xml:space="preserve"> </v>
      </c>
      <c r="Q47" s="303">
        <f>IF(LEN(TRIM(Input!E189)) = 0, "", Input!E189)</f>
        <v>115</v>
      </c>
      <c r="R47" s="304">
        <f>IF(LEN(CONCATENATE(Q44,Q45,Q46,Q47))=0, " ", SUM(Q44:Q47))</f>
        <v>488</v>
      </c>
      <c r="S47" s="303">
        <f>IF(LEN(TRIM(Input!F189)) = 0, "", Input!F189)</f>
        <v>130</v>
      </c>
      <c r="T47" s="304">
        <f>IF(LEN(CONCATENATE(S44,S45,S46,S47))=0, " ", SUM(S44:S47))</f>
        <v>582</v>
      </c>
      <c r="U47" s="305">
        <f>IF(SUM(N47,P47,R47,T47)=0," ",SUM(N47,P47,R47,T47))</f>
        <v>1070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376</v>
      </c>
      <c r="AB47" s="298">
        <f t="shared" si="10"/>
        <v>275</v>
      </c>
      <c r="AC47" s="298">
        <f t="shared" si="1"/>
        <v>651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1395</v>
      </c>
      <c r="AI47" s="298"/>
      <c r="AJ47" s="298">
        <f t="shared" si="5"/>
        <v>1136</v>
      </c>
      <c r="AK47" s="298"/>
      <c r="AL47" s="298">
        <f t="shared" si="6"/>
        <v>2531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IF(LEN(TRIM(Input!C142)) = 0, "", Input!C142)</f>
        <v/>
      </c>
      <c r="C48" s="181" t="s">
        <v>0</v>
      </c>
      <c r="D48" s="180" t="str">
        <f>IF(LEN(TRIM(Input!D142)) = 0, "", Input!D142)</f>
        <v/>
      </c>
      <c r="E48" s="181"/>
      <c r="F48" s="180">
        <f>IF(LEN(TRIM(Input!E142)) = 0, "", Input!E142)</f>
        <v>342</v>
      </c>
      <c r="G48" s="181" t="s">
        <v>0</v>
      </c>
      <c r="H48" s="180">
        <f>IF(LEN(TRIM(Input!F142)) = 0, "", Input!F142)</f>
        <v>288</v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IF(LEN(TRIM(Input!C190)) = 0, "", Input!C190)</f>
        <v/>
      </c>
      <c r="N48" s="181" t="s">
        <v>0</v>
      </c>
      <c r="O48" s="180" t="str">
        <f>IF(LEN(TRIM(Input!D190)) = 0, "", Input!D190)</f>
        <v/>
      </c>
      <c r="P48" s="181" t="s">
        <v>0</v>
      </c>
      <c r="Q48" s="180">
        <f>IF(LEN(TRIM(Input!E190)) = 0, "", Input!E190)</f>
        <v>113</v>
      </c>
      <c r="R48" s="181" t="s">
        <v>0</v>
      </c>
      <c r="S48" s="180">
        <f>IF(LEN(TRIM(Input!F190)) = 0, "", Input!F190)</f>
        <v>94</v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342</v>
      </c>
      <c r="AB48" s="298">
        <f t="shared" si="10"/>
        <v>288</v>
      </c>
      <c r="AC48" s="298">
        <f t="shared" si="1"/>
        <v>630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1406</v>
      </c>
      <c r="AI48" s="298"/>
      <c r="AJ48" s="298">
        <f t="shared" si="5"/>
        <v>1161</v>
      </c>
      <c r="AK48" s="298"/>
      <c r="AL48" s="298">
        <f t="shared" si="6"/>
        <v>2567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IF(LEN(TRIM(Input!C143)) = 0, "", Input!C143)</f>
        <v/>
      </c>
      <c r="C49" s="181" t="s">
        <v>0</v>
      </c>
      <c r="D49" s="180" t="str">
        <f>IF(LEN(TRIM(Input!D143)) = 0, "", Input!D143)</f>
        <v/>
      </c>
      <c r="E49" s="181"/>
      <c r="F49" s="180">
        <f>IF(LEN(TRIM(Input!E143)) = 0, "", Input!E143)</f>
        <v>337</v>
      </c>
      <c r="G49" s="181" t="s">
        <v>0</v>
      </c>
      <c r="H49" s="180">
        <f>IF(LEN(TRIM(Input!F143)) = 0, "", Input!F143)</f>
        <v>291</v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IF(LEN(TRIM(Input!C191)) = 0, "", Input!C191)</f>
        <v/>
      </c>
      <c r="N49" s="181" t="s">
        <v>0</v>
      </c>
      <c r="O49" s="180" t="str">
        <f>IF(LEN(TRIM(Input!D191)) = 0, "", Input!D191)</f>
        <v/>
      </c>
      <c r="P49" s="181" t="s">
        <v>0</v>
      </c>
      <c r="Q49" s="180">
        <f>IF(LEN(TRIM(Input!E191)) = 0, "", Input!E191)</f>
        <v>90</v>
      </c>
      <c r="R49" s="181" t="s">
        <v>0</v>
      </c>
      <c r="S49" s="180">
        <f>IF(LEN(TRIM(Input!F191)) = 0, "", Input!F191)</f>
        <v>83</v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337</v>
      </c>
      <c r="AB49" s="298">
        <f t="shared" si="10"/>
        <v>291</v>
      </c>
      <c r="AC49" s="298">
        <f t="shared" si="1"/>
        <v>628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1429</v>
      </c>
      <c r="AI49" s="298"/>
      <c r="AJ49" s="298">
        <f t="shared" si="5"/>
        <v>1181</v>
      </c>
      <c r="AK49" s="298"/>
      <c r="AL49" s="298">
        <f t="shared" si="6"/>
        <v>2610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IF(LEN(TRIM(Input!C144)) = 0, "", Input!C144)</f>
        <v/>
      </c>
      <c r="C50" s="181" t="s">
        <v>0</v>
      </c>
      <c r="D50" s="180" t="str">
        <f>IF(LEN(TRIM(Input!D144)) = 0, "", Input!D144)</f>
        <v/>
      </c>
      <c r="E50" s="181"/>
      <c r="F50" s="180">
        <f>IF(LEN(TRIM(Input!E144)) = 0, "", Input!E144)</f>
        <v>340</v>
      </c>
      <c r="G50" s="181" t="s">
        <v>0</v>
      </c>
      <c r="H50" s="180">
        <f>IF(LEN(TRIM(Input!F144)) = 0, "", Input!F144)</f>
        <v>282</v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IF(LEN(TRIM(Input!C192)) = 0, "", Input!C192)</f>
        <v/>
      </c>
      <c r="N50" s="181" t="s">
        <v>0</v>
      </c>
      <c r="O50" s="180" t="str">
        <f>IF(LEN(TRIM(Input!D192)) = 0, "", Input!D192)</f>
        <v/>
      </c>
      <c r="P50" s="181" t="s">
        <v>0</v>
      </c>
      <c r="Q50" s="180">
        <f>IF(LEN(TRIM(Input!E192)) = 0, "", Input!E192)</f>
        <v>94</v>
      </c>
      <c r="R50" s="181" t="s">
        <v>0</v>
      </c>
      <c r="S50" s="180">
        <f>IF(LEN(TRIM(Input!F192)) = 0, "", Input!F192)</f>
        <v>83</v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340</v>
      </c>
      <c r="AB50" s="298">
        <f t="shared" si="10"/>
        <v>282</v>
      </c>
      <c r="AC50" s="298">
        <f t="shared" si="1"/>
        <v>622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1454</v>
      </c>
      <c r="AI50" s="298"/>
      <c r="AJ50" s="298">
        <f t="shared" si="5"/>
        <v>1214</v>
      </c>
      <c r="AK50" s="298"/>
      <c r="AL50" s="298">
        <f t="shared" si="6"/>
        <v>2668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IF(LEN(TRIM(Input!C145)) = 0, "", Input!C145)</f>
        <v/>
      </c>
      <c r="C51" s="301" t="str">
        <f>IF(LEN(CONCATENATE(B48,B49,B50,B51))=0, " ", SUM(B48:B51))</f>
        <v xml:space="preserve"> </v>
      </c>
      <c r="D51" s="300" t="str">
        <f>IF(LEN(TRIM(Input!D145)) = 0, "", Input!D145)</f>
        <v/>
      </c>
      <c r="E51" s="301" t="str">
        <f>IF(LEN(CONCATENATE(D48,D49,D50,D51))=0, " ", SUM(D48:D51))</f>
        <v xml:space="preserve"> </v>
      </c>
      <c r="F51" s="300">
        <f>IF(LEN(TRIM(Input!E145)) = 0, "", Input!E145)</f>
        <v>387</v>
      </c>
      <c r="G51" s="301">
        <f>IF(LEN(CONCATENATE(F48,F49,F50,F51))=0, " ", SUM(F48:F51))</f>
        <v>1406</v>
      </c>
      <c r="H51" s="300">
        <f>IF(LEN(TRIM(Input!F145)) = 0, "", Input!F145)</f>
        <v>300</v>
      </c>
      <c r="I51" s="301">
        <f>IF(LEN(CONCATENATE(H48,H49,H50,H51))=0, " ", SUM(H48:H51))</f>
        <v>1161</v>
      </c>
      <c r="J51" s="192">
        <f>IF(SUM(C51,E51,G51,I51)=0," ",SUM(C51,E51,G51,I51))</f>
        <v>2567</v>
      </c>
      <c r="K51" s="302">
        <v>0.94791666666666496</v>
      </c>
      <c r="L51" s="303"/>
      <c r="M51" s="303" t="str">
        <f>IF(LEN(TRIM(Input!C193)) = 0, "", Input!C193)</f>
        <v/>
      </c>
      <c r="N51" s="304" t="str">
        <f>IF(LEN(CONCATENATE(M48,M49,M50,M51))=0, " ", SUM(M48:M51))</f>
        <v xml:space="preserve"> </v>
      </c>
      <c r="O51" s="303" t="str">
        <f>IF(LEN(TRIM(Input!D193)) = 0, "", Input!D193)</f>
        <v/>
      </c>
      <c r="P51" s="304" t="str">
        <f>IF(LEN(CONCATENATE(O48,O49,O50,O51))=0, " ", SUM(O48:O51))</f>
        <v xml:space="preserve"> </v>
      </c>
      <c r="Q51" s="303">
        <f>IF(LEN(TRIM(Input!E193)) = 0, "", Input!E193)</f>
        <v>47</v>
      </c>
      <c r="R51" s="304">
        <f>IF(LEN(CONCATENATE(Q48,Q49,Q50,Q51))=0, " ", SUM(Q48:Q51))</f>
        <v>344</v>
      </c>
      <c r="S51" s="303">
        <f>IF(LEN(TRIM(Input!F193)) = 0, "", Input!F193)</f>
        <v>69</v>
      </c>
      <c r="T51" s="304">
        <f>IF(LEN(CONCATENATE(S48,S49,S50,S51))=0, " ", SUM(S48:S51))</f>
        <v>329</v>
      </c>
      <c r="U51" s="305">
        <f>IF(SUM(N51,P51,R51,T51)=0," ",SUM(N51,P51,R51,T51))</f>
        <v>673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387</v>
      </c>
      <c r="AB51" s="298">
        <f t="shared" si="10"/>
        <v>300</v>
      </c>
      <c r="AC51" s="298">
        <f t="shared" si="1"/>
        <v>687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1499</v>
      </c>
      <c r="AI51" s="298"/>
      <c r="AJ51" s="298">
        <f t="shared" si="5"/>
        <v>1276</v>
      </c>
      <c r="AK51" s="298"/>
      <c r="AL51" s="298">
        <f t="shared" si="6"/>
        <v>2775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IF(LEN(TRIM(Input!C146)) = 0, "", Input!C146)</f>
        <v/>
      </c>
      <c r="C52" s="181" t="s">
        <v>0</v>
      </c>
      <c r="D52" s="180" t="str">
        <f>IF(LEN(TRIM(Input!D146)) = 0, "", Input!D146)</f>
        <v/>
      </c>
      <c r="E52" s="181"/>
      <c r="F52" s="180">
        <f>IF(LEN(TRIM(Input!E146)) = 0, "", Input!E146)</f>
        <v>365</v>
      </c>
      <c r="G52" s="181" t="s">
        <v>0</v>
      </c>
      <c r="H52" s="180">
        <f>IF(LEN(TRIM(Input!F146)) = 0, "", Input!F146)</f>
        <v>308</v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IF(LEN(TRIM(Input!C194)) = 0, "", Input!C194)</f>
        <v/>
      </c>
      <c r="N52" s="181" t="s">
        <v>0</v>
      </c>
      <c r="O52" s="180" t="str">
        <f>IF(LEN(TRIM(Input!D194)) = 0, "", Input!D194)</f>
        <v/>
      </c>
      <c r="P52" s="181" t="s">
        <v>0</v>
      </c>
      <c r="Q52" s="180">
        <f>IF(LEN(TRIM(Input!E194)) = 0, "", Input!E194)</f>
        <v>77</v>
      </c>
      <c r="R52" s="181" t="s">
        <v>0</v>
      </c>
      <c r="S52" s="180">
        <f>IF(LEN(TRIM(Input!F194)) = 0, "", Input!F194)</f>
        <v>54</v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365</v>
      </c>
      <c r="AB52" s="298">
        <f t="shared" si="10"/>
        <v>308</v>
      </c>
      <c r="AC52" s="298">
        <f t="shared" si="1"/>
        <v>673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1477</v>
      </c>
      <c r="AI52" s="298"/>
      <c r="AJ52" s="298">
        <f t="shared" si="5"/>
        <v>1367</v>
      </c>
      <c r="AK52" s="298"/>
      <c r="AL52" s="298">
        <f t="shared" si="6"/>
        <v>2844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IF(LEN(TRIM(Input!C147)) = 0, "", Input!C147)</f>
        <v/>
      </c>
      <c r="C53" s="181" t="s">
        <v>0</v>
      </c>
      <c r="D53" s="180" t="str">
        <f>IF(LEN(TRIM(Input!D147)) = 0, "", Input!D147)</f>
        <v/>
      </c>
      <c r="E53" s="181"/>
      <c r="F53" s="180">
        <f>IF(LEN(TRIM(Input!E147)) = 0, "", Input!E147)</f>
        <v>362</v>
      </c>
      <c r="G53" s="181" t="s">
        <v>0</v>
      </c>
      <c r="H53" s="180">
        <f>IF(LEN(TRIM(Input!F147)) = 0, "", Input!F147)</f>
        <v>324</v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IF(LEN(TRIM(Input!C195)) = 0, "", Input!C195)</f>
        <v/>
      </c>
      <c r="N53" s="181" t="s">
        <v>0</v>
      </c>
      <c r="O53" s="180" t="str">
        <f>IF(LEN(TRIM(Input!D195)) = 0, "", Input!D195)</f>
        <v/>
      </c>
      <c r="P53" s="181" t="s">
        <v>0</v>
      </c>
      <c r="Q53" s="180">
        <f>IF(LEN(TRIM(Input!E195)) = 0, "", Input!E195)</f>
        <v>36</v>
      </c>
      <c r="R53" s="181" t="s">
        <v>0</v>
      </c>
      <c r="S53" s="180">
        <f>IF(LEN(TRIM(Input!F195)) = 0, "", Input!F195)</f>
        <v>52</v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362</v>
      </c>
      <c r="AB53" s="298">
        <f t="shared" si="10"/>
        <v>324</v>
      </c>
      <c r="AC53" s="298">
        <f t="shared" si="1"/>
        <v>686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1503</v>
      </c>
      <c r="AI53" s="298"/>
      <c r="AJ53" s="298">
        <f t="shared" si="5"/>
        <v>1506</v>
      </c>
      <c r="AK53" s="298"/>
      <c r="AL53" s="298">
        <f t="shared" si="6"/>
        <v>3009</v>
      </c>
      <c r="AM53" s="299"/>
    </row>
    <row r="54" spans="1:98" s="13" customFormat="1" ht="18.75" customHeight="1">
      <c r="A54" s="179">
        <v>0.47916666666666702</v>
      </c>
      <c r="B54" s="180" t="str">
        <f>IF(LEN(TRIM(Input!C148)) = 0, "", Input!C148)</f>
        <v/>
      </c>
      <c r="C54" s="181" t="s">
        <v>0</v>
      </c>
      <c r="D54" s="180" t="str">
        <f>IF(LEN(TRIM(Input!D148)) = 0, "", Input!D148)</f>
        <v/>
      </c>
      <c r="E54" s="181"/>
      <c r="F54" s="180">
        <f>IF(LEN(TRIM(Input!E148)) = 0, "", Input!E148)</f>
        <v>385</v>
      </c>
      <c r="G54" s="181" t="s">
        <v>0</v>
      </c>
      <c r="H54" s="180">
        <f>IF(LEN(TRIM(Input!F148)) = 0, "", Input!F148)</f>
        <v>344</v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IF(LEN(TRIM(Input!C196)) = 0, "", Input!C196)</f>
        <v/>
      </c>
      <c r="N54" s="181" t="s">
        <v>0</v>
      </c>
      <c r="O54" s="180" t="str">
        <f>IF(LEN(TRIM(Input!D196)) = 0, "", Input!D196)</f>
        <v/>
      </c>
      <c r="P54" s="181" t="s">
        <v>0</v>
      </c>
      <c r="Q54" s="180">
        <f>IF(LEN(TRIM(Input!E196)) = 0, "", Input!E196)</f>
        <v>25</v>
      </c>
      <c r="R54" s="181" t="s">
        <v>0</v>
      </c>
      <c r="S54" s="180">
        <f>IF(LEN(TRIM(Input!F196)) = 0, "", Input!F196)</f>
        <v>42</v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385</v>
      </c>
      <c r="AB54" s="298">
        <f t="shared" si="10"/>
        <v>344</v>
      </c>
      <c r="AC54" s="298">
        <f t="shared" si="1"/>
        <v>729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1539</v>
      </c>
      <c r="AI54" s="298"/>
      <c r="AJ54" s="298">
        <f t="shared" si="5"/>
        <v>1578</v>
      </c>
      <c r="AK54" s="298"/>
      <c r="AL54" s="298">
        <f t="shared" si="6"/>
        <v>3117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IF(LEN(TRIM(Input!C149)) = 0, "", Input!C149)</f>
        <v/>
      </c>
      <c r="C55" s="181" t="str">
        <f>IF(LEN(CONCATENATE(B52,B53,B54,B55))=0, " ", SUM(B52:B55))</f>
        <v xml:space="preserve"> </v>
      </c>
      <c r="D55" s="300" t="str">
        <f>IF(LEN(TRIM(Input!D149)) = 0, "", Input!D149)</f>
        <v/>
      </c>
      <c r="E55" s="181" t="str">
        <f>IF(LEN(CONCATENATE(D52,D53,D54,D55))=0, " ", SUM(D52:D55))</f>
        <v xml:space="preserve"> </v>
      </c>
      <c r="F55" s="300">
        <f>IF(LEN(TRIM(Input!E149)) = 0, "", Input!E149)</f>
        <v>365</v>
      </c>
      <c r="G55" s="181">
        <f>IF(LEN(CONCATENATE(F52,F53,F54,F55))=0, " ", SUM(F52:F55))</f>
        <v>1477</v>
      </c>
      <c r="H55" s="300">
        <f>IF(LEN(TRIM(Input!F149)) = 0, "", Input!F149)</f>
        <v>391</v>
      </c>
      <c r="I55" s="181">
        <f>IF(LEN(CONCATENATE(H52,H53,H54,H55))=0, " ", SUM(H52:H55))</f>
        <v>1367</v>
      </c>
      <c r="J55" s="191">
        <f>IF(SUM(C55,E55,G55,I55)=0," ",SUM(C55,E55,G55,I55))</f>
        <v>2844</v>
      </c>
      <c r="K55" s="312">
        <v>0.98958333333333204</v>
      </c>
      <c r="L55" s="313"/>
      <c r="M55" s="313" t="str">
        <f>IF(LEN(TRIM(Input!C197)) = 0, "", Input!C197)</f>
        <v/>
      </c>
      <c r="N55" s="314" t="str">
        <f>IF(LEN(CONCATENATE(M52,M53,M54,M55))=0, " ", SUM(M52:M55))</f>
        <v xml:space="preserve"> </v>
      </c>
      <c r="O55" s="313" t="str">
        <f>IF(LEN(TRIM(Input!D197)) = 0, "", Input!D197)</f>
        <v/>
      </c>
      <c r="P55" s="314" t="str">
        <f>IF(LEN(CONCATENATE(O52,O53,O54,O55))=0, " ", SUM(O52:O55))</f>
        <v xml:space="preserve"> </v>
      </c>
      <c r="Q55" s="313">
        <f>IF(LEN(TRIM(Input!E197)) = 0, "", Input!E197)</f>
        <v>31</v>
      </c>
      <c r="R55" s="314">
        <f>IF(LEN(CONCATENATE(Q52,Q53,Q54,Q55))=0, " ", SUM(Q52:Q55))</f>
        <v>169</v>
      </c>
      <c r="S55" s="313">
        <f>IF(LEN(TRIM(Input!F197)) = 0, "", Input!F197)</f>
        <v>49</v>
      </c>
      <c r="T55" s="314">
        <f>IF(LEN(CONCATENATE(S52,S53,S54,S55))=0, " ", SUM(S52:S55))</f>
        <v>197</v>
      </c>
      <c r="U55" s="193">
        <f>IF(SUM(N55,P55,R55,T55)=0," ",SUM(N55,P55,R55,T55))</f>
        <v>366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365</v>
      </c>
      <c r="AB55" s="298">
        <f t="shared" si="10"/>
        <v>391</v>
      </c>
      <c r="AC55" s="298">
        <f t="shared" si="1"/>
        <v>756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1555</v>
      </c>
      <c r="AI55" s="298"/>
      <c r="AJ55" s="298">
        <f t="shared" si="5"/>
        <v>1639</v>
      </c>
      <c r="AK55" s="298"/>
      <c r="AL55" s="298">
        <f t="shared" si="6"/>
        <v>3194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>
        <f>IF(SUM(G11,G15,G19,G23,G27,G31,G35,G39,G43,G47,G51,G55)=0,"",SUM(G11,G15,G19,G23,G27,G31,G35,G39,G43,G47,G51,G55))</f>
        <v>7849</v>
      </c>
      <c r="H56" s="195"/>
      <c r="I56" s="195">
        <f>IF(SUM(I11,I15,I19,I23,I27,I31,I35,I39,I43,I47,I51,I55)=0,"",SUM(I11,I15,I19,I23,I27,I31,I35,I39,I43,I47,I51,I55))</f>
        <v>6741</v>
      </c>
      <c r="J56" s="196">
        <f>IF(SUM(J11,J15,J19,J23,J27,J31,J35,J39,J43,J47,J51,J55)=0,"",SUM(J11,J15,J19,J23,J27,J31,J35,J39,J43,J47,J51,J55))</f>
        <v>14590</v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>
        <f>IF(SUM(R11,R15,R19,R23,R27,R31,R35,R39,R43,R47,R51,R55)=0,"",SUM(R11,R15,R19,R23,R27,R31,R35,R39,R43,R47,R51,R55))</f>
        <v>13296</v>
      </c>
      <c r="S56" s="198"/>
      <c r="T56" s="198">
        <f>IF(SUM(T11,T15,T19,T23,T27,T31,T35,T39,T43,T47,T51,T55)=0,"",SUM(T11,T15,T19,T23,T27,T31,T35,T39,T43,T47,T51,T55))</f>
        <v>14013</v>
      </c>
      <c r="U56" s="199">
        <f>IF(SUM(U11,U15,U19,U23,U27,U31,U35,U39,U43,U47,U51,U55)=0,"",SUM(U11,U15,U19,U23,U27,U31,U35,U39,U43,U47,U51,U55))</f>
        <v>27309</v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391</v>
      </c>
      <c r="AB56" s="294">
        <f>IF(S8="",0,S8)</f>
        <v>447</v>
      </c>
      <c r="AC56" s="298">
        <f t="shared" si="1"/>
        <v>838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1590</v>
      </c>
      <c r="AI56" s="298"/>
      <c r="AJ56" s="298">
        <f t="shared" si="5"/>
        <v>1648</v>
      </c>
      <c r="AK56" s="298"/>
      <c r="AL56" s="298">
        <f t="shared" si="6"/>
        <v>3238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398</v>
      </c>
      <c r="AB57" s="294">
        <f t="shared" ref="AB57:AB103" si="15">IF(S9="",0,S9)</f>
        <v>396</v>
      </c>
      <c r="AC57" s="298">
        <f t="shared" si="1"/>
        <v>794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1573</v>
      </c>
      <c r="AI57" s="298"/>
      <c r="AJ57" s="298">
        <f t="shared" si="5"/>
        <v>1612</v>
      </c>
      <c r="AK57" s="298"/>
      <c r="AL57" s="298">
        <f t="shared" si="6"/>
        <v>3185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401</v>
      </c>
      <c r="AB58" s="294">
        <f t="shared" si="15"/>
        <v>405</v>
      </c>
      <c r="AC58" s="298">
        <f t="shared" si="1"/>
        <v>806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1585</v>
      </c>
      <c r="AI58" s="298"/>
      <c r="AJ58" s="298">
        <f t="shared" si="5"/>
        <v>1562</v>
      </c>
      <c r="AK58" s="298"/>
      <c r="AL58" s="298">
        <f t="shared" si="6"/>
        <v>3147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400</v>
      </c>
      <c r="AB59" s="294">
        <f t="shared" si="15"/>
        <v>400</v>
      </c>
      <c r="AC59" s="298">
        <f t="shared" si="1"/>
        <v>800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1564</v>
      </c>
      <c r="AI59" s="298"/>
      <c r="AJ59" s="298">
        <f t="shared" si="5"/>
        <v>1524</v>
      </c>
      <c r="AK59" s="298"/>
      <c r="AL59" s="298">
        <f t="shared" si="6"/>
        <v>3088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374</v>
      </c>
      <c r="AB60" s="294">
        <f t="shared" si="15"/>
        <v>411</v>
      </c>
      <c r="AC60" s="298">
        <f t="shared" si="1"/>
        <v>785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1546</v>
      </c>
      <c r="AI60" s="298"/>
      <c r="AJ60" s="298">
        <f t="shared" si="5"/>
        <v>1459</v>
      </c>
      <c r="AK60" s="298"/>
      <c r="AL60" s="298">
        <f t="shared" si="6"/>
        <v>3005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>
        <f>IF(G56="","",G56/$J$56)</f>
        <v>0.53797121315969842</v>
      </c>
      <c r="H61" s="209"/>
      <c r="I61" s="209">
        <f>IF(I56="","",I56/$J$56)</f>
        <v>0.46202878684030158</v>
      </c>
      <c r="J61" s="210">
        <f>IF(J56="","",J56/(J56+U56))</f>
        <v>0.34821833456645745</v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>
        <f>IF(R56="","",R56/$U$56)</f>
        <v>0.48687245962869385</v>
      </c>
      <c r="S61" s="209"/>
      <c r="T61" s="209">
        <f>IF(T56="","",T56/$U$56)</f>
        <v>0.51312754037130615</v>
      </c>
      <c r="U61" s="212">
        <f>IF(U56="","",U56/(U56+J56))</f>
        <v>0.65178166543354255</v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410</v>
      </c>
      <c r="AB61" s="294">
        <f t="shared" si="15"/>
        <v>346</v>
      </c>
      <c r="AC61" s="298">
        <f t="shared" si="1"/>
        <v>756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1588</v>
      </c>
      <c r="AI61" s="298"/>
      <c r="AJ61" s="298">
        <f t="shared" si="5"/>
        <v>1461</v>
      </c>
      <c r="AK61" s="298"/>
      <c r="AL61" s="298">
        <f t="shared" si="6"/>
        <v>3049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>
        <f>IF(AI14&lt;&gt;0,AI14,"")</f>
        <v>0.48958333333333298</v>
      </c>
      <c r="H62" s="215"/>
      <c r="I62" s="215">
        <f>IF(AK14&lt;&gt;0,AK14,"")</f>
        <v>0.48958333333333298</v>
      </c>
      <c r="J62" s="216">
        <f>IF(AM14&lt;&gt;0,AM14,"")</f>
        <v>0.48958333333333298</v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>
        <f>IF(AI94&lt;&gt;0,AI94,"")</f>
        <v>0.58333333333333304</v>
      </c>
      <c r="S62" s="219"/>
      <c r="T62" s="219">
        <f>IF(AK94&lt;&gt;0,AK94,"")</f>
        <v>0.69791666666666596</v>
      </c>
      <c r="U62" s="220">
        <f>IF(AM94&lt;&gt;0,AM94,"")</f>
        <v>0.69791666666666596</v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380</v>
      </c>
      <c r="AB62" s="294">
        <f t="shared" si="15"/>
        <v>367</v>
      </c>
      <c r="AC62" s="298">
        <f t="shared" si="1"/>
        <v>747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1563</v>
      </c>
      <c r="AI62" s="298"/>
      <c r="AJ62" s="298">
        <f t="shared" si="5"/>
        <v>1533</v>
      </c>
      <c r="AK62" s="298"/>
      <c r="AL62" s="298">
        <f t="shared" si="6"/>
        <v>3096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>
        <f>IF(AI9&lt;&gt;0,AI9,"")</f>
        <v>1555</v>
      </c>
      <c r="H63" s="222"/>
      <c r="I63" s="222">
        <f>IF(AK9&lt;&gt;0,AK9,"")</f>
        <v>1639</v>
      </c>
      <c r="J63" s="223">
        <f>IF(AM9&lt;&gt;0,AM9,"")</f>
        <v>3194</v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>
        <f>IF(AI89&lt;&gt;0,SUM(AI95:AI98),"")</f>
        <v>1631</v>
      </c>
      <c r="S63" s="228"/>
      <c r="T63" s="227">
        <f>IF(AK89&lt;&gt;0,AK89,"")</f>
        <v>1835</v>
      </c>
      <c r="U63" s="229">
        <f>IF(AM89&lt;&gt;0,AM89,"")</f>
        <v>3402</v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382</v>
      </c>
      <c r="AB63" s="294">
        <f t="shared" si="15"/>
        <v>335</v>
      </c>
      <c r="AC63" s="298">
        <f t="shared" si="1"/>
        <v>717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1597</v>
      </c>
      <c r="AI63" s="298"/>
      <c r="AJ63" s="298">
        <f t="shared" si="5"/>
        <v>1564</v>
      </c>
      <c r="AK63" s="298"/>
      <c r="AL63" s="298">
        <f t="shared" si="6"/>
        <v>3161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>
        <f>IF(AI23&lt;&gt;0,AI23,"")</f>
        <v>0.96945137157107231</v>
      </c>
      <c r="H64" s="232"/>
      <c r="I64" s="232">
        <f>IF(AK23&lt;&gt;0,AK23,"")</f>
        <v>0.91666666666666663</v>
      </c>
      <c r="J64" s="233">
        <f>IF(AM23&lt;&gt;0,AM23,"")</f>
        <v>0.95286396181384247</v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>
        <f>IF(AI103&lt;&gt;0,AI103,"")</f>
        <v>0.98016826923076927</v>
      </c>
      <c r="S64" s="232"/>
      <c r="T64" s="232">
        <f>IF(AK103&lt;&gt;0,AK103,"")</f>
        <v>0.96782700421940926</v>
      </c>
      <c r="U64" s="237">
        <f>IF(AM103&lt;&gt;0,AM103,"")</f>
        <v>0.93461538461538463</v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416</v>
      </c>
      <c r="AB64" s="294">
        <f t="shared" si="15"/>
        <v>413</v>
      </c>
      <c r="AC64" s="298">
        <f t="shared" si="1"/>
        <v>829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1631</v>
      </c>
      <c r="AI64" s="298"/>
      <c r="AJ64" s="298">
        <f t="shared" si="5"/>
        <v>1640</v>
      </c>
      <c r="AK64" s="298"/>
      <c r="AL64" s="298">
        <f t="shared" si="6"/>
        <v>3271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385</v>
      </c>
      <c r="AB65" s="294">
        <f t="shared" si="15"/>
        <v>418</v>
      </c>
      <c r="AC65" s="298">
        <f t="shared" si="1"/>
        <v>803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1579</v>
      </c>
      <c r="AI65" s="298"/>
      <c r="AJ65" s="298">
        <f t="shared" si="5"/>
        <v>1660</v>
      </c>
      <c r="AK65" s="298"/>
      <c r="AL65" s="298">
        <f t="shared" si="6"/>
        <v>3239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414</v>
      </c>
      <c r="AB66" s="294">
        <f t="shared" si="15"/>
        <v>398</v>
      </c>
      <c r="AC66" s="298">
        <f t="shared" si="1"/>
        <v>812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1558</v>
      </c>
      <c r="AI66" s="298"/>
      <c r="AJ66" s="298">
        <f t="shared" si="5"/>
        <v>1687</v>
      </c>
      <c r="AK66" s="298"/>
      <c r="AL66" s="298">
        <f t="shared" si="6"/>
        <v>3245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416</v>
      </c>
      <c r="AB67" s="294">
        <f t="shared" si="15"/>
        <v>411</v>
      </c>
      <c r="AC67" s="298">
        <f t="shared" si="1"/>
        <v>827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1526</v>
      </c>
      <c r="AI67" s="298"/>
      <c r="AJ67" s="298">
        <f t="shared" si="5"/>
        <v>1723</v>
      </c>
      <c r="AK67" s="298"/>
      <c r="AL67" s="298">
        <f t="shared" si="6"/>
        <v>3249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364</v>
      </c>
      <c r="AB68" s="294">
        <f t="shared" si="15"/>
        <v>433</v>
      </c>
      <c r="AC68" s="298">
        <f t="shared" si="1"/>
        <v>797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1470</v>
      </c>
      <c r="AI68" s="298"/>
      <c r="AJ68" s="298">
        <f t="shared" si="5"/>
        <v>1726</v>
      </c>
      <c r="AK68" s="298"/>
      <c r="AL68" s="298">
        <f t="shared" si="6"/>
        <v>3196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364</v>
      </c>
      <c r="AB69" s="294">
        <f t="shared" si="15"/>
        <v>445</v>
      </c>
      <c r="AC69" s="298">
        <f t="shared" si="1"/>
        <v>809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1488</v>
      </c>
      <c r="AI69" s="298"/>
      <c r="AJ69" s="298">
        <f t="shared" si="5"/>
        <v>1762</v>
      </c>
      <c r="AK69" s="298"/>
      <c r="AL69" s="298">
        <f t="shared" si="6"/>
        <v>3250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382</v>
      </c>
      <c r="AB70" s="294">
        <f t="shared" si="15"/>
        <v>434</v>
      </c>
      <c r="AC70" s="298">
        <f t="shared" si="1"/>
        <v>816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1540</v>
      </c>
      <c r="AI70" s="298"/>
      <c r="AJ70" s="298">
        <f t="shared" si="5"/>
        <v>1721</v>
      </c>
      <c r="AK70" s="298"/>
      <c r="AL70" s="298">
        <f t="shared" si="6"/>
        <v>3261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>
        <f>IF(OR(R56="",G56="")," ",(R56+G56))</f>
        <v>21145</v>
      </c>
      <c r="K71" s="255">
        <f>IF(OR(T56="",I56="")," ",(T56+I56))</f>
        <v>20754</v>
      </c>
      <c r="L71" s="256"/>
      <c r="M71" s="367">
        <f>IF(OR(U56="",J56="")," ",(U56+J56))</f>
        <v>41899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360</v>
      </c>
      <c r="AB71" s="294">
        <f t="shared" si="15"/>
        <v>414</v>
      </c>
      <c r="AC71" s="298">
        <f t="shared" si="1"/>
        <v>774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1532</v>
      </c>
      <c r="AI71" s="298"/>
      <c r="AJ71" s="298">
        <f t="shared" si="5"/>
        <v>1665</v>
      </c>
      <c r="AK71" s="298"/>
      <c r="AL71" s="298">
        <f t="shared" si="6"/>
        <v>3197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382</v>
      </c>
      <c r="AB72" s="294">
        <f t="shared" si="15"/>
        <v>469</v>
      </c>
      <c r="AC72" s="298">
        <f t="shared" ref="AC72:AC103" si="16">SUM(Y72:AB72)</f>
        <v>851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1608</v>
      </c>
      <c r="AI72" s="298"/>
      <c r="AJ72" s="298">
        <f t="shared" ref="AJ72:AJ103" si="20">SUM(AB72:AB75)</f>
        <v>1725</v>
      </c>
      <c r="AK72" s="298"/>
      <c r="AL72" s="298">
        <f t="shared" ref="AL72:AL103" si="21">SUM(AD72+AF72+AH72+AJ72)</f>
        <v>3333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416</v>
      </c>
      <c r="AB73" s="294">
        <f t="shared" si="15"/>
        <v>404</v>
      </c>
      <c r="AC73" s="298">
        <f t="shared" si="16"/>
        <v>820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1626</v>
      </c>
      <c r="AI73" s="298"/>
      <c r="AJ73" s="298">
        <f t="shared" si="20"/>
        <v>1712</v>
      </c>
      <c r="AK73" s="298"/>
      <c r="AL73" s="298">
        <f t="shared" si="21"/>
        <v>3338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374</v>
      </c>
      <c r="AB74" s="294">
        <f t="shared" si="15"/>
        <v>378</v>
      </c>
      <c r="AC74" s="298">
        <f t="shared" si="16"/>
        <v>752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1577</v>
      </c>
      <c r="AI74" s="298"/>
      <c r="AJ74" s="298">
        <f t="shared" si="20"/>
        <v>1768</v>
      </c>
      <c r="AK74" s="298"/>
      <c r="AL74" s="298">
        <f t="shared" si="21"/>
        <v>3345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436</v>
      </c>
      <c r="AB75" s="294">
        <f t="shared" si="15"/>
        <v>474</v>
      </c>
      <c r="AC75" s="298">
        <f t="shared" si="16"/>
        <v>910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1567</v>
      </c>
      <c r="AI75" s="298"/>
      <c r="AJ75" s="298">
        <f t="shared" si="20"/>
        <v>1835</v>
      </c>
      <c r="AK75" s="298"/>
      <c r="AL75" s="298">
        <f t="shared" si="21"/>
        <v>3402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400</v>
      </c>
      <c r="AB76" s="294">
        <f t="shared" si="15"/>
        <v>456</v>
      </c>
      <c r="AC76" s="298">
        <f t="shared" si="16"/>
        <v>856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1482</v>
      </c>
      <c r="AI76" s="298"/>
      <c r="AJ76" s="298">
        <f t="shared" si="20"/>
        <v>1737</v>
      </c>
      <c r="AK76" s="298"/>
      <c r="AL76" s="298">
        <f t="shared" si="21"/>
        <v>3219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367</v>
      </c>
      <c r="AB77" s="294">
        <f t="shared" si="15"/>
        <v>460</v>
      </c>
      <c r="AC77" s="298">
        <f t="shared" si="16"/>
        <v>827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1426</v>
      </c>
      <c r="AI77" s="298"/>
      <c r="AJ77" s="298">
        <f t="shared" si="20"/>
        <v>1609</v>
      </c>
      <c r="AK77" s="298"/>
      <c r="AL77" s="298">
        <f t="shared" si="21"/>
        <v>3035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364</v>
      </c>
      <c r="AB78" s="294">
        <f t="shared" si="15"/>
        <v>445</v>
      </c>
      <c r="AC78" s="298">
        <f t="shared" si="16"/>
        <v>809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1396</v>
      </c>
      <c r="AI78" s="298"/>
      <c r="AJ78" s="298">
        <f t="shared" si="20"/>
        <v>1477</v>
      </c>
      <c r="AK78" s="298"/>
      <c r="AL78" s="298">
        <f t="shared" si="21"/>
        <v>2873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351</v>
      </c>
      <c r="AB79" s="294">
        <f t="shared" si="15"/>
        <v>376</v>
      </c>
      <c r="AC79" s="298">
        <f t="shared" si="16"/>
        <v>727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1336</v>
      </c>
      <c r="AI79" s="298"/>
      <c r="AJ79" s="298">
        <f t="shared" si="20"/>
        <v>1378</v>
      </c>
      <c r="AK79" s="298"/>
      <c r="AL79" s="298">
        <f t="shared" si="21"/>
        <v>2714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344</v>
      </c>
      <c r="AB80" s="294">
        <f t="shared" si="15"/>
        <v>328</v>
      </c>
      <c r="AC80" s="298">
        <f t="shared" si="16"/>
        <v>672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1251</v>
      </c>
      <c r="AI80" s="298"/>
      <c r="AJ80" s="298">
        <f t="shared" si="20"/>
        <v>1239</v>
      </c>
      <c r="AK80" s="298"/>
      <c r="AL80" s="298">
        <f t="shared" si="21"/>
        <v>2490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337</v>
      </c>
      <c r="AB81" s="294">
        <f t="shared" si="15"/>
        <v>328</v>
      </c>
      <c r="AC81" s="298">
        <f t="shared" si="16"/>
        <v>665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1190</v>
      </c>
      <c r="AI81" s="298"/>
      <c r="AJ81" s="298">
        <f t="shared" si="20"/>
        <v>1179</v>
      </c>
      <c r="AK81" s="298"/>
      <c r="AL81" s="298">
        <f t="shared" si="21"/>
        <v>2369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304</v>
      </c>
      <c r="AB82" s="294">
        <f t="shared" si="15"/>
        <v>346</v>
      </c>
      <c r="AC82" s="298">
        <f t="shared" si="16"/>
        <v>650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1100</v>
      </c>
      <c r="AI82" s="298"/>
      <c r="AJ82" s="298">
        <f t="shared" si="20"/>
        <v>1094</v>
      </c>
      <c r="AK82" s="298"/>
      <c r="AL82" s="298">
        <f t="shared" si="21"/>
        <v>2194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266</v>
      </c>
      <c r="AB83" s="294">
        <f t="shared" si="15"/>
        <v>237</v>
      </c>
      <c r="AC83" s="298">
        <f t="shared" si="16"/>
        <v>503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1046</v>
      </c>
      <c r="AI83" s="298"/>
      <c r="AJ83" s="298">
        <f t="shared" si="20"/>
        <v>998</v>
      </c>
      <c r="AK83" s="298"/>
      <c r="AL83" s="298">
        <f t="shared" si="21"/>
        <v>2044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283</v>
      </c>
      <c r="AB84" s="294">
        <f t="shared" si="15"/>
        <v>268</v>
      </c>
      <c r="AC84" s="298">
        <f t="shared" si="16"/>
        <v>551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991</v>
      </c>
      <c r="AI84" s="298"/>
      <c r="AJ84" s="298">
        <f t="shared" si="20"/>
        <v>958</v>
      </c>
      <c r="AK84" s="298"/>
      <c r="AL84" s="298">
        <f t="shared" si="21"/>
        <v>1949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247</v>
      </c>
      <c r="AB85" s="294">
        <f t="shared" si="15"/>
        <v>243</v>
      </c>
      <c r="AC85" s="298">
        <f t="shared" si="16"/>
        <v>490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901</v>
      </c>
      <c r="AI85" s="298"/>
      <c r="AJ85" s="298">
        <f t="shared" si="20"/>
        <v>902</v>
      </c>
      <c r="AK85" s="298"/>
      <c r="AL85" s="298">
        <f t="shared" si="21"/>
        <v>1803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250</v>
      </c>
      <c r="AB86" s="294">
        <f t="shared" si="15"/>
        <v>250</v>
      </c>
      <c r="AC86" s="298">
        <f t="shared" si="16"/>
        <v>500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866</v>
      </c>
      <c r="AI86" s="298"/>
      <c r="AJ86" s="298">
        <f t="shared" si="20"/>
        <v>876</v>
      </c>
      <c r="AK86" s="298"/>
      <c r="AL86" s="298">
        <f t="shared" si="21"/>
        <v>1742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211</v>
      </c>
      <c r="AB87" s="294">
        <f t="shared" si="15"/>
        <v>197</v>
      </c>
      <c r="AC87" s="298">
        <f t="shared" si="16"/>
        <v>408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780</v>
      </c>
      <c r="AI87" s="298"/>
      <c r="AJ87" s="298">
        <f t="shared" si="20"/>
        <v>796</v>
      </c>
      <c r="AK87" s="298"/>
      <c r="AL87" s="298">
        <f t="shared" si="21"/>
        <v>1576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193</v>
      </c>
      <c r="AB88" s="294">
        <f t="shared" si="15"/>
        <v>212</v>
      </c>
      <c r="AC88" s="298">
        <f t="shared" si="16"/>
        <v>405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726</v>
      </c>
      <c r="AI88" s="11" t="s">
        <v>9</v>
      </c>
      <c r="AJ88" s="298">
        <f t="shared" si="20"/>
        <v>773</v>
      </c>
      <c r="AK88" s="11" t="s">
        <v>9</v>
      </c>
      <c r="AL88" s="298">
        <f t="shared" si="21"/>
        <v>1499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212</v>
      </c>
      <c r="AB89" s="294">
        <f t="shared" si="15"/>
        <v>217</v>
      </c>
      <c r="AC89" s="298">
        <f t="shared" si="16"/>
        <v>429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670</v>
      </c>
      <c r="AI89" s="298">
        <f>MAX(AH56:AH103)</f>
        <v>1631</v>
      </c>
      <c r="AJ89" s="298">
        <f t="shared" si="20"/>
        <v>722</v>
      </c>
      <c r="AK89" s="298">
        <f>MAX(AJ56:AJ103)</f>
        <v>1835</v>
      </c>
      <c r="AL89" s="298">
        <f t="shared" si="21"/>
        <v>1392</v>
      </c>
      <c r="AM89" s="299">
        <f>MAX(AL56:AL103)</f>
        <v>3402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164</v>
      </c>
      <c r="AB90" s="294">
        <f t="shared" si="15"/>
        <v>170</v>
      </c>
      <c r="AC90" s="298">
        <f t="shared" si="16"/>
        <v>334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588</v>
      </c>
      <c r="AI90" s="298" t="s">
        <v>10</v>
      </c>
      <c r="AJ90" s="298">
        <f t="shared" si="20"/>
        <v>637</v>
      </c>
      <c r="AK90" s="298" t="s">
        <v>10</v>
      </c>
      <c r="AL90" s="298">
        <f t="shared" si="21"/>
        <v>1225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157</v>
      </c>
      <c r="AB91" s="294">
        <f t="shared" si="15"/>
        <v>174</v>
      </c>
      <c r="AC91" s="298">
        <f t="shared" si="16"/>
        <v>331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530</v>
      </c>
      <c r="AI91" s="298">
        <f>MATCH(AI89,AH56:AH103,0)</f>
        <v>9</v>
      </c>
      <c r="AJ91" s="298">
        <f t="shared" si="20"/>
        <v>626</v>
      </c>
      <c r="AK91" s="298">
        <f>MATCH(AK89,AJ56:AJ103,0)</f>
        <v>20</v>
      </c>
      <c r="AL91" s="298">
        <f t="shared" si="21"/>
        <v>1156</v>
      </c>
      <c r="AM91" s="299">
        <f>MATCH(AM89,AL56:AL103,0)</f>
        <v>20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137</v>
      </c>
      <c r="AB92" s="294">
        <f t="shared" si="15"/>
        <v>161</v>
      </c>
      <c r="AC92" s="298">
        <f t="shared" si="16"/>
        <v>298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488</v>
      </c>
      <c r="AI92" s="298" t="s">
        <v>11</v>
      </c>
      <c r="AJ92" s="298">
        <f t="shared" si="20"/>
        <v>582</v>
      </c>
      <c r="AK92" s="298" t="s">
        <v>11</v>
      </c>
      <c r="AL92" s="298">
        <f t="shared" si="21"/>
        <v>1070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130</v>
      </c>
      <c r="AB93" s="294">
        <f t="shared" si="15"/>
        <v>132</v>
      </c>
      <c r="AC93" s="298">
        <f t="shared" si="16"/>
        <v>262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464</v>
      </c>
      <c r="AI93" s="298" t="s">
        <v>12</v>
      </c>
      <c r="AJ93" s="298">
        <f t="shared" si="20"/>
        <v>515</v>
      </c>
      <c r="AK93" s="298" t="s">
        <v>12</v>
      </c>
      <c r="AL93" s="298">
        <f t="shared" si="21"/>
        <v>979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106</v>
      </c>
      <c r="AB94" s="294">
        <f t="shared" si="15"/>
        <v>159</v>
      </c>
      <c r="AC94" s="298">
        <f t="shared" si="16"/>
        <v>265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424</v>
      </c>
      <c r="AI94" s="306">
        <f>IF(AI89=0,0,(INDEX($X56:$X103,AI91,$X$103)))</f>
        <v>0.58333333333333304</v>
      </c>
      <c r="AJ94" s="298">
        <f t="shared" si="20"/>
        <v>466</v>
      </c>
      <c r="AK94" s="306">
        <f>IF(AK89=0,0,(INDEX($X56:$X103,AK91,$X$103)))</f>
        <v>0.69791666666666596</v>
      </c>
      <c r="AL94" s="298">
        <f t="shared" si="21"/>
        <v>890</v>
      </c>
      <c r="AM94" s="307">
        <f>IF(AM89=0,0,(INDEX($X56:$X103,AM91,$X$103)))</f>
        <v>0.69791666666666596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115</v>
      </c>
      <c r="AB95" s="294">
        <f t="shared" si="15"/>
        <v>130</v>
      </c>
      <c r="AC95" s="298">
        <f t="shared" si="16"/>
        <v>245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412</v>
      </c>
      <c r="AI95" s="308">
        <f>INDEX(Q8:Q55,AI91,1)</f>
        <v>416</v>
      </c>
      <c r="AJ95" s="298">
        <f t="shared" si="20"/>
        <v>390</v>
      </c>
      <c r="AK95" s="308">
        <f>INDEX(S8:S55,AK91,1)</f>
        <v>474</v>
      </c>
      <c r="AL95" s="298">
        <f t="shared" si="21"/>
        <v>802</v>
      </c>
      <c r="AM95" s="309">
        <f>INDEX(Y$56:Y$103+Z$56:Z$103+AA$56:AA$103+AB$56:AB$103,AM$91,1)</f>
        <v>910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113</v>
      </c>
      <c r="AB96" s="294">
        <f t="shared" si="15"/>
        <v>94</v>
      </c>
      <c r="AC96" s="298">
        <f t="shared" si="16"/>
        <v>207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344</v>
      </c>
      <c r="AI96" s="308">
        <f>INDEX(Q8:Q55,AI91+1,1)</f>
        <v>385</v>
      </c>
      <c r="AJ96" s="298">
        <f t="shared" si="20"/>
        <v>329</v>
      </c>
      <c r="AK96" s="308">
        <f>INDEX(S8:S55,AK91+1,1)</f>
        <v>456</v>
      </c>
      <c r="AL96" s="298">
        <f t="shared" si="21"/>
        <v>673</v>
      </c>
      <c r="AM96" s="309">
        <f>INDEX(Y$56:Y$103+Z$56:Z$103+AA$56:AA$103+AB$56:AB$103,AM$91+1,1)</f>
        <v>856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90</v>
      </c>
      <c r="AB97" s="294">
        <f t="shared" si="15"/>
        <v>83</v>
      </c>
      <c r="AC97" s="298">
        <f t="shared" si="16"/>
        <v>173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308</v>
      </c>
      <c r="AI97" s="308">
        <f>INDEX(Q8:Q55,AI91+2,1)</f>
        <v>414</v>
      </c>
      <c r="AJ97" s="298">
        <f t="shared" si="20"/>
        <v>289</v>
      </c>
      <c r="AK97" s="308">
        <f>INDEX(S8:S55,AK91+2,1)</f>
        <v>460</v>
      </c>
      <c r="AL97" s="298">
        <f t="shared" si="21"/>
        <v>597</v>
      </c>
      <c r="AM97" s="309">
        <f>INDEX(Y$56:Y$103+Z$56:Z$103+AA$56:AA$103+AB$56:AB$103,AM$91+2,1)</f>
        <v>827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94</v>
      </c>
      <c r="AB98" s="294">
        <f t="shared" si="15"/>
        <v>83</v>
      </c>
      <c r="AC98" s="298">
        <f t="shared" si="16"/>
        <v>177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254</v>
      </c>
      <c r="AI98" s="308">
        <f>INDEX(Q8:Q55,AI91+3,1)</f>
        <v>416</v>
      </c>
      <c r="AJ98" s="298">
        <f t="shared" si="20"/>
        <v>258</v>
      </c>
      <c r="AK98" s="308">
        <f>INDEX(S8:S55,AK91+3,1)</f>
        <v>445</v>
      </c>
      <c r="AL98" s="298">
        <f t="shared" si="21"/>
        <v>512</v>
      </c>
      <c r="AM98" s="309">
        <f>INDEX(Y$56:Y$103+Z$56:Z$103+AA$56:AA$103+AB$56:AB$103,AM$91+3,1)</f>
        <v>809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47</v>
      </c>
      <c r="AB99" s="294">
        <f t="shared" si="15"/>
        <v>69</v>
      </c>
      <c r="AC99" s="298">
        <f t="shared" si="16"/>
        <v>116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185</v>
      </c>
      <c r="AI99" s="298" t="s">
        <v>13</v>
      </c>
      <c r="AJ99" s="298">
        <f t="shared" si="20"/>
        <v>217</v>
      </c>
      <c r="AK99" s="298" t="s">
        <v>13</v>
      </c>
      <c r="AL99" s="298">
        <f t="shared" si="21"/>
        <v>402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77</v>
      </c>
      <c r="AB100" s="294">
        <f t="shared" si="15"/>
        <v>54</v>
      </c>
      <c r="AC100" s="298">
        <f t="shared" si="16"/>
        <v>131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169</v>
      </c>
      <c r="AI100" s="298">
        <f>MAX(AI95:AI98)</f>
        <v>416</v>
      </c>
      <c r="AJ100" s="298">
        <f t="shared" si="20"/>
        <v>197</v>
      </c>
      <c r="AK100" s="298">
        <f>MAX(AK95:AK98)</f>
        <v>474</v>
      </c>
      <c r="AL100" s="298">
        <f t="shared" si="21"/>
        <v>366</v>
      </c>
      <c r="AM100" s="299">
        <f>MAX(AM95:AM98)</f>
        <v>910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36</v>
      </c>
      <c r="AB101" s="294">
        <f t="shared" si="15"/>
        <v>52</v>
      </c>
      <c r="AC101" s="298">
        <f t="shared" si="16"/>
        <v>88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92</v>
      </c>
      <c r="AI101" s="298"/>
      <c r="AJ101" s="298">
        <f t="shared" si="20"/>
        <v>143</v>
      </c>
      <c r="AK101" s="298"/>
      <c r="AL101" s="298">
        <f t="shared" si="21"/>
        <v>235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25</v>
      </c>
      <c r="AB102" s="294">
        <f t="shared" si="15"/>
        <v>42</v>
      </c>
      <c r="AC102" s="298">
        <f t="shared" si="16"/>
        <v>67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56</v>
      </c>
      <c r="AI102" s="298" t="s">
        <v>14</v>
      </c>
      <c r="AJ102" s="298">
        <f t="shared" si="20"/>
        <v>91</v>
      </c>
      <c r="AK102" s="298" t="s">
        <v>14</v>
      </c>
      <c r="AL102" s="298">
        <f t="shared" si="21"/>
        <v>147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31</v>
      </c>
      <c r="AB103" s="294">
        <f t="shared" si="15"/>
        <v>49</v>
      </c>
      <c r="AC103" s="298">
        <f t="shared" si="16"/>
        <v>80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31</v>
      </c>
      <c r="AI103" s="310">
        <f>IF(SUM(AI95:AI98)=0,0,(SUM(AI95:AI98)/(AI100*4)))</f>
        <v>0.98016826923076927</v>
      </c>
      <c r="AJ103" s="298">
        <f t="shared" si="20"/>
        <v>49</v>
      </c>
      <c r="AK103" s="310">
        <f>IF(SUM(AK95:AK98)=0,0,(SUM(AK95:AK98)/(AK100*4)))</f>
        <v>0.96782700421940926</v>
      </c>
      <c r="AL103" s="298">
        <f t="shared" si="21"/>
        <v>80</v>
      </c>
      <c r="AM103" s="311">
        <f>IF(SUM(AM95:AM98)=0,0,(SUM(AM95:AM98)/(AM100*4)))</f>
        <v>0.93461538461538463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Auto Mall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+2</f>
        <v>41319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Fremont and Osgood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IF(LEN(TRIM(Input!C198)) = 0, "", Input!C198)</f>
        <v/>
      </c>
      <c r="C8" s="181" t="s">
        <v>0</v>
      </c>
      <c r="D8" s="180" t="str">
        <f>IF(LEN(TRIM(Input!D198)) = 0, "", Input!D198)</f>
        <v/>
      </c>
      <c r="E8" s="182"/>
      <c r="F8" s="180">
        <f>IF(LEN(TRIM(Input!E198)) = 0, "", Input!E198)</f>
        <v>24</v>
      </c>
      <c r="G8" s="180" t="s">
        <v>0</v>
      </c>
      <c r="H8" s="180">
        <f>IF(LEN(TRIM(Input!F198)) = 0, "", Input!F198)</f>
        <v>48</v>
      </c>
      <c r="I8" s="181" t="s">
        <v>0</v>
      </c>
      <c r="J8" s="180" t="s">
        <v>0</v>
      </c>
      <c r="K8" s="183">
        <v>0.5</v>
      </c>
      <c r="L8" s="184"/>
      <c r="M8" s="184" t="str">
        <f>IF(LEN(TRIM(Input!C246)) = 0, "", Input!C246)</f>
        <v/>
      </c>
      <c r="N8" s="185" t="s">
        <v>0</v>
      </c>
      <c r="O8" s="184" t="str">
        <f>IF(LEN(TRIM(Input!D246)) = 0, "", Input!D246)</f>
        <v/>
      </c>
      <c r="P8" s="184" t="s">
        <v>0</v>
      </c>
      <c r="Q8" s="184">
        <f>IF(LEN(TRIM(Input!E246)) = 0, "", Input!E246)</f>
        <v>430</v>
      </c>
      <c r="R8" s="184" t="s">
        <v>0</v>
      </c>
      <c r="S8" s="184">
        <f>IF(LEN(TRIM(Input!F246)) = 0, "", Input!F246)</f>
        <v>424</v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24</v>
      </c>
      <c r="AB8" s="298">
        <f>IF(H8="", 0, H8)</f>
        <v>48</v>
      </c>
      <c r="AC8" s="298">
        <f t="shared" ref="AC8:AC71" si="1">SUM(Y8:AB8)</f>
        <v>72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94</v>
      </c>
      <c r="AI8" s="298" t="s">
        <v>9</v>
      </c>
      <c r="AJ8" s="298">
        <f t="shared" ref="AJ8:AJ71" si="5">SUM(AB8:AB11)</f>
        <v>109</v>
      </c>
      <c r="AK8" s="298" t="s">
        <v>9</v>
      </c>
      <c r="AL8" s="298">
        <f t="shared" ref="AL8:AL71" si="6">SUM(AD8+AF8+AH8+AJ8)</f>
        <v>203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IF(LEN(TRIM(Input!C199)) = 0, "", Input!C199)</f>
        <v/>
      </c>
      <c r="C9" s="181" t="s">
        <v>0</v>
      </c>
      <c r="D9" s="180" t="str">
        <f>IF(LEN(TRIM(Input!D199)) = 0, "", Input!D199)</f>
        <v/>
      </c>
      <c r="E9" s="187"/>
      <c r="F9" s="180">
        <f>IF(LEN(TRIM(Input!E199)) = 0, "", Input!E199)</f>
        <v>31</v>
      </c>
      <c r="G9" s="180" t="s">
        <v>0</v>
      </c>
      <c r="H9" s="180">
        <f>IF(LEN(TRIM(Input!F199)) = 0, "", Input!F199)</f>
        <v>29</v>
      </c>
      <c r="I9" s="181" t="s">
        <v>0</v>
      </c>
      <c r="J9" s="180"/>
      <c r="K9" s="188">
        <v>0.51041666666666663</v>
      </c>
      <c r="L9" s="180"/>
      <c r="M9" s="180" t="str">
        <f>IF(LEN(TRIM(Input!C247)) = 0, "", Input!C247)</f>
        <v/>
      </c>
      <c r="N9" s="181" t="s">
        <v>0</v>
      </c>
      <c r="O9" s="180" t="str">
        <f>IF(LEN(TRIM(Input!D247)) = 0, "", Input!D247)</f>
        <v/>
      </c>
      <c r="P9" s="180" t="s">
        <v>0</v>
      </c>
      <c r="Q9" s="180">
        <f>IF(LEN(TRIM(Input!E247)) = 0, "", Input!E247)</f>
        <v>328</v>
      </c>
      <c r="R9" s="180" t="s">
        <v>0</v>
      </c>
      <c r="S9" s="180">
        <f>IF(LEN(TRIM(Input!F247)) = 0, "", Input!F247)</f>
        <v>437</v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31</v>
      </c>
      <c r="AB9" s="298">
        <f t="shared" ref="AB9:AB55" si="10">IF(H9="", 0, H9)</f>
        <v>29</v>
      </c>
      <c r="AC9" s="298">
        <f t="shared" si="1"/>
        <v>60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83</v>
      </c>
      <c r="AI9" s="298">
        <f>MAX(AH8:AH55)</f>
        <v>1609</v>
      </c>
      <c r="AJ9" s="298">
        <f t="shared" si="5"/>
        <v>84</v>
      </c>
      <c r="AK9" s="298">
        <f>MAX(AJ8:AJ55)</f>
        <v>1591</v>
      </c>
      <c r="AL9" s="298">
        <f t="shared" si="6"/>
        <v>167</v>
      </c>
      <c r="AM9" s="299">
        <f>MAX(AL8:AL55)</f>
        <v>3153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IF(LEN(TRIM(Input!C200)) = 0, "", Input!C200)</f>
        <v/>
      </c>
      <c r="C10" s="181" t="s">
        <v>0</v>
      </c>
      <c r="D10" s="180" t="str">
        <f>IF(LEN(TRIM(Input!D200)) = 0, "", Input!D200)</f>
        <v/>
      </c>
      <c r="E10" s="187"/>
      <c r="F10" s="180">
        <f>IF(LEN(TRIM(Input!E200)) = 0, "", Input!E200)</f>
        <v>15</v>
      </c>
      <c r="G10" s="180" t="s">
        <v>0</v>
      </c>
      <c r="H10" s="180">
        <f>IF(LEN(TRIM(Input!F200)) = 0, "", Input!F200)</f>
        <v>14</v>
      </c>
      <c r="I10" s="181" t="s">
        <v>0</v>
      </c>
      <c r="J10" s="180"/>
      <c r="K10" s="188">
        <v>0.52083333333333304</v>
      </c>
      <c r="L10" s="180"/>
      <c r="M10" s="180" t="str">
        <f>IF(LEN(TRIM(Input!C248)) = 0, "", Input!C248)</f>
        <v/>
      </c>
      <c r="N10" s="181" t="s">
        <v>0</v>
      </c>
      <c r="O10" s="180" t="str">
        <f>IF(LEN(TRIM(Input!D248)) = 0, "", Input!D248)</f>
        <v/>
      </c>
      <c r="P10" s="180" t="s">
        <v>0</v>
      </c>
      <c r="Q10" s="180">
        <f>IF(LEN(TRIM(Input!E248)) = 0, "", Input!E248)</f>
        <v>415</v>
      </c>
      <c r="R10" s="180" t="s">
        <v>0</v>
      </c>
      <c r="S10" s="180">
        <f>IF(LEN(TRIM(Input!F248)) = 0, "", Input!F248)</f>
        <v>383</v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15</v>
      </c>
      <c r="AB10" s="298">
        <f t="shared" si="10"/>
        <v>14</v>
      </c>
      <c r="AC10" s="298">
        <f t="shared" si="1"/>
        <v>29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67</v>
      </c>
      <c r="AI10" s="298" t="s">
        <v>10</v>
      </c>
      <c r="AJ10" s="298">
        <f t="shared" si="5"/>
        <v>68</v>
      </c>
      <c r="AK10" s="298" t="s">
        <v>10</v>
      </c>
      <c r="AL10" s="298">
        <f t="shared" si="6"/>
        <v>135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IF(LEN(TRIM(Input!C201)) = 0, "", Input!C201)</f>
        <v/>
      </c>
      <c r="C11" s="301" t="str">
        <f>IF(LEN(CONCATENATE(B8,B9,B10,B11))=0, " ", SUM(B8:B11))</f>
        <v xml:space="preserve"> </v>
      </c>
      <c r="D11" s="300" t="str">
        <f>IF(LEN(TRIM(Input!D201)) = 0, "", Input!D201)</f>
        <v/>
      </c>
      <c r="E11" s="301" t="str">
        <f>IF(LEN(CONCATENATE(D8,D9,D10,D11))=0, " ", SUM(D8:D11))</f>
        <v xml:space="preserve"> </v>
      </c>
      <c r="F11" s="300">
        <f>IF(LEN(TRIM(Input!E201)) = 0, "", Input!E201)</f>
        <v>24</v>
      </c>
      <c r="G11" s="301">
        <f>IF(LEN(CONCATENATE(F8,F9,F10,F11))=0, " ", SUM(F8:F11))</f>
        <v>94</v>
      </c>
      <c r="H11" s="300">
        <f>IF(LEN(TRIM(Input!F201)) = 0, "", Input!F201)</f>
        <v>18</v>
      </c>
      <c r="I11" s="301">
        <f>IF(LEN(CONCATENATE(H8,H9,H10,H11))=0, " ", SUM(H8:H11))</f>
        <v>109</v>
      </c>
      <c r="J11" s="192">
        <f>IF(SUM(C11,E11,G11,I11)=0," ",SUM(C11,E11,G11,I11))</f>
        <v>203</v>
      </c>
      <c r="K11" s="302">
        <v>0.53125</v>
      </c>
      <c r="L11" s="303"/>
      <c r="M11" s="303" t="str">
        <f>IF(LEN(TRIM(Input!C249)) = 0, "", Input!C249)</f>
        <v/>
      </c>
      <c r="N11" s="304" t="str">
        <f>IF(LEN(CONCATENATE(M8,M9,M10,M11))=0, " ", SUM(M8:M11))</f>
        <v xml:space="preserve"> </v>
      </c>
      <c r="O11" s="303" t="str">
        <f>IF(LEN(TRIM(Input!D249)) = 0, "", Input!D249)</f>
        <v/>
      </c>
      <c r="P11" s="304" t="str">
        <f>IF(LEN(CONCATENATE(O8,O9,O10,O11))=0, " ", SUM(O8:O11))</f>
        <v xml:space="preserve"> </v>
      </c>
      <c r="Q11" s="303">
        <f>IF(LEN(TRIM(Input!E249)) = 0, "", Input!E249)</f>
        <v>424</v>
      </c>
      <c r="R11" s="304">
        <f>IF(LEN(CONCATENATE(Q8,Q9,Q10,Q11))=0, " ", SUM(Q8:Q11))</f>
        <v>1597</v>
      </c>
      <c r="S11" s="303">
        <f>IF(LEN(TRIM(Input!F249)) = 0, "", Input!F249)</f>
        <v>372</v>
      </c>
      <c r="T11" s="304">
        <f>IF(LEN(CONCATENATE(S8,S9,S10,S11))=0, " ", SUM(S8:S11))</f>
        <v>1616</v>
      </c>
      <c r="U11" s="305">
        <f>IF(SUM(N11,P11,R11,T11)=0," ",SUM(N11,P11,R11,T11))</f>
        <v>3213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24</v>
      </c>
      <c r="AB11" s="298">
        <f t="shared" si="10"/>
        <v>18</v>
      </c>
      <c r="AC11" s="298">
        <f t="shared" si="1"/>
        <v>42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70</v>
      </c>
      <c r="AI11" s="298">
        <f>MATCH(AI9,AH8:AH56,0)</f>
        <v>46</v>
      </c>
      <c r="AJ11" s="298">
        <f t="shared" si="5"/>
        <v>68</v>
      </c>
      <c r="AK11" s="298">
        <f>MATCH(AK9,AJ8:AJ56,0)</f>
        <v>48</v>
      </c>
      <c r="AL11" s="298">
        <f t="shared" si="6"/>
        <v>138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IF(LEN(TRIM(Input!C202)) = 0, "", Input!C202)</f>
        <v/>
      </c>
      <c r="C12" s="181" t="s">
        <v>0</v>
      </c>
      <c r="D12" s="180" t="str">
        <f>IF(LEN(TRIM(Input!D202)) = 0, "", Input!D202)</f>
        <v/>
      </c>
      <c r="E12" s="181"/>
      <c r="F12" s="180">
        <f>IF(LEN(TRIM(Input!E202)) = 0, "", Input!E202)</f>
        <v>13</v>
      </c>
      <c r="G12" s="181" t="s">
        <v>0</v>
      </c>
      <c r="H12" s="180">
        <f>IF(LEN(TRIM(Input!F202)) = 0, "", Input!F202)</f>
        <v>23</v>
      </c>
      <c r="I12" s="181" t="s">
        <v>0</v>
      </c>
      <c r="J12" s="191"/>
      <c r="K12" s="188">
        <v>0.54166666666666696</v>
      </c>
      <c r="L12" s="180"/>
      <c r="M12" s="180" t="str">
        <f>IF(LEN(TRIM(Input!C250)) = 0, "", Input!C250)</f>
        <v/>
      </c>
      <c r="N12" s="181" t="s">
        <v>0</v>
      </c>
      <c r="O12" s="180" t="str">
        <f>IF(LEN(TRIM(Input!D250)) = 0, "", Input!D250)</f>
        <v/>
      </c>
      <c r="P12" s="181" t="s">
        <v>0</v>
      </c>
      <c r="Q12" s="180">
        <f>IF(LEN(TRIM(Input!E250)) = 0, "", Input!E250)</f>
        <v>411</v>
      </c>
      <c r="R12" s="181" t="s">
        <v>0</v>
      </c>
      <c r="S12" s="180">
        <f>IF(LEN(TRIM(Input!F250)) = 0, "", Input!F250)</f>
        <v>397</v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13</v>
      </c>
      <c r="AB12" s="298">
        <f t="shared" si="10"/>
        <v>23</v>
      </c>
      <c r="AC12" s="298">
        <f t="shared" si="1"/>
        <v>36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59</v>
      </c>
      <c r="AI12" s="298" t="s">
        <v>11</v>
      </c>
      <c r="AJ12" s="298">
        <f t="shared" si="5"/>
        <v>59</v>
      </c>
      <c r="AK12" s="298" t="s">
        <v>11</v>
      </c>
      <c r="AL12" s="298">
        <f t="shared" si="6"/>
        <v>118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IF(LEN(TRIM(Input!C203)) = 0, "", Input!C203)</f>
        <v/>
      </c>
      <c r="C13" s="181" t="s">
        <v>0</v>
      </c>
      <c r="D13" s="180" t="str">
        <f>IF(LEN(TRIM(Input!D203)) = 0, "", Input!D203)</f>
        <v/>
      </c>
      <c r="E13" s="181"/>
      <c r="F13" s="180">
        <f>IF(LEN(TRIM(Input!E203)) = 0, "", Input!E203)</f>
        <v>15</v>
      </c>
      <c r="G13" s="181" t="s">
        <v>0</v>
      </c>
      <c r="H13" s="180">
        <f>IF(LEN(TRIM(Input!F203)) = 0, "", Input!F203)</f>
        <v>13</v>
      </c>
      <c r="I13" s="181" t="s">
        <v>0</v>
      </c>
      <c r="J13" s="191"/>
      <c r="K13" s="188">
        <v>0.55208333333333304</v>
      </c>
      <c r="L13" s="180"/>
      <c r="M13" s="180" t="str">
        <f>IF(LEN(TRIM(Input!C251)) = 0, "", Input!C251)</f>
        <v/>
      </c>
      <c r="N13" s="181" t="s">
        <v>0</v>
      </c>
      <c r="O13" s="180" t="str">
        <f>IF(LEN(TRIM(Input!D251)) = 0, "", Input!D251)</f>
        <v/>
      </c>
      <c r="P13" s="181" t="s">
        <v>0</v>
      </c>
      <c r="Q13" s="180">
        <f>IF(LEN(TRIM(Input!E251)) = 0, "", Input!E251)</f>
        <v>375</v>
      </c>
      <c r="R13" s="181" t="s">
        <v>0</v>
      </c>
      <c r="S13" s="180">
        <f>IF(LEN(TRIM(Input!F251)) = 0, "", Input!F251)</f>
        <v>399</v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15</v>
      </c>
      <c r="AB13" s="298">
        <f t="shared" si="10"/>
        <v>13</v>
      </c>
      <c r="AC13" s="298">
        <f t="shared" si="1"/>
        <v>28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55</v>
      </c>
      <c r="AI13" s="298" t="s">
        <v>12</v>
      </c>
      <c r="AJ13" s="298">
        <f t="shared" si="5"/>
        <v>54</v>
      </c>
      <c r="AK13" s="298" t="s">
        <v>12</v>
      </c>
      <c r="AL13" s="298">
        <f t="shared" si="6"/>
        <v>109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IF(LEN(TRIM(Input!C204)) = 0, "", Input!C204)</f>
        <v/>
      </c>
      <c r="C14" s="181" t="s">
        <v>0</v>
      </c>
      <c r="D14" s="180" t="str">
        <f>IF(LEN(TRIM(Input!D204)) = 0, "", Input!D204)</f>
        <v/>
      </c>
      <c r="E14" s="181"/>
      <c r="F14" s="180">
        <f>IF(LEN(TRIM(Input!E204)) = 0, "", Input!E204)</f>
        <v>18</v>
      </c>
      <c r="G14" s="181" t="s">
        <v>0</v>
      </c>
      <c r="H14" s="180">
        <f>IF(LEN(TRIM(Input!F204)) = 0, "", Input!F204)</f>
        <v>14</v>
      </c>
      <c r="I14" s="181" t="s">
        <v>0</v>
      </c>
      <c r="J14" s="191"/>
      <c r="K14" s="188">
        <v>0.5625</v>
      </c>
      <c r="L14" s="180"/>
      <c r="M14" s="180" t="str">
        <f>IF(LEN(TRIM(Input!C252)) = 0, "", Input!C252)</f>
        <v/>
      </c>
      <c r="N14" s="181" t="s">
        <v>0</v>
      </c>
      <c r="O14" s="180" t="str">
        <f>IF(LEN(TRIM(Input!D252)) = 0, "", Input!D252)</f>
        <v/>
      </c>
      <c r="P14" s="181" t="s">
        <v>0</v>
      </c>
      <c r="Q14" s="180">
        <f>IF(LEN(TRIM(Input!E252)) = 0, "", Input!E252)</f>
        <v>348</v>
      </c>
      <c r="R14" s="181" t="s">
        <v>0</v>
      </c>
      <c r="S14" s="180">
        <f>IF(LEN(TRIM(Input!F252)) = 0, "", Input!F252)</f>
        <v>374</v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18</v>
      </c>
      <c r="AB14" s="298">
        <f t="shared" si="10"/>
        <v>14</v>
      </c>
      <c r="AC14" s="298">
        <f t="shared" si="1"/>
        <v>32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51</v>
      </c>
      <c r="AI14" s="306">
        <f>INDEX($X8:$X56,AI11,$X:$X)</f>
        <v>0.46875</v>
      </c>
      <c r="AJ14" s="298">
        <f t="shared" si="5"/>
        <v>55</v>
      </c>
      <c r="AK14" s="306">
        <f>INDEX($X8:$X56,AK11,$X:$X)</f>
        <v>0.48958333333333298</v>
      </c>
      <c r="AL14" s="298">
        <f t="shared" si="6"/>
        <v>106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IF(LEN(TRIM(Input!C205)) = 0, "", Input!C205)</f>
        <v/>
      </c>
      <c r="C15" s="301" t="str">
        <f>IF(LEN(CONCATENATE(B12,B13,B14,B15))=0, " ", SUM(B12:B15))</f>
        <v xml:space="preserve"> </v>
      </c>
      <c r="D15" s="300" t="str">
        <f>IF(LEN(TRIM(Input!D205)) = 0, "", Input!D205)</f>
        <v/>
      </c>
      <c r="E15" s="301" t="str">
        <f>IF(LEN(CONCATENATE(D12,D13,D14,D15))=0, " ", SUM(D12:D15))</f>
        <v xml:space="preserve"> </v>
      </c>
      <c r="F15" s="300">
        <f>IF(LEN(TRIM(Input!E205)) = 0, "", Input!E205)</f>
        <v>13</v>
      </c>
      <c r="G15" s="301">
        <f>IF(LEN(CONCATENATE(F12,F13,F14,F15))=0, " ", SUM(F12:F15))</f>
        <v>59</v>
      </c>
      <c r="H15" s="300">
        <f>IF(LEN(TRIM(Input!F205)) = 0, "", Input!F205)</f>
        <v>9</v>
      </c>
      <c r="I15" s="301">
        <f>IF(LEN(CONCATENATE(H12,H13,H14,H15))=0, " ", SUM(H12:H15))</f>
        <v>59</v>
      </c>
      <c r="J15" s="192">
        <f>IF(SUM(C15,E15,G15,I15)=0," ",SUM(C15,E15,G15,I15))</f>
        <v>118</v>
      </c>
      <c r="K15" s="302">
        <v>0.57291666666666596</v>
      </c>
      <c r="L15" s="303"/>
      <c r="M15" s="303" t="str">
        <f>IF(LEN(TRIM(Input!C253)) = 0, "", Input!C253)</f>
        <v/>
      </c>
      <c r="N15" s="304" t="str">
        <f>IF(LEN(CONCATENATE(M12,M13,M14,M15))=0, " ", SUM(M12:M15))</f>
        <v xml:space="preserve"> </v>
      </c>
      <c r="O15" s="303" t="str">
        <f>IF(LEN(TRIM(Input!D253)) = 0, "", Input!D253)</f>
        <v/>
      </c>
      <c r="P15" s="304" t="str">
        <f>IF(LEN(CONCATENATE(O12,O13,O14,O15))=0, " ", SUM(O12:O15))</f>
        <v xml:space="preserve"> </v>
      </c>
      <c r="Q15" s="303">
        <f>IF(LEN(TRIM(Input!E253)) = 0, "", Input!E253)</f>
        <v>395</v>
      </c>
      <c r="R15" s="304">
        <f>IF(LEN(CONCATENATE(Q12,Q13,Q14,Q15))=0, " ", SUM(Q12:Q15))</f>
        <v>1529</v>
      </c>
      <c r="S15" s="303">
        <f>IF(LEN(TRIM(Input!F253)) = 0, "", Input!F253)</f>
        <v>406</v>
      </c>
      <c r="T15" s="304">
        <f>IF(LEN(CONCATENATE(S12,S13,S14,S15))=0, " ", SUM(S12:S15))</f>
        <v>1576</v>
      </c>
      <c r="U15" s="305">
        <f>IF(SUM(N15,P15,R15,T15)=0," ",SUM(N15,P15,R15,T15))</f>
        <v>3105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13</v>
      </c>
      <c r="AB15" s="298">
        <f t="shared" si="10"/>
        <v>9</v>
      </c>
      <c r="AC15" s="298">
        <f t="shared" si="1"/>
        <v>22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51</v>
      </c>
      <c r="AI15" s="308">
        <f>INDEX(AA8:AA59,AI11,1)</f>
        <v>397</v>
      </c>
      <c r="AJ15" s="298">
        <f t="shared" si="5"/>
        <v>54</v>
      </c>
      <c r="AK15" s="308">
        <f>INDEX(AB8:AB59,AK11,1)</f>
        <v>347</v>
      </c>
      <c r="AL15" s="298">
        <f t="shared" si="6"/>
        <v>105</v>
      </c>
      <c r="AM15" s="309">
        <f>INDEX(AC8:AC59,AM11,1)</f>
        <v>736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IF(LEN(TRIM(Input!C206)) = 0, "", Input!C206)</f>
        <v/>
      </c>
      <c r="C16" s="181" t="s">
        <v>0</v>
      </c>
      <c r="D16" s="180" t="str">
        <f>IF(LEN(TRIM(Input!D206)) = 0, "", Input!D206)</f>
        <v/>
      </c>
      <c r="E16" s="181"/>
      <c r="F16" s="180">
        <f>IF(LEN(TRIM(Input!E206)) = 0, "", Input!E206)</f>
        <v>9</v>
      </c>
      <c r="G16" s="181" t="s">
        <v>0</v>
      </c>
      <c r="H16" s="180">
        <f>IF(LEN(TRIM(Input!F206)) = 0, "", Input!F206)</f>
        <v>18</v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IF(LEN(TRIM(Input!C254)) = 0, "", Input!C254)</f>
        <v/>
      </c>
      <c r="N16" s="181" t="s">
        <v>0</v>
      </c>
      <c r="O16" s="180" t="str">
        <f>IF(LEN(TRIM(Input!D254)) = 0, "", Input!D254)</f>
        <v/>
      </c>
      <c r="P16" s="181" t="s">
        <v>0</v>
      </c>
      <c r="Q16" s="180">
        <f>IF(LEN(TRIM(Input!E254)) = 0, "", Input!E254)</f>
        <v>404</v>
      </c>
      <c r="R16" s="181" t="s">
        <v>0</v>
      </c>
      <c r="S16" s="180">
        <f>IF(LEN(TRIM(Input!F254)) = 0, "", Input!F254)</f>
        <v>367</v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9</v>
      </c>
      <c r="AB16" s="298">
        <f t="shared" si="10"/>
        <v>18</v>
      </c>
      <c r="AC16" s="298">
        <f t="shared" si="1"/>
        <v>27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51</v>
      </c>
      <c r="AI16" s="308">
        <f>INDEX(AA8:AA59,AI11+1,1)</f>
        <v>393</v>
      </c>
      <c r="AJ16" s="298">
        <f t="shared" si="5"/>
        <v>49</v>
      </c>
      <c r="AK16" s="308">
        <f>INDEX(AB8:AB59,AK11+1,1)</f>
        <v>424</v>
      </c>
      <c r="AL16" s="298">
        <f t="shared" si="6"/>
        <v>100</v>
      </c>
      <c r="AM16" s="309">
        <f>INDEX(AC8:AC59,AM11+1,1)</f>
        <v>854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IF(LEN(TRIM(Input!C207)) = 0, "", Input!C207)</f>
        <v/>
      </c>
      <c r="C17" s="181" t="s">
        <v>0</v>
      </c>
      <c r="D17" s="180" t="str">
        <f>IF(LEN(TRIM(Input!D207)) = 0, "", Input!D207)</f>
        <v/>
      </c>
      <c r="E17" s="181"/>
      <c r="F17" s="180">
        <f>IF(LEN(TRIM(Input!E207)) = 0, "", Input!E207)</f>
        <v>11</v>
      </c>
      <c r="G17" s="181" t="s">
        <v>0</v>
      </c>
      <c r="H17" s="180">
        <f>IF(LEN(TRIM(Input!F207)) = 0, "", Input!F207)</f>
        <v>14</v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IF(LEN(TRIM(Input!C255)) = 0, "", Input!C255)</f>
        <v/>
      </c>
      <c r="N17" s="181" t="s">
        <v>0</v>
      </c>
      <c r="O17" s="180" t="str">
        <f>IF(LEN(TRIM(Input!D255)) = 0, "", Input!D255)</f>
        <v/>
      </c>
      <c r="P17" s="181" t="s">
        <v>0</v>
      </c>
      <c r="Q17" s="180">
        <f>IF(LEN(TRIM(Input!E255)) = 0, "", Input!E255)</f>
        <v>417</v>
      </c>
      <c r="R17" s="181" t="s">
        <v>0</v>
      </c>
      <c r="S17" s="180">
        <f>IF(LEN(TRIM(Input!F255)) = 0, "", Input!F255)</f>
        <v>387</v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11</v>
      </c>
      <c r="AB17" s="298">
        <f t="shared" si="10"/>
        <v>14</v>
      </c>
      <c r="AC17" s="298">
        <f t="shared" si="1"/>
        <v>25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51</v>
      </c>
      <c r="AI17" s="308">
        <f>INDEX(AA8:AA59,AI11+2,1)</f>
        <v>389</v>
      </c>
      <c r="AJ17" s="298">
        <f t="shared" si="5"/>
        <v>42</v>
      </c>
      <c r="AK17" s="308">
        <f>INDEX(AB8:AB59,AK11+2,1)</f>
        <v>437</v>
      </c>
      <c r="AL17" s="298">
        <f t="shared" si="6"/>
        <v>93</v>
      </c>
      <c r="AM17" s="309">
        <f>INDEX(AC8:AC59,AM11+2,1)</f>
        <v>765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IF(LEN(TRIM(Input!C208)) = 0, "", Input!C208)</f>
        <v/>
      </c>
      <c r="C18" s="181" t="s">
        <v>0</v>
      </c>
      <c r="D18" s="180" t="str">
        <f>IF(LEN(TRIM(Input!D208)) = 0, "", Input!D208)</f>
        <v/>
      </c>
      <c r="E18" s="181"/>
      <c r="F18" s="180">
        <f>IF(LEN(TRIM(Input!E208)) = 0, "", Input!E208)</f>
        <v>18</v>
      </c>
      <c r="G18" s="181" t="s">
        <v>0</v>
      </c>
      <c r="H18" s="180">
        <f>IF(LEN(TRIM(Input!F208)) = 0, "", Input!F208)</f>
        <v>13</v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IF(LEN(TRIM(Input!C256)) = 0, "", Input!C256)</f>
        <v/>
      </c>
      <c r="N18" s="181" t="s">
        <v>0</v>
      </c>
      <c r="O18" s="180" t="str">
        <f>IF(LEN(TRIM(Input!D256)) = 0, "", Input!D256)</f>
        <v/>
      </c>
      <c r="P18" s="181" t="s">
        <v>0</v>
      </c>
      <c r="Q18" s="180">
        <f>IF(LEN(TRIM(Input!E256)) = 0, "", Input!E256)</f>
        <v>408</v>
      </c>
      <c r="R18" s="181" t="s">
        <v>0</v>
      </c>
      <c r="S18" s="180">
        <f>IF(LEN(TRIM(Input!F256)) = 0, "", Input!F256)</f>
        <v>345</v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18</v>
      </c>
      <c r="AB18" s="298">
        <f t="shared" si="10"/>
        <v>13</v>
      </c>
      <c r="AC18" s="298">
        <f t="shared" si="1"/>
        <v>31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65</v>
      </c>
      <c r="AI18" s="308">
        <f>INDEX(AA8:AA59,AI11+3,1)</f>
        <v>430</v>
      </c>
      <c r="AJ18" s="298">
        <f t="shared" si="5"/>
        <v>33</v>
      </c>
      <c r="AK18" s="308">
        <f>INDEX(AB8:AB59,AK11+3,1)</f>
        <v>383</v>
      </c>
      <c r="AL18" s="298">
        <f t="shared" si="6"/>
        <v>98</v>
      </c>
      <c r="AM18" s="309">
        <f>INDEX(AC8:AC59,AM11+3,1)</f>
        <v>798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IF(LEN(TRIM(Input!C209)) = 0, "", Input!C209)</f>
        <v/>
      </c>
      <c r="C19" s="301" t="str">
        <f>IF(LEN(CONCATENATE(B16,B17,B18,B19))=0, " ", SUM(B16:B19))</f>
        <v xml:space="preserve"> </v>
      </c>
      <c r="D19" s="300" t="str">
        <f>IF(LEN(TRIM(Input!D209)) = 0, "", Input!D209)</f>
        <v/>
      </c>
      <c r="E19" s="301" t="str">
        <f>IF(LEN(CONCATENATE(D16,D17,D18,D19))=0, " ", SUM(D16:D19))</f>
        <v xml:space="preserve"> </v>
      </c>
      <c r="F19" s="300">
        <f>IF(LEN(TRIM(Input!E209)) = 0, "", Input!E209)</f>
        <v>13</v>
      </c>
      <c r="G19" s="301">
        <f>IF(LEN(CONCATENATE(F16,F17,F18,F19))=0, " ", SUM(F16:F19))</f>
        <v>51</v>
      </c>
      <c r="H19" s="300">
        <f>IF(LEN(TRIM(Input!F209)) = 0, "", Input!F209)</f>
        <v>4</v>
      </c>
      <c r="I19" s="301">
        <f>IF(LEN(CONCATENATE(H16,H17,H18,H19))=0, " ", SUM(H16:H19))</f>
        <v>49</v>
      </c>
      <c r="J19" s="192">
        <f>IF(SUM(C19,E19,G19,I19)=0," ",SUM(C19,E19,G19,I19))</f>
        <v>100</v>
      </c>
      <c r="K19" s="302">
        <v>0.61458333333333304</v>
      </c>
      <c r="L19" s="303"/>
      <c r="M19" s="303" t="str">
        <f>IF(LEN(TRIM(Input!C257)) = 0, "", Input!C257)</f>
        <v/>
      </c>
      <c r="N19" s="304" t="str">
        <f>IF(LEN(CONCATENATE(M16,M17,M18,M19))=0, " ", SUM(M16:M19))</f>
        <v xml:space="preserve"> </v>
      </c>
      <c r="O19" s="303" t="str">
        <f>IF(LEN(TRIM(Input!D257)) = 0, "", Input!D257)</f>
        <v/>
      </c>
      <c r="P19" s="304" t="str">
        <f>IF(LEN(CONCATENATE(O16,O17,O18,O19))=0, " ", SUM(O16:O19))</f>
        <v xml:space="preserve"> </v>
      </c>
      <c r="Q19" s="303">
        <f>IF(LEN(TRIM(Input!E257)) = 0, "", Input!E257)</f>
        <v>417</v>
      </c>
      <c r="R19" s="304">
        <f>IF(LEN(CONCATENATE(Q16,Q17,Q18,Q19))=0, " ", SUM(Q16:Q19))</f>
        <v>1646</v>
      </c>
      <c r="S19" s="303">
        <f>IF(LEN(TRIM(Input!F257)) = 0, "", Input!F257)</f>
        <v>405</v>
      </c>
      <c r="T19" s="304">
        <f>IF(LEN(CONCATENATE(S16,S17,S18,S19))=0, " ", SUM(S16:S19))</f>
        <v>1504</v>
      </c>
      <c r="U19" s="305">
        <f>IF(SUM(N19,P19,R19,T19)=0," ",SUM(N19,P19,R19,T19))</f>
        <v>3150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13</v>
      </c>
      <c r="AB19" s="298">
        <f t="shared" si="10"/>
        <v>4</v>
      </c>
      <c r="AC19" s="298">
        <f t="shared" si="1"/>
        <v>17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72</v>
      </c>
      <c r="AI19" s="298" t="s">
        <v>13</v>
      </c>
      <c r="AJ19" s="298">
        <f t="shared" si="5"/>
        <v>25</v>
      </c>
      <c r="AK19" s="298" t="s">
        <v>13</v>
      </c>
      <c r="AL19" s="298">
        <f t="shared" si="6"/>
        <v>97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IF(LEN(TRIM(Input!C210)) = 0, "", Input!C210)</f>
        <v/>
      </c>
      <c r="C20" s="181" t="s">
        <v>0</v>
      </c>
      <c r="D20" s="180" t="str">
        <f>IF(LEN(TRIM(Input!D210)) = 0, "", Input!D210)</f>
        <v/>
      </c>
      <c r="E20" s="181"/>
      <c r="F20" s="180">
        <f>IF(LEN(TRIM(Input!E210)) = 0, "", Input!E210)</f>
        <v>9</v>
      </c>
      <c r="G20" s="181" t="s">
        <v>0</v>
      </c>
      <c r="H20" s="180">
        <f>IF(LEN(TRIM(Input!F210)) = 0, "", Input!F210)</f>
        <v>11</v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IF(LEN(TRIM(Input!C258)) = 0, "", Input!C258)</f>
        <v/>
      </c>
      <c r="N20" s="181" t="s">
        <v>0</v>
      </c>
      <c r="O20" s="180" t="str">
        <f>IF(LEN(TRIM(Input!D258)) = 0, "", Input!D258)</f>
        <v/>
      </c>
      <c r="P20" s="181" t="s">
        <v>0</v>
      </c>
      <c r="Q20" s="180">
        <f>IF(LEN(TRIM(Input!E258)) = 0, "", Input!E258)</f>
        <v>377</v>
      </c>
      <c r="R20" s="181" t="s">
        <v>0</v>
      </c>
      <c r="S20" s="180">
        <f>IF(LEN(TRIM(Input!F258)) = 0, "", Input!F258)</f>
        <v>422</v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9</v>
      </c>
      <c r="AB20" s="298">
        <f t="shared" si="10"/>
        <v>11</v>
      </c>
      <c r="AC20" s="298">
        <f t="shared" si="1"/>
        <v>20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75</v>
      </c>
      <c r="AI20" s="298">
        <f>IF(AI15+AI16+AI17+AI18&lt;&gt;0,MAX(AI15:AI18)," ")</f>
        <v>430</v>
      </c>
      <c r="AJ20" s="298">
        <f t="shared" si="5"/>
        <v>44</v>
      </c>
      <c r="AK20" s="298">
        <f>IF(AK15+AK16+AK17+AK18&lt;&gt;0,MAX(AK15:AK18)," ")</f>
        <v>437</v>
      </c>
      <c r="AL20" s="298">
        <f t="shared" si="6"/>
        <v>119</v>
      </c>
      <c r="AM20" s="299">
        <f>IF(AM15+AM16+AM17+AM18&lt;&gt;0,MAX(AM15:AM18)," ")</f>
        <v>854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IF(LEN(TRIM(Input!C211)) = 0, "", Input!C211)</f>
        <v/>
      </c>
      <c r="C21" s="181" t="s">
        <v>0</v>
      </c>
      <c r="D21" s="180" t="str">
        <f>IF(LEN(TRIM(Input!D211)) = 0, "", Input!D211)</f>
        <v/>
      </c>
      <c r="E21" s="181"/>
      <c r="F21" s="180">
        <f>IF(LEN(TRIM(Input!E211)) = 0, "", Input!E211)</f>
        <v>25</v>
      </c>
      <c r="G21" s="181" t="s">
        <v>0</v>
      </c>
      <c r="H21" s="180">
        <f>IF(LEN(TRIM(Input!F211)) = 0, "", Input!F211)</f>
        <v>5</v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IF(LEN(TRIM(Input!C259)) = 0, "", Input!C259)</f>
        <v/>
      </c>
      <c r="N21" s="181" t="s">
        <v>0</v>
      </c>
      <c r="O21" s="180" t="str">
        <f>IF(LEN(TRIM(Input!D259)) = 0, "", Input!D259)</f>
        <v/>
      </c>
      <c r="P21" s="181" t="s">
        <v>0</v>
      </c>
      <c r="Q21" s="180">
        <f>IF(LEN(TRIM(Input!E259)) = 0, "", Input!E259)</f>
        <v>339</v>
      </c>
      <c r="R21" s="181" t="s">
        <v>0</v>
      </c>
      <c r="S21" s="180">
        <f>IF(LEN(TRIM(Input!F259)) = 0, "", Input!F259)</f>
        <v>435</v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25</v>
      </c>
      <c r="AB21" s="298">
        <f t="shared" si="10"/>
        <v>5</v>
      </c>
      <c r="AC21" s="298">
        <f t="shared" si="1"/>
        <v>30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77</v>
      </c>
      <c r="AI21" s="298"/>
      <c r="AJ21" s="298">
        <f t="shared" si="5"/>
        <v>38</v>
      </c>
      <c r="AK21" s="298"/>
      <c r="AL21" s="298">
        <f t="shared" si="6"/>
        <v>115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IF(LEN(TRIM(Input!C212)) = 0, "", Input!C212)</f>
        <v/>
      </c>
      <c r="C22" s="181" t="s">
        <v>0</v>
      </c>
      <c r="D22" s="180" t="str">
        <f>IF(LEN(TRIM(Input!D212)) = 0, "", Input!D212)</f>
        <v/>
      </c>
      <c r="E22" s="181"/>
      <c r="F22" s="180">
        <f>IF(LEN(TRIM(Input!E212)) = 0, "", Input!E212)</f>
        <v>25</v>
      </c>
      <c r="G22" s="181" t="s">
        <v>0</v>
      </c>
      <c r="H22" s="180">
        <f>IF(LEN(TRIM(Input!F212)) = 0, "", Input!F212)</f>
        <v>5</v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IF(LEN(TRIM(Input!C260)) = 0, "", Input!C260)</f>
        <v/>
      </c>
      <c r="N22" s="181" t="s">
        <v>0</v>
      </c>
      <c r="O22" s="180" t="str">
        <f>IF(LEN(TRIM(Input!D260)) = 0, "", Input!D260)</f>
        <v/>
      </c>
      <c r="P22" s="181" t="s">
        <v>0</v>
      </c>
      <c r="Q22" s="180">
        <f>IF(LEN(TRIM(Input!E260)) = 0, "", Input!E260)</f>
        <v>364</v>
      </c>
      <c r="R22" s="181" t="s">
        <v>0</v>
      </c>
      <c r="S22" s="180">
        <f>IF(LEN(TRIM(Input!F260)) = 0, "", Input!F260)</f>
        <v>417</v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25</v>
      </c>
      <c r="AB22" s="298">
        <f t="shared" si="10"/>
        <v>5</v>
      </c>
      <c r="AC22" s="298">
        <f t="shared" si="1"/>
        <v>30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70</v>
      </c>
      <c r="AI22" s="298" t="s">
        <v>14</v>
      </c>
      <c r="AJ22" s="298">
        <f t="shared" si="5"/>
        <v>42</v>
      </c>
      <c r="AK22" s="298" t="s">
        <v>14</v>
      </c>
      <c r="AL22" s="298">
        <f t="shared" si="6"/>
        <v>112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IF(LEN(TRIM(Input!C213)) = 0, "", Input!C213)</f>
        <v/>
      </c>
      <c r="C23" s="301" t="str">
        <f>IF(LEN(CONCATENATE(B20,B21,B22,B23))=0, " ", SUM(B20:B23))</f>
        <v xml:space="preserve"> </v>
      </c>
      <c r="D23" s="300" t="str">
        <f>IF(LEN(TRIM(Input!D213)) = 0, "", Input!D213)</f>
        <v/>
      </c>
      <c r="E23" s="301" t="str">
        <f>IF(LEN(CONCATENATE(D20,D21,D22,D23))=0, " ", SUM(D20:D23))</f>
        <v xml:space="preserve"> </v>
      </c>
      <c r="F23" s="300">
        <f>IF(LEN(TRIM(Input!E213)) = 0, "", Input!E213)</f>
        <v>16</v>
      </c>
      <c r="G23" s="301">
        <f>IF(LEN(CONCATENATE(F20,F21,F22,F23))=0, " ", SUM(F20:F23))</f>
        <v>75</v>
      </c>
      <c r="H23" s="300">
        <f>IF(LEN(TRIM(Input!F213)) = 0, "", Input!F213)</f>
        <v>23</v>
      </c>
      <c r="I23" s="301">
        <f>IF(LEN(CONCATENATE(H20,H21,H22,H23))=0, " ", SUM(H20:H23))</f>
        <v>44</v>
      </c>
      <c r="J23" s="192">
        <f>IF(SUM(C23,E23,G23,I23)=0," ",SUM(C23,E23,G23,I23))</f>
        <v>119</v>
      </c>
      <c r="K23" s="302">
        <v>0.656249999999999</v>
      </c>
      <c r="L23" s="303"/>
      <c r="M23" s="303" t="str">
        <f>IF(LEN(TRIM(Input!C261)) = 0, "", Input!C261)</f>
        <v/>
      </c>
      <c r="N23" s="304" t="str">
        <f>IF(LEN(CONCATENATE(M20,M21,M22,M23))=0, " ", SUM(M20:M23))</f>
        <v xml:space="preserve"> </v>
      </c>
      <c r="O23" s="303" t="str">
        <f>IF(LEN(TRIM(Input!D261)) = 0, "", Input!D261)</f>
        <v/>
      </c>
      <c r="P23" s="304" t="str">
        <f>IF(LEN(CONCATENATE(O20,O21,O22,O23))=0, " ", SUM(O20:O23))</f>
        <v xml:space="preserve"> </v>
      </c>
      <c r="Q23" s="303">
        <f>IF(LEN(TRIM(Input!E261)) = 0, "", Input!E261)</f>
        <v>329</v>
      </c>
      <c r="R23" s="304">
        <f>IF(LEN(CONCATENATE(Q20,Q21,Q22,Q23))=0, " ", SUM(Q20:Q23))</f>
        <v>1409</v>
      </c>
      <c r="S23" s="303">
        <f>IF(LEN(TRIM(Input!F261)) = 0, "", Input!F261)</f>
        <v>410</v>
      </c>
      <c r="T23" s="304">
        <f>IF(LEN(CONCATENATE(S20,S21,S22,S23))=0, " ", SUM(S20:S23))</f>
        <v>1684</v>
      </c>
      <c r="U23" s="305">
        <f>IF(SUM(N23,P23,R23,T23)=0," ",SUM(N23,P23,R23,T23))</f>
        <v>3093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16</v>
      </c>
      <c r="AB23" s="298">
        <f t="shared" si="10"/>
        <v>23</v>
      </c>
      <c r="AC23" s="298">
        <f t="shared" si="1"/>
        <v>39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70</v>
      </c>
      <c r="AI23" s="310">
        <f>IF(SUM(AI15:AI18)=0,0,(SUM(AI15:AI18)/(AI20*4)))</f>
        <v>0.93546511627906981</v>
      </c>
      <c r="AJ23" s="298">
        <f t="shared" si="5"/>
        <v>48</v>
      </c>
      <c r="AK23" s="310">
        <f>IF(SUM(AK15:AK18)=0,0,(SUM(AK15:AK18)/(AK20*4)))</f>
        <v>0.9101830663615561</v>
      </c>
      <c r="AL23" s="298">
        <f t="shared" si="6"/>
        <v>118</v>
      </c>
      <c r="AM23" s="311">
        <f>IF(SUM(AM15:AM18)=0,0,(SUM(AM15:AM18)/(AM20*4)))</f>
        <v>0.92300936768149888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IF(LEN(TRIM(Input!C214)) = 0, "", Input!C214)</f>
        <v/>
      </c>
      <c r="C24" s="181" t="s">
        <v>0</v>
      </c>
      <c r="D24" s="180" t="str">
        <f>IF(LEN(TRIM(Input!D214)) = 0, "", Input!D214)</f>
        <v/>
      </c>
      <c r="E24" s="181"/>
      <c r="F24" s="180">
        <f>IF(LEN(TRIM(Input!E214)) = 0, "", Input!E214)</f>
        <v>11</v>
      </c>
      <c r="G24" s="181" t="s">
        <v>0</v>
      </c>
      <c r="H24" s="180">
        <f>IF(LEN(TRIM(Input!F214)) = 0, "", Input!F214)</f>
        <v>5</v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IF(LEN(TRIM(Input!C262)) = 0, "", Input!C262)</f>
        <v/>
      </c>
      <c r="N24" s="181" t="s">
        <v>0</v>
      </c>
      <c r="O24" s="180" t="str">
        <f>IF(LEN(TRIM(Input!D262)) = 0, "", Input!D262)</f>
        <v/>
      </c>
      <c r="P24" s="181" t="s">
        <v>0</v>
      </c>
      <c r="Q24" s="180">
        <f>IF(LEN(TRIM(Input!E262)) = 0, "", Input!E262)</f>
        <v>439</v>
      </c>
      <c r="R24" s="181" t="s">
        <v>0</v>
      </c>
      <c r="S24" s="180">
        <f>IF(LEN(TRIM(Input!F262)) = 0, "", Input!F262)</f>
        <v>474</v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11</v>
      </c>
      <c r="AB24" s="298">
        <f t="shared" si="10"/>
        <v>5</v>
      </c>
      <c r="AC24" s="298">
        <f t="shared" si="1"/>
        <v>16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109</v>
      </c>
      <c r="AI24" s="298"/>
      <c r="AJ24" s="298">
        <f t="shared" si="5"/>
        <v>46</v>
      </c>
      <c r="AK24" s="298"/>
      <c r="AL24" s="298">
        <f t="shared" si="6"/>
        <v>155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IF(LEN(TRIM(Input!C215)) = 0, "", Input!C215)</f>
        <v/>
      </c>
      <c r="C25" s="181" t="s">
        <v>0</v>
      </c>
      <c r="D25" s="180" t="str">
        <f>IF(LEN(TRIM(Input!D215)) = 0, "", Input!D215)</f>
        <v/>
      </c>
      <c r="E25" s="181"/>
      <c r="F25" s="180">
        <f>IF(LEN(TRIM(Input!E215)) = 0, "", Input!E215)</f>
        <v>18</v>
      </c>
      <c r="G25" s="181" t="s">
        <v>0</v>
      </c>
      <c r="H25" s="180">
        <f>IF(LEN(TRIM(Input!F215)) = 0, "", Input!F215)</f>
        <v>9</v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IF(LEN(TRIM(Input!C263)) = 0, "", Input!C263)</f>
        <v/>
      </c>
      <c r="N25" s="181" t="s">
        <v>0</v>
      </c>
      <c r="O25" s="180" t="str">
        <f>IF(LEN(TRIM(Input!D263)) = 0, "", Input!D263)</f>
        <v/>
      </c>
      <c r="P25" s="181" t="s">
        <v>0</v>
      </c>
      <c r="Q25" s="180">
        <f>IF(LEN(TRIM(Input!E263)) = 0, "", Input!E263)</f>
        <v>419</v>
      </c>
      <c r="R25" s="181" t="s">
        <v>0</v>
      </c>
      <c r="S25" s="180">
        <f>IF(LEN(TRIM(Input!F263)) = 0, "", Input!F263)</f>
        <v>446</v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18</v>
      </c>
      <c r="AB25" s="298">
        <f t="shared" si="10"/>
        <v>9</v>
      </c>
      <c r="AC25" s="298">
        <f t="shared" si="1"/>
        <v>27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133</v>
      </c>
      <c r="AI25" s="298"/>
      <c r="AJ25" s="298">
        <f t="shared" si="5"/>
        <v>66</v>
      </c>
      <c r="AK25" s="298"/>
      <c r="AL25" s="298">
        <f t="shared" si="6"/>
        <v>199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IF(LEN(TRIM(Input!C216)) = 0, "", Input!C216)</f>
        <v/>
      </c>
      <c r="C26" s="181" t="s">
        <v>0</v>
      </c>
      <c r="D26" s="180" t="str">
        <f>IF(LEN(TRIM(Input!D216)) = 0, "", Input!D216)</f>
        <v/>
      </c>
      <c r="E26" s="181"/>
      <c r="F26" s="180">
        <f>IF(LEN(TRIM(Input!E216)) = 0, "", Input!E216)</f>
        <v>25</v>
      </c>
      <c r="G26" s="181" t="s">
        <v>0</v>
      </c>
      <c r="H26" s="180">
        <f>IF(LEN(TRIM(Input!F216)) = 0, "", Input!F216)</f>
        <v>11</v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IF(LEN(TRIM(Input!C264)) = 0, "", Input!C264)</f>
        <v/>
      </c>
      <c r="N26" s="181" t="s">
        <v>0</v>
      </c>
      <c r="O26" s="180" t="str">
        <f>IF(LEN(TRIM(Input!D264)) = 0, "", Input!D264)</f>
        <v/>
      </c>
      <c r="P26" s="181" t="s">
        <v>0</v>
      </c>
      <c r="Q26" s="180">
        <f>IF(LEN(TRIM(Input!E264)) = 0, "", Input!E264)</f>
        <v>362</v>
      </c>
      <c r="R26" s="181" t="s">
        <v>0</v>
      </c>
      <c r="S26" s="180">
        <f>IF(LEN(TRIM(Input!F264)) = 0, "", Input!F264)</f>
        <v>453</v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25</v>
      </c>
      <c r="AB26" s="298">
        <f t="shared" si="10"/>
        <v>11</v>
      </c>
      <c r="AC26" s="298">
        <f t="shared" si="1"/>
        <v>36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164</v>
      </c>
      <c r="AI26" s="298"/>
      <c r="AJ26" s="298">
        <f t="shared" si="5"/>
        <v>91</v>
      </c>
      <c r="AK26" s="298"/>
      <c r="AL26" s="298">
        <f t="shared" si="6"/>
        <v>255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IF(LEN(TRIM(Input!C217)) = 0, "", Input!C217)</f>
        <v/>
      </c>
      <c r="C27" s="301" t="str">
        <f>IF(LEN(CONCATENATE(B24,B25,B26,B27))=0, " ", SUM(B24:B27))</f>
        <v xml:space="preserve"> </v>
      </c>
      <c r="D27" s="300" t="str">
        <f>IF(LEN(TRIM(Input!D217)) = 0, "", Input!D217)</f>
        <v/>
      </c>
      <c r="E27" s="301" t="str">
        <f>IF(LEN(CONCATENATE(D24,D25,D26,D27))=0, " ", SUM(D24:D27))</f>
        <v xml:space="preserve"> </v>
      </c>
      <c r="F27" s="300">
        <f>IF(LEN(TRIM(Input!E217)) = 0, "", Input!E217)</f>
        <v>55</v>
      </c>
      <c r="G27" s="301">
        <f>IF(LEN(CONCATENATE(F24,F25,F26,F27))=0, " ", SUM(F24:F27))</f>
        <v>109</v>
      </c>
      <c r="H27" s="300">
        <f>IF(LEN(TRIM(Input!F217)) = 0, "", Input!F217)</f>
        <v>21</v>
      </c>
      <c r="I27" s="301">
        <f>IF(LEN(CONCATENATE(H24,H25,H26,H27))=0, " ", SUM(H24:H27))</f>
        <v>46</v>
      </c>
      <c r="J27" s="192">
        <f>IF(SUM(C27,E27,G27,I27)=0," ",SUM(C27,E27,G27,I27))</f>
        <v>155</v>
      </c>
      <c r="K27" s="302">
        <v>0.69791666666666596</v>
      </c>
      <c r="L27" s="303"/>
      <c r="M27" s="303" t="str">
        <f>IF(LEN(TRIM(Input!C265)) = 0, "", Input!C265)</f>
        <v/>
      </c>
      <c r="N27" s="304" t="str">
        <f>IF(LEN(CONCATENATE(M24,M25,M26,M27))=0, " ", SUM(M24:M27))</f>
        <v xml:space="preserve"> </v>
      </c>
      <c r="O27" s="303" t="str">
        <f>IF(LEN(TRIM(Input!D265)) = 0, "", Input!D265)</f>
        <v/>
      </c>
      <c r="P27" s="304" t="str">
        <f>IF(LEN(CONCATENATE(O24,O25,O26,O27))=0, " ", SUM(O24:O27))</f>
        <v xml:space="preserve"> </v>
      </c>
      <c r="Q27" s="303">
        <f>IF(LEN(TRIM(Input!E265)) = 0, "", Input!E265)</f>
        <v>408</v>
      </c>
      <c r="R27" s="304">
        <f>IF(LEN(CONCATENATE(Q24,Q25,Q26,Q27))=0, " ", SUM(Q24:Q27))</f>
        <v>1628</v>
      </c>
      <c r="S27" s="303">
        <f>IF(LEN(TRIM(Input!F265)) = 0, "", Input!F265)</f>
        <v>458</v>
      </c>
      <c r="T27" s="304">
        <f>IF(LEN(CONCATENATE(S24,S25,S26,S27))=0, " ", SUM(S24:S27))</f>
        <v>1831</v>
      </c>
      <c r="U27" s="305">
        <f>IF(SUM(N27,P27,R27,T27)=0," ",SUM(N27,P27,R27,T27))</f>
        <v>3459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55</v>
      </c>
      <c r="AB27" s="298">
        <f t="shared" si="10"/>
        <v>21</v>
      </c>
      <c r="AC27" s="298">
        <f t="shared" si="1"/>
        <v>76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225</v>
      </c>
      <c r="AI27" s="298"/>
      <c r="AJ27" s="298">
        <f t="shared" si="5"/>
        <v>137</v>
      </c>
      <c r="AK27" s="298"/>
      <c r="AL27" s="298">
        <f t="shared" si="6"/>
        <v>362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IF(LEN(TRIM(Input!C218)) = 0, "", Input!C218)</f>
        <v/>
      </c>
      <c r="C28" s="181" t="s">
        <v>0</v>
      </c>
      <c r="D28" s="180" t="str">
        <f>IF(LEN(TRIM(Input!D218)) = 0, "", Input!D218)</f>
        <v/>
      </c>
      <c r="E28" s="181"/>
      <c r="F28" s="180">
        <f>IF(LEN(TRIM(Input!E218)) = 0, "", Input!E218)</f>
        <v>35</v>
      </c>
      <c r="G28" s="181" t="s">
        <v>0</v>
      </c>
      <c r="H28" s="180">
        <f>IF(LEN(TRIM(Input!F218)) = 0, "", Input!F218)</f>
        <v>25</v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IF(LEN(TRIM(Input!C266)) = 0, "", Input!C266)</f>
        <v/>
      </c>
      <c r="N28" s="181" t="s">
        <v>0</v>
      </c>
      <c r="O28" s="180" t="str">
        <f>IF(LEN(TRIM(Input!D266)) = 0, "", Input!D266)</f>
        <v/>
      </c>
      <c r="P28" s="181" t="s">
        <v>0</v>
      </c>
      <c r="Q28" s="180">
        <f>IF(LEN(TRIM(Input!E266)) = 0, "", Input!E266)</f>
        <v>369</v>
      </c>
      <c r="R28" s="181" t="s">
        <v>0</v>
      </c>
      <c r="S28" s="180">
        <f>IF(LEN(TRIM(Input!F266)) = 0, "", Input!F266)</f>
        <v>464</v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35</v>
      </c>
      <c r="AB28" s="298">
        <f t="shared" si="10"/>
        <v>25</v>
      </c>
      <c r="AC28" s="298">
        <f t="shared" si="1"/>
        <v>60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272</v>
      </c>
      <c r="AI28" s="298"/>
      <c r="AJ28" s="298">
        <f t="shared" si="5"/>
        <v>171</v>
      </c>
      <c r="AK28" s="298"/>
      <c r="AL28" s="298">
        <f t="shared" si="6"/>
        <v>443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IF(LEN(TRIM(Input!C219)) = 0, "", Input!C219)</f>
        <v/>
      </c>
      <c r="C29" s="181" t="s">
        <v>0</v>
      </c>
      <c r="D29" s="180" t="str">
        <f>IF(LEN(TRIM(Input!D219)) = 0, "", Input!D219)</f>
        <v/>
      </c>
      <c r="E29" s="181"/>
      <c r="F29" s="180">
        <f>IF(LEN(TRIM(Input!E219)) = 0, "", Input!E219)</f>
        <v>49</v>
      </c>
      <c r="G29" s="181" t="s">
        <v>0</v>
      </c>
      <c r="H29" s="180">
        <f>IF(LEN(TRIM(Input!F219)) = 0, "", Input!F219)</f>
        <v>34</v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IF(LEN(TRIM(Input!C267)) = 0, "", Input!C267)</f>
        <v/>
      </c>
      <c r="N29" s="181" t="s">
        <v>0</v>
      </c>
      <c r="O29" s="180" t="str">
        <f>IF(LEN(TRIM(Input!D267)) = 0, "", Input!D267)</f>
        <v/>
      </c>
      <c r="P29" s="181" t="s">
        <v>0</v>
      </c>
      <c r="Q29" s="180">
        <f>IF(LEN(TRIM(Input!E267)) = 0, "", Input!E267)</f>
        <v>395</v>
      </c>
      <c r="R29" s="181" t="s">
        <v>0</v>
      </c>
      <c r="S29" s="180">
        <f>IF(LEN(TRIM(Input!F267)) = 0, "", Input!F267)</f>
        <v>455</v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49</v>
      </c>
      <c r="AB29" s="298">
        <f t="shared" si="10"/>
        <v>34</v>
      </c>
      <c r="AC29" s="298">
        <f t="shared" si="1"/>
        <v>83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337</v>
      </c>
      <c r="AI29" s="298"/>
      <c r="AJ29" s="298">
        <f t="shared" si="5"/>
        <v>225</v>
      </c>
      <c r="AK29" s="298"/>
      <c r="AL29" s="298">
        <f t="shared" si="6"/>
        <v>562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IF(LEN(TRIM(Input!C220)) = 0, "", Input!C220)</f>
        <v/>
      </c>
      <c r="C30" s="181" t="s">
        <v>0</v>
      </c>
      <c r="D30" s="180" t="str">
        <f>IF(LEN(TRIM(Input!D220)) = 0, "", Input!D220)</f>
        <v/>
      </c>
      <c r="E30" s="181"/>
      <c r="F30" s="180">
        <f>IF(LEN(TRIM(Input!E220)) = 0, "", Input!E220)</f>
        <v>86</v>
      </c>
      <c r="G30" s="181" t="s">
        <v>0</v>
      </c>
      <c r="H30" s="180">
        <f>IF(LEN(TRIM(Input!F220)) = 0, "", Input!F220)</f>
        <v>57</v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IF(LEN(TRIM(Input!C268)) = 0, "", Input!C268)</f>
        <v/>
      </c>
      <c r="N30" s="181" t="s">
        <v>0</v>
      </c>
      <c r="O30" s="180" t="str">
        <f>IF(LEN(TRIM(Input!D268)) = 0, "", Input!D268)</f>
        <v/>
      </c>
      <c r="P30" s="181" t="s">
        <v>0</v>
      </c>
      <c r="Q30" s="180">
        <f>IF(LEN(TRIM(Input!E268)) = 0, "", Input!E268)</f>
        <v>431</v>
      </c>
      <c r="R30" s="181" t="s">
        <v>0</v>
      </c>
      <c r="S30" s="180">
        <f>IF(LEN(TRIM(Input!F268)) = 0, "", Input!F268)</f>
        <v>401</v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86</v>
      </c>
      <c r="AB30" s="298">
        <f t="shared" si="10"/>
        <v>57</v>
      </c>
      <c r="AC30" s="298">
        <f t="shared" si="1"/>
        <v>143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419</v>
      </c>
      <c r="AI30" s="298"/>
      <c r="AJ30" s="298">
        <f t="shared" si="5"/>
        <v>323</v>
      </c>
      <c r="AK30" s="298"/>
      <c r="AL30" s="298">
        <f t="shared" si="6"/>
        <v>742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IF(LEN(TRIM(Input!C221)) = 0, "", Input!C221)</f>
        <v/>
      </c>
      <c r="C31" s="301" t="str">
        <f>IF(LEN(CONCATENATE(B28,B29,B30,B31))=0, " ", SUM(B28:B31))</f>
        <v xml:space="preserve"> </v>
      </c>
      <c r="D31" s="300" t="str">
        <f>IF(LEN(TRIM(Input!D221)) = 0, "", Input!D221)</f>
        <v/>
      </c>
      <c r="E31" s="301" t="str">
        <f>IF(LEN(CONCATENATE(D28,D29,D30,D31))=0, " ", SUM(D28:D31))</f>
        <v xml:space="preserve"> </v>
      </c>
      <c r="F31" s="300">
        <f>IF(LEN(TRIM(Input!E221)) = 0, "", Input!E221)</f>
        <v>102</v>
      </c>
      <c r="G31" s="301">
        <f>IF(LEN(CONCATENATE(F28,F29,F30,F31))=0, " ", SUM(F28:F31))</f>
        <v>272</v>
      </c>
      <c r="H31" s="300">
        <f>IF(LEN(TRIM(Input!F221)) = 0, "", Input!F221)</f>
        <v>55</v>
      </c>
      <c r="I31" s="301">
        <f>IF(LEN(CONCATENATE(H28,H29,H30,H31))=0, " ", SUM(H28:H31))</f>
        <v>171</v>
      </c>
      <c r="J31" s="192">
        <f>IF(SUM(C31,E31,G31,I31)=0," ",SUM(C31,E31,G31,I31))</f>
        <v>443</v>
      </c>
      <c r="K31" s="302">
        <v>0.73958333333333204</v>
      </c>
      <c r="L31" s="303"/>
      <c r="M31" s="303" t="str">
        <f>IF(LEN(TRIM(Input!C269)) = 0, "", Input!C269)</f>
        <v/>
      </c>
      <c r="N31" s="304" t="str">
        <f>IF(LEN(CONCATENATE(M28,M29,M30,M31))=0, " ", SUM(M28:M31))</f>
        <v xml:space="preserve"> </v>
      </c>
      <c r="O31" s="303" t="str">
        <f>IF(LEN(TRIM(Input!D269)) = 0, "", Input!D269)</f>
        <v/>
      </c>
      <c r="P31" s="304" t="str">
        <f>IF(LEN(CONCATENATE(O28,O29,O30,O31))=0, " ", SUM(O28:O31))</f>
        <v xml:space="preserve"> </v>
      </c>
      <c r="Q31" s="303">
        <f>IF(LEN(TRIM(Input!E269)) = 0, "", Input!E269)</f>
        <v>413</v>
      </c>
      <c r="R31" s="304">
        <f>IF(LEN(CONCATENATE(Q28,Q29,Q30,Q31))=0, " ", SUM(Q28:Q31))</f>
        <v>1608</v>
      </c>
      <c r="S31" s="303">
        <f>IF(LEN(TRIM(Input!F269)) = 0, "", Input!F269)</f>
        <v>406</v>
      </c>
      <c r="T31" s="304">
        <f>IF(LEN(CONCATENATE(S28,S29,S30,S31))=0, " ", SUM(S28:S31))</f>
        <v>1726</v>
      </c>
      <c r="U31" s="305">
        <f>IF(SUM(N31,P31,R31,T31)=0," ",SUM(N31,P31,R31,T31))</f>
        <v>3334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102</v>
      </c>
      <c r="AB31" s="298">
        <f t="shared" si="10"/>
        <v>55</v>
      </c>
      <c r="AC31" s="298">
        <f t="shared" si="1"/>
        <v>157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524</v>
      </c>
      <c r="AI31" s="298"/>
      <c r="AJ31" s="298">
        <f t="shared" si="5"/>
        <v>395</v>
      </c>
      <c r="AK31" s="298"/>
      <c r="AL31" s="298">
        <f t="shared" si="6"/>
        <v>919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IF(LEN(TRIM(Input!C222)) = 0, "", Input!C222)</f>
        <v/>
      </c>
      <c r="C32" s="181" t="s">
        <v>0</v>
      </c>
      <c r="D32" s="180" t="str">
        <f>IF(LEN(TRIM(Input!D222)) = 0, "", Input!D222)</f>
        <v/>
      </c>
      <c r="E32" s="181"/>
      <c r="F32" s="180">
        <f>IF(LEN(TRIM(Input!E222)) = 0, "", Input!E222)</f>
        <v>100</v>
      </c>
      <c r="G32" s="181" t="s">
        <v>0</v>
      </c>
      <c r="H32" s="180">
        <f>IF(LEN(TRIM(Input!F222)) = 0, "", Input!F222)</f>
        <v>79</v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IF(LEN(TRIM(Input!C270)) = 0, "", Input!C270)</f>
        <v/>
      </c>
      <c r="N32" s="181" t="s">
        <v>0</v>
      </c>
      <c r="O32" s="180" t="str">
        <f>IF(LEN(TRIM(Input!D270)) = 0, "", Input!D270)</f>
        <v/>
      </c>
      <c r="P32" s="181" t="s">
        <v>0</v>
      </c>
      <c r="Q32" s="180">
        <f>IF(LEN(TRIM(Input!E270)) = 0, "", Input!E270)</f>
        <v>375</v>
      </c>
      <c r="R32" s="181" t="s">
        <v>0</v>
      </c>
      <c r="S32" s="180">
        <f>IF(LEN(TRIM(Input!F270)) = 0, "", Input!F270)</f>
        <v>396</v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100</v>
      </c>
      <c r="AB32" s="298">
        <f t="shared" si="10"/>
        <v>79</v>
      </c>
      <c r="AC32" s="298">
        <f t="shared" si="1"/>
        <v>179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644</v>
      </c>
      <c r="AI32" s="298"/>
      <c r="AJ32" s="298">
        <f t="shared" si="5"/>
        <v>499</v>
      </c>
      <c r="AK32" s="298"/>
      <c r="AL32" s="298">
        <f t="shared" si="6"/>
        <v>1143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IF(LEN(TRIM(Input!C223)) = 0, "", Input!C223)</f>
        <v/>
      </c>
      <c r="C33" s="181" t="s">
        <v>0</v>
      </c>
      <c r="D33" s="180" t="str">
        <f>IF(LEN(TRIM(Input!D223)) = 0, "", Input!D223)</f>
        <v/>
      </c>
      <c r="E33" s="181"/>
      <c r="F33" s="180">
        <f>IF(LEN(TRIM(Input!E223)) = 0, "", Input!E223)</f>
        <v>131</v>
      </c>
      <c r="G33" s="181" t="s">
        <v>0</v>
      </c>
      <c r="H33" s="180">
        <f>IF(LEN(TRIM(Input!F223)) = 0, "", Input!F223)</f>
        <v>132</v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IF(LEN(TRIM(Input!C271)) = 0, "", Input!C271)</f>
        <v/>
      </c>
      <c r="N33" s="181" t="s">
        <v>0</v>
      </c>
      <c r="O33" s="180" t="str">
        <f>IF(LEN(TRIM(Input!D271)) = 0, "", Input!D271)</f>
        <v/>
      </c>
      <c r="P33" s="181" t="s">
        <v>0</v>
      </c>
      <c r="Q33" s="180">
        <f>IF(LEN(TRIM(Input!E271)) = 0, "", Input!E271)</f>
        <v>402</v>
      </c>
      <c r="R33" s="181" t="s">
        <v>0</v>
      </c>
      <c r="S33" s="180">
        <f>IF(LEN(TRIM(Input!F271)) = 0, "", Input!F271)</f>
        <v>292</v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131</v>
      </c>
      <c r="AB33" s="298">
        <f t="shared" si="10"/>
        <v>132</v>
      </c>
      <c r="AC33" s="298">
        <f t="shared" si="1"/>
        <v>263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790</v>
      </c>
      <c r="AI33" s="298"/>
      <c r="AJ33" s="298">
        <f t="shared" si="5"/>
        <v>585</v>
      </c>
      <c r="AK33" s="298"/>
      <c r="AL33" s="298">
        <f t="shared" si="6"/>
        <v>1375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IF(LEN(TRIM(Input!C224)) = 0, "", Input!C224)</f>
        <v/>
      </c>
      <c r="C34" s="181" t="s">
        <v>0</v>
      </c>
      <c r="D34" s="180" t="str">
        <f>IF(LEN(TRIM(Input!D224)) = 0, "", Input!D224)</f>
        <v/>
      </c>
      <c r="E34" s="181"/>
      <c r="F34" s="180">
        <f>IF(LEN(TRIM(Input!E224)) = 0, "", Input!E224)</f>
        <v>191</v>
      </c>
      <c r="G34" s="181" t="s">
        <v>0</v>
      </c>
      <c r="H34" s="180">
        <f>IF(LEN(TRIM(Input!F224)) = 0, "", Input!F224)</f>
        <v>129</v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IF(LEN(TRIM(Input!C272)) = 0, "", Input!C272)</f>
        <v/>
      </c>
      <c r="N34" s="181" t="s">
        <v>0</v>
      </c>
      <c r="O34" s="180" t="str">
        <f>IF(LEN(TRIM(Input!D272)) = 0, "", Input!D272)</f>
        <v/>
      </c>
      <c r="P34" s="181" t="s">
        <v>0</v>
      </c>
      <c r="Q34" s="180">
        <f>IF(LEN(TRIM(Input!E272)) = 0, "", Input!E272)</f>
        <v>329</v>
      </c>
      <c r="R34" s="181" t="s">
        <v>0</v>
      </c>
      <c r="S34" s="180">
        <f>IF(LEN(TRIM(Input!F272)) = 0, "", Input!F272)</f>
        <v>331</v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191</v>
      </c>
      <c r="AB34" s="298">
        <f t="shared" si="10"/>
        <v>129</v>
      </c>
      <c r="AC34" s="298">
        <f t="shared" si="1"/>
        <v>320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927</v>
      </c>
      <c r="AI34" s="298"/>
      <c r="AJ34" s="298">
        <f t="shared" si="5"/>
        <v>671</v>
      </c>
      <c r="AK34" s="298"/>
      <c r="AL34" s="298">
        <f t="shared" si="6"/>
        <v>1598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IF(LEN(TRIM(Input!C225)) = 0, "", Input!C225)</f>
        <v/>
      </c>
      <c r="C35" s="301" t="str">
        <f>IF(LEN(CONCATENATE(B32,B33,B34,B35))=0, " ", SUM(B32:B35))</f>
        <v xml:space="preserve"> </v>
      </c>
      <c r="D35" s="300" t="str">
        <f>IF(LEN(TRIM(Input!D225)) = 0, "", Input!D225)</f>
        <v/>
      </c>
      <c r="E35" s="301" t="str">
        <f>IF(LEN(CONCATENATE(D32,D33,D34,D35))=0, " ", SUM(D32:D35))</f>
        <v xml:space="preserve"> </v>
      </c>
      <c r="F35" s="300">
        <f>IF(LEN(TRIM(Input!E225)) = 0, "", Input!E225)</f>
        <v>222</v>
      </c>
      <c r="G35" s="301">
        <f>IF(LEN(CONCATENATE(F32,F33,F34,F35))=0, " ", SUM(F32:F35))</f>
        <v>644</v>
      </c>
      <c r="H35" s="300">
        <f>IF(LEN(TRIM(Input!F225)) = 0, "", Input!F225)</f>
        <v>159</v>
      </c>
      <c r="I35" s="301">
        <f>IF(LEN(CONCATENATE(H32,H33,H34,H35))=0, " ", SUM(H32:H35))</f>
        <v>499</v>
      </c>
      <c r="J35" s="192">
        <f>IF(SUM(C35,E35,G35,I35)=0," ",SUM(C35,E35,G35,I35))</f>
        <v>1143</v>
      </c>
      <c r="K35" s="302">
        <v>0.781249999999999</v>
      </c>
      <c r="L35" s="303"/>
      <c r="M35" s="303" t="str">
        <f>IF(LEN(TRIM(Input!C273)) = 0, "", Input!C273)</f>
        <v/>
      </c>
      <c r="N35" s="304" t="str">
        <f>IF(LEN(CONCATENATE(M32,M33,M34,M35))=0, " ", SUM(M32:M35))</f>
        <v xml:space="preserve"> </v>
      </c>
      <c r="O35" s="303" t="str">
        <f>IF(LEN(TRIM(Input!D273)) = 0, "", Input!D273)</f>
        <v/>
      </c>
      <c r="P35" s="304" t="str">
        <f>IF(LEN(CONCATENATE(O32,O33,O34,O35))=0, " ", SUM(O32:O35))</f>
        <v xml:space="preserve"> </v>
      </c>
      <c r="Q35" s="303">
        <f>IF(LEN(TRIM(Input!E273)) = 0, "", Input!E273)</f>
        <v>293</v>
      </c>
      <c r="R35" s="304">
        <f>IF(LEN(CONCATENATE(Q32,Q33,Q34,Q35))=0, " ", SUM(Q32:Q35))</f>
        <v>1399</v>
      </c>
      <c r="S35" s="303">
        <f>IF(LEN(TRIM(Input!F273)) = 0, "", Input!F273)</f>
        <v>272</v>
      </c>
      <c r="T35" s="304">
        <f>IF(LEN(CONCATENATE(S32,S33,S34,S35))=0, " ", SUM(S32:S35))</f>
        <v>1291</v>
      </c>
      <c r="U35" s="305">
        <f>IF(SUM(N35,P35,R35,T35)=0," ",SUM(N35,P35,R35,T35))</f>
        <v>2690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222</v>
      </c>
      <c r="AB35" s="298">
        <f t="shared" si="10"/>
        <v>159</v>
      </c>
      <c r="AC35" s="298">
        <f t="shared" si="1"/>
        <v>381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1038</v>
      </c>
      <c r="AI35" s="298"/>
      <c r="AJ35" s="298">
        <f t="shared" si="5"/>
        <v>748</v>
      </c>
      <c r="AK35" s="298"/>
      <c r="AL35" s="298">
        <f t="shared" si="6"/>
        <v>1786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IF(LEN(TRIM(Input!C226)) = 0, "", Input!C226)</f>
        <v/>
      </c>
      <c r="C36" s="181" t="s">
        <v>0</v>
      </c>
      <c r="D36" s="180" t="str">
        <f>IF(LEN(TRIM(Input!D226)) = 0, "", Input!D226)</f>
        <v/>
      </c>
      <c r="E36" s="181"/>
      <c r="F36" s="180">
        <f>IF(LEN(TRIM(Input!E226)) = 0, "", Input!E226)</f>
        <v>246</v>
      </c>
      <c r="G36" s="181" t="s">
        <v>0</v>
      </c>
      <c r="H36" s="180">
        <f>IF(LEN(TRIM(Input!F226)) = 0, "", Input!F226)</f>
        <v>165</v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IF(LEN(TRIM(Input!C274)) = 0, "", Input!C274)</f>
        <v/>
      </c>
      <c r="N36" s="181" t="s">
        <v>0</v>
      </c>
      <c r="O36" s="180" t="str">
        <f>IF(LEN(TRIM(Input!D274)) = 0, "", Input!D274)</f>
        <v/>
      </c>
      <c r="P36" s="181" t="s">
        <v>0</v>
      </c>
      <c r="Q36" s="180">
        <f>IF(LEN(TRIM(Input!E274)) = 0, "", Input!E274)</f>
        <v>300</v>
      </c>
      <c r="R36" s="181" t="s">
        <v>0</v>
      </c>
      <c r="S36" s="180">
        <f>IF(LEN(TRIM(Input!F274)) = 0, "", Input!F274)</f>
        <v>270</v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246</v>
      </c>
      <c r="AB36" s="298">
        <f t="shared" si="10"/>
        <v>165</v>
      </c>
      <c r="AC36" s="298">
        <f t="shared" si="1"/>
        <v>411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1169</v>
      </c>
      <c r="AI36" s="298"/>
      <c r="AJ36" s="298">
        <f t="shared" si="5"/>
        <v>900</v>
      </c>
      <c r="AK36" s="298"/>
      <c r="AL36" s="298">
        <f t="shared" si="6"/>
        <v>2069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IF(LEN(TRIM(Input!C227)) = 0, "", Input!C227)</f>
        <v/>
      </c>
      <c r="C37" s="181" t="s">
        <v>0</v>
      </c>
      <c r="D37" s="180" t="str">
        <f>IF(LEN(TRIM(Input!D227)) = 0, "", Input!D227)</f>
        <v/>
      </c>
      <c r="E37" s="181"/>
      <c r="F37" s="180">
        <f>IF(LEN(TRIM(Input!E227)) = 0, "", Input!E227)</f>
        <v>268</v>
      </c>
      <c r="G37" s="181" t="s">
        <v>0</v>
      </c>
      <c r="H37" s="180">
        <f>IF(LEN(TRIM(Input!F227)) = 0, "", Input!F227)</f>
        <v>218</v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IF(LEN(TRIM(Input!C275)) = 0, "", Input!C275)</f>
        <v/>
      </c>
      <c r="N37" s="181" t="s">
        <v>0</v>
      </c>
      <c r="O37" s="180" t="str">
        <f>IF(LEN(TRIM(Input!D275)) = 0, "", Input!D275)</f>
        <v/>
      </c>
      <c r="P37" s="181" t="s">
        <v>0</v>
      </c>
      <c r="Q37" s="180">
        <f>IF(LEN(TRIM(Input!E275)) = 0, "", Input!E275)</f>
        <v>222</v>
      </c>
      <c r="R37" s="181" t="s">
        <v>0</v>
      </c>
      <c r="S37" s="180">
        <f>IF(LEN(TRIM(Input!F275)) = 0, "", Input!F275)</f>
        <v>292</v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268</v>
      </c>
      <c r="AB37" s="298">
        <f t="shared" si="10"/>
        <v>218</v>
      </c>
      <c r="AC37" s="298">
        <f t="shared" si="1"/>
        <v>486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1252</v>
      </c>
      <c r="AI37" s="298"/>
      <c r="AJ37" s="298">
        <f t="shared" si="5"/>
        <v>1097</v>
      </c>
      <c r="AK37" s="298"/>
      <c r="AL37" s="298">
        <f t="shared" si="6"/>
        <v>2349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IF(LEN(TRIM(Input!C228)) = 0, "", Input!C228)</f>
        <v/>
      </c>
      <c r="C38" s="181" t="s">
        <v>0</v>
      </c>
      <c r="D38" s="180" t="str">
        <f>IF(LEN(TRIM(Input!D228)) = 0, "", Input!D228)</f>
        <v/>
      </c>
      <c r="E38" s="181"/>
      <c r="F38" s="180">
        <f>IF(LEN(TRIM(Input!E228)) = 0, "", Input!E228)</f>
        <v>302</v>
      </c>
      <c r="G38" s="181" t="s">
        <v>0</v>
      </c>
      <c r="H38" s="180">
        <f>IF(LEN(TRIM(Input!F228)) = 0, "", Input!F228)</f>
        <v>206</v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IF(LEN(TRIM(Input!C276)) = 0, "", Input!C276)</f>
        <v/>
      </c>
      <c r="N38" s="181" t="s">
        <v>0</v>
      </c>
      <c r="O38" s="180" t="str">
        <f>IF(LEN(TRIM(Input!D276)) = 0, "", Input!D276)</f>
        <v/>
      </c>
      <c r="P38" s="181" t="s">
        <v>0</v>
      </c>
      <c r="Q38" s="180">
        <f>IF(LEN(TRIM(Input!E276)) = 0, "", Input!E276)</f>
        <v>224</v>
      </c>
      <c r="R38" s="181" t="s">
        <v>0</v>
      </c>
      <c r="S38" s="180">
        <f>IF(LEN(TRIM(Input!F276)) = 0, "", Input!F276)</f>
        <v>202</v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302</v>
      </c>
      <c r="AB38" s="298">
        <f t="shared" si="10"/>
        <v>206</v>
      </c>
      <c r="AC38" s="298">
        <f t="shared" si="1"/>
        <v>508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1333</v>
      </c>
      <c r="AI38" s="298"/>
      <c r="AJ38" s="298">
        <f t="shared" si="5"/>
        <v>1180</v>
      </c>
      <c r="AK38" s="298"/>
      <c r="AL38" s="298">
        <f t="shared" si="6"/>
        <v>2513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IF(LEN(TRIM(Input!C229)) = 0, "", Input!C229)</f>
        <v/>
      </c>
      <c r="C39" s="301" t="str">
        <f>IF(LEN(CONCATENATE(B36,B37,B38,B39))=0, " ", SUM(B36:B39))</f>
        <v xml:space="preserve"> </v>
      </c>
      <c r="D39" s="300" t="str">
        <f>IF(LEN(TRIM(Input!D229)) = 0, "", Input!D229)</f>
        <v/>
      </c>
      <c r="E39" s="301" t="str">
        <f>IF(LEN(CONCATENATE(D36,D37,D38,D39))=0, " ", SUM(D36:D39))</f>
        <v xml:space="preserve"> </v>
      </c>
      <c r="F39" s="300">
        <f>IF(LEN(TRIM(Input!E229)) = 0, "", Input!E229)</f>
        <v>353</v>
      </c>
      <c r="G39" s="301">
        <f>IF(LEN(CONCATENATE(F36,F37,F38,F39))=0, " ", SUM(F36:F39))</f>
        <v>1169</v>
      </c>
      <c r="H39" s="300">
        <f>IF(LEN(TRIM(Input!F229)) = 0, "", Input!F229)</f>
        <v>311</v>
      </c>
      <c r="I39" s="301">
        <f>IF(LEN(CONCATENATE(H36,H37,H38,H39))=0, " ", SUM(H36:H39))</f>
        <v>900</v>
      </c>
      <c r="J39" s="192">
        <f>IF(SUM(C39,E39,G39,I39)=0," ",SUM(C39,E39,G39,I39))</f>
        <v>2069</v>
      </c>
      <c r="K39" s="302">
        <v>0.82291666666666596</v>
      </c>
      <c r="L39" s="303"/>
      <c r="M39" s="303" t="str">
        <f>IF(LEN(TRIM(Input!C277)) = 0, "", Input!C277)</f>
        <v/>
      </c>
      <c r="N39" s="304" t="str">
        <f>IF(LEN(CONCATENATE(M36,M37,M38,M39))=0, " ", SUM(M36:M39))</f>
        <v xml:space="preserve"> </v>
      </c>
      <c r="O39" s="303" t="str">
        <f>IF(LEN(TRIM(Input!D277)) = 0, "", Input!D277)</f>
        <v/>
      </c>
      <c r="P39" s="304" t="str">
        <f>IF(LEN(CONCATENATE(O36,O37,O38,O39))=0, " ", SUM(O36:O39))</f>
        <v xml:space="preserve"> </v>
      </c>
      <c r="Q39" s="303">
        <f>IF(LEN(TRIM(Input!E277)) = 0, "", Input!E277)</f>
        <v>217</v>
      </c>
      <c r="R39" s="304">
        <f>IF(LEN(CONCATENATE(Q36,Q37,Q38,Q39))=0, " ", SUM(Q36:Q39))</f>
        <v>963</v>
      </c>
      <c r="S39" s="303">
        <f>IF(LEN(TRIM(Input!F277)) = 0, "", Input!F277)</f>
        <v>226</v>
      </c>
      <c r="T39" s="304">
        <f>IF(LEN(CONCATENATE(S36,S37,S38,S39))=0, " ", SUM(S36:S39))</f>
        <v>990</v>
      </c>
      <c r="U39" s="305">
        <f>IF(SUM(N39,P39,R39,T39)=0," ",SUM(N39,P39,R39,T39))</f>
        <v>1953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353</v>
      </c>
      <c r="AB39" s="298">
        <f t="shared" si="10"/>
        <v>311</v>
      </c>
      <c r="AC39" s="298">
        <f t="shared" si="1"/>
        <v>664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1417</v>
      </c>
      <c r="AI39" s="298"/>
      <c r="AJ39" s="298">
        <f t="shared" si="5"/>
        <v>1277</v>
      </c>
      <c r="AK39" s="298"/>
      <c r="AL39" s="298">
        <f t="shared" si="6"/>
        <v>2694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IF(LEN(TRIM(Input!C230)) = 0, "", Input!C230)</f>
        <v/>
      </c>
      <c r="C40" s="181" t="s">
        <v>0</v>
      </c>
      <c r="D40" s="180" t="str">
        <f>IF(LEN(TRIM(Input!D230)) = 0, "", Input!D230)</f>
        <v/>
      </c>
      <c r="E40" s="181"/>
      <c r="F40" s="180">
        <f>IF(LEN(TRIM(Input!E230)) = 0, "", Input!E230)</f>
        <v>329</v>
      </c>
      <c r="G40" s="181" t="s">
        <v>0</v>
      </c>
      <c r="H40" s="180">
        <f>IF(LEN(TRIM(Input!F230)) = 0, "", Input!F230)</f>
        <v>362</v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IF(LEN(TRIM(Input!C278)) = 0, "", Input!C278)</f>
        <v/>
      </c>
      <c r="N40" s="181" t="s">
        <v>0</v>
      </c>
      <c r="O40" s="180" t="str">
        <f>IF(LEN(TRIM(Input!D278)) = 0, "", Input!D278)</f>
        <v/>
      </c>
      <c r="P40" s="181" t="s">
        <v>0</v>
      </c>
      <c r="Q40" s="180">
        <f>IF(LEN(TRIM(Input!E278)) = 0, "", Input!E278)</f>
        <v>258</v>
      </c>
      <c r="R40" s="181" t="s">
        <v>0</v>
      </c>
      <c r="S40" s="180">
        <f>IF(LEN(TRIM(Input!F278)) = 0, "", Input!F278)</f>
        <v>208</v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329</v>
      </c>
      <c r="AB40" s="298">
        <f t="shared" si="10"/>
        <v>362</v>
      </c>
      <c r="AC40" s="298">
        <f t="shared" si="1"/>
        <v>691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1393</v>
      </c>
      <c r="AI40" s="298"/>
      <c r="AJ40" s="298">
        <f t="shared" si="5"/>
        <v>1240</v>
      </c>
      <c r="AK40" s="298"/>
      <c r="AL40" s="298">
        <f t="shared" si="6"/>
        <v>2633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IF(LEN(TRIM(Input!C231)) = 0, "", Input!C231)</f>
        <v/>
      </c>
      <c r="C41" s="181" t="s">
        <v>0</v>
      </c>
      <c r="D41" s="180" t="str">
        <f>IF(LEN(TRIM(Input!D231)) = 0, "", Input!D231)</f>
        <v/>
      </c>
      <c r="E41" s="181"/>
      <c r="F41" s="180">
        <f>IF(LEN(TRIM(Input!E231)) = 0, "", Input!E231)</f>
        <v>349</v>
      </c>
      <c r="G41" s="181" t="s">
        <v>0</v>
      </c>
      <c r="H41" s="180">
        <f>IF(LEN(TRIM(Input!F231)) = 0, "", Input!F231)</f>
        <v>301</v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IF(LEN(TRIM(Input!C279)) = 0, "", Input!C279)</f>
        <v/>
      </c>
      <c r="N41" s="181" t="s">
        <v>0</v>
      </c>
      <c r="O41" s="180" t="str">
        <f>IF(LEN(TRIM(Input!D279)) = 0, "", Input!D279)</f>
        <v/>
      </c>
      <c r="P41" s="181" t="s">
        <v>0</v>
      </c>
      <c r="Q41" s="180">
        <f>IF(LEN(TRIM(Input!E279)) = 0, "", Input!E279)</f>
        <v>184</v>
      </c>
      <c r="R41" s="181" t="s">
        <v>0</v>
      </c>
      <c r="S41" s="180">
        <f>IF(LEN(TRIM(Input!F279)) = 0, "", Input!F279)</f>
        <v>229</v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349</v>
      </c>
      <c r="AB41" s="298">
        <f t="shared" si="10"/>
        <v>301</v>
      </c>
      <c r="AC41" s="298">
        <f t="shared" si="1"/>
        <v>650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1413</v>
      </c>
      <c r="AI41" s="298"/>
      <c r="AJ41" s="298">
        <f t="shared" si="5"/>
        <v>1100</v>
      </c>
      <c r="AK41" s="298"/>
      <c r="AL41" s="298">
        <f t="shared" si="6"/>
        <v>2513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IF(LEN(TRIM(Input!C232)) = 0, "", Input!C232)</f>
        <v/>
      </c>
      <c r="C42" s="181" t="s">
        <v>0</v>
      </c>
      <c r="D42" s="180" t="str">
        <f>IF(LEN(TRIM(Input!D232)) = 0, "", Input!D232)</f>
        <v/>
      </c>
      <c r="E42" s="181"/>
      <c r="F42" s="180">
        <f>IF(LEN(TRIM(Input!E232)) = 0, "", Input!E232)</f>
        <v>386</v>
      </c>
      <c r="G42" s="181" t="s">
        <v>0</v>
      </c>
      <c r="H42" s="180">
        <f>IF(LEN(TRIM(Input!F232)) = 0, "", Input!F232)</f>
        <v>303</v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IF(LEN(TRIM(Input!C280)) = 0, "", Input!C280)</f>
        <v/>
      </c>
      <c r="N42" s="181" t="s">
        <v>0</v>
      </c>
      <c r="O42" s="180" t="str">
        <f>IF(LEN(TRIM(Input!D280)) = 0, "", Input!D280)</f>
        <v/>
      </c>
      <c r="P42" s="181" t="s">
        <v>0</v>
      </c>
      <c r="Q42" s="180">
        <f>IF(LEN(TRIM(Input!E280)) = 0, "", Input!E280)</f>
        <v>198</v>
      </c>
      <c r="R42" s="181" t="s">
        <v>0</v>
      </c>
      <c r="S42" s="180">
        <f>IF(LEN(TRIM(Input!F280)) = 0, "", Input!F280)</f>
        <v>206</v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386</v>
      </c>
      <c r="AB42" s="298">
        <f t="shared" si="10"/>
        <v>303</v>
      </c>
      <c r="AC42" s="298">
        <f t="shared" si="1"/>
        <v>689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1373</v>
      </c>
      <c r="AI42" s="298"/>
      <c r="AJ42" s="298">
        <f t="shared" si="5"/>
        <v>1096</v>
      </c>
      <c r="AK42" s="298"/>
      <c r="AL42" s="298">
        <f t="shared" si="6"/>
        <v>2469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IF(LEN(TRIM(Input!C233)) = 0, "", Input!C233)</f>
        <v/>
      </c>
      <c r="C43" s="301" t="str">
        <f>IF(LEN(CONCATENATE(B40,B41,B42,B43))=0, " ", SUM(B40:B43))</f>
        <v xml:space="preserve"> </v>
      </c>
      <c r="D43" s="300" t="str">
        <f>IF(LEN(TRIM(Input!D233)) = 0, "", Input!D233)</f>
        <v/>
      </c>
      <c r="E43" s="301" t="str">
        <f>IF(LEN(CONCATENATE(D40,D41,D42,D43))=0, " ", SUM(D40:D43))</f>
        <v xml:space="preserve"> </v>
      </c>
      <c r="F43" s="300">
        <f>IF(LEN(TRIM(Input!E233)) = 0, "", Input!E233)</f>
        <v>329</v>
      </c>
      <c r="G43" s="301">
        <f>IF(LEN(CONCATENATE(F40,F41,F42,F43))=0, " ", SUM(F40:F43))</f>
        <v>1393</v>
      </c>
      <c r="H43" s="300">
        <f>IF(LEN(TRIM(Input!F233)) = 0, "", Input!F233)</f>
        <v>274</v>
      </c>
      <c r="I43" s="301">
        <f>IF(LEN(CONCATENATE(H40,H41,H42,H43))=0, " ", SUM(H40:H43))</f>
        <v>1240</v>
      </c>
      <c r="J43" s="192">
        <f>IF(SUM(C43,E43,G43,I43)=0," ",SUM(C43,E43,G43,I43))</f>
        <v>2633</v>
      </c>
      <c r="K43" s="302">
        <v>0.86458333333333204</v>
      </c>
      <c r="L43" s="303"/>
      <c r="M43" s="303" t="str">
        <f>IF(LEN(TRIM(Input!C281)) = 0, "", Input!C281)</f>
        <v/>
      </c>
      <c r="N43" s="304" t="str">
        <f>IF(LEN(CONCATENATE(M40,M41,M42,M43))=0, " ", SUM(M40:M43))</f>
        <v xml:space="preserve"> </v>
      </c>
      <c r="O43" s="303" t="str">
        <f>IF(LEN(TRIM(Input!D281)) = 0, "", Input!D281)</f>
        <v/>
      </c>
      <c r="P43" s="304" t="str">
        <f>IF(LEN(CONCATENATE(O40,O41,O42,O43))=0, " ", SUM(O40:O43))</f>
        <v xml:space="preserve"> </v>
      </c>
      <c r="Q43" s="303">
        <f>IF(LEN(TRIM(Input!E281)) = 0, "", Input!E281)</f>
        <v>135</v>
      </c>
      <c r="R43" s="304">
        <f>IF(LEN(CONCATENATE(Q40,Q41,Q42,Q43))=0, " ", SUM(Q40:Q43))</f>
        <v>775</v>
      </c>
      <c r="S43" s="303">
        <f>IF(LEN(TRIM(Input!F281)) = 0, "", Input!F281)</f>
        <v>179</v>
      </c>
      <c r="T43" s="304">
        <f>IF(LEN(CONCATENATE(S40,S41,S42,S43))=0, " ", SUM(S40:S43))</f>
        <v>822</v>
      </c>
      <c r="U43" s="305">
        <f>IF(SUM(N43,P43,R43,T43)=0," ",SUM(N43,P43,R43,T43))</f>
        <v>1597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329</v>
      </c>
      <c r="AB43" s="298">
        <f t="shared" si="10"/>
        <v>274</v>
      </c>
      <c r="AC43" s="298">
        <f t="shared" si="1"/>
        <v>603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1335</v>
      </c>
      <c r="AI43" s="298"/>
      <c r="AJ43" s="298">
        <f t="shared" si="5"/>
        <v>1033</v>
      </c>
      <c r="AK43" s="298"/>
      <c r="AL43" s="298">
        <f t="shared" si="6"/>
        <v>2368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IF(LEN(TRIM(Input!C234)) = 0, "", Input!C234)</f>
        <v/>
      </c>
      <c r="C44" s="181" t="s">
        <v>0</v>
      </c>
      <c r="D44" s="180" t="str">
        <f>IF(LEN(TRIM(Input!D234)) = 0, "", Input!D234)</f>
        <v/>
      </c>
      <c r="E44" s="181"/>
      <c r="F44" s="180">
        <f>IF(LEN(TRIM(Input!E234)) = 0, "", Input!E234)</f>
        <v>349</v>
      </c>
      <c r="G44" s="181" t="s">
        <v>0</v>
      </c>
      <c r="H44" s="180">
        <f>IF(LEN(TRIM(Input!F234)) = 0, "", Input!F234)</f>
        <v>222</v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IF(LEN(TRIM(Input!C282)) = 0, "", Input!C282)</f>
        <v/>
      </c>
      <c r="N44" s="181" t="s">
        <v>0</v>
      </c>
      <c r="O44" s="180" t="str">
        <f>IF(LEN(TRIM(Input!D282)) = 0, "", Input!D282)</f>
        <v/>
      </c>
      <c r="P44" s="181" t="s">
        <v>0</v>
      </c>
      <c r="Q44" s="180">
        <f>IF(LEN(TRIM(Input!E282)) = 0, "", Input!E282)</f>
        <v>153</v>
      </c>
      <c r="R44" s="181" t="s">
        <v>0</v>
      </c>
      <c r="S44" s="180">
        <f>IF(LEN(TRIM(Input!F282)) = 0, "", Input!F282)</f>
        <v>188</v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349</v>
      </c>
      <c r="AB44" s="298">
        <f t="shared" si="10"/>
        <v>222</v>
      </c>
      <c r="AC44" s="298">
        <f t="shared" si="1"/>
        <v>571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1368</v>
      </c>
      <c r="AI44" s="298"/>
      <c r="AJ44" s="298">
        <f t="shared" si="5"/>
        <v>1062</v>
      </c>
      <c r="AK44" s="298"/>
      <c r="AL44" s="298">
        <f t="shared" si="6"/>
        <v>2430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IF(LEN(TRIM(Input!C235)) = 0, "", Input!C235)</f>
        <v/>
      </c>
      <c r="C45" s="181" t="s">
        <v>0</v>
      </c>
      <c r="D45" s="180" t="str">
        <f>IF(LEN(TRIM(Input!D235)) = 0, "", Input!D235)</f>
        <v/>
      </c>
      <c r="E45" s="181"/>
      <c r="F45" s="180">
        <f>IF(LEN(TRIM(Input!E235)) = 0, "", Input!E235)</f>
        <v>309</v>
      </c>
      <c r="G45" s="181" t="s">
        <v>0</v>
      </c>
      <c r="H45" s="180">
        <f>IF(LEN(TRIM(Input!F235)) = 0, "", Input!F235)</f>
        <v>297</v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IF(LEN(TRIM(Input!C283)) = 0, "", Input!C283)</f>
        <v/>
      </c>
      <c r="N45" s="181" t="s">
        <v>0</v>
      </c>
      <c r="O45" s="180" t="str">
        <f>IF(LEN(TRIM(Input!D283)) = 0, "", Input!D283)</f>
        <v/>
      </c>
      <c r="P45" s="181" t="s">
        <v>0</v>
      </c>
      <c r="Q45" s="180">
        <f>IF(LEN(TRIM(Input!E283)) = 0, "", Input!E283)</f>
        <v>137</v>
      </c>
      <c r="R45" s="181" t="s">
        <v>0</v>
      </c>
      <c r="S45" s="180">
        <f>IF(LEN(TRIM(Input!F283)) = 0, "", Input!F283)</f>
        <v>179</v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309</v>
      </c>
      <c r="AB45" s="298">
        <f t="shared" si="10"/>
        <v>297</v>
      </c>
      <c r="AC45" s="298">
        <f t="shared" si="1"/>
        <v>606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1359</v>
      </c>
      <c r="AI45" s="298"/>
      <c r="AJ45" s="298">
        <f t="shared" si="5"/>
        <v>1092</v>
      </c>
      <c r="AK45" s="298"/>
      <c r="AL45" s="298">
        <f t="shared" si="6"/>
        <v>2451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IF(LEN(TRIM(Input!C236)) = 0, "", Input!C236)</f>
        <v/>
      </c>
      <c r="C46" s="181" t="s">
        <v>0</v>
      </c>
      <c r="D46" s="180" t="str">
        <f>IF(LEN(TRIM(Input!D236)) = 0, "", Input!D236)</f>
        <v/>
      </c>
      <c r="E46" s="181"/>
      <c r="F46" s="180">
        <f>IF(LEN(TRIM(Input!E236)) = 0, "", Input!E236)</f>
        <v>348</v>
      </c>
      <c r="G46" s="181" t="s">
        <v>0</v>
      </c>
      <c r="H46" s="180">
        <f>IF(LEN(TRIM(Input!F236)) = 0, "", Input!F236)</f>
        <v>240</v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IF(LEN(TRIM(Input!C284)) = 0, "", Input!C284)</f>
        <v/>
      </c>
      <c r="N46" s="181" t="s">
        <v>0</v>
      </c>
      <c r="O46" s="180" t="str">
        <f>IF(LEN(TRIM(Input!D284)) = 0, "", Input!D284)</f>
        <v/>
      </c>
      <c r="P46" s="181" t="s">
        <v>0</v>
      </c>
      <c r="Q46" s="180">
        <f>IF(LEN(TRIM(Input!E284)) = 0, "", Input!E284)</f>
        <v>115</v>
      </c>
      <c r="R46" s="181" t="s">
        <v>0</v>
      </c>
      <c r="S46" s="180">
        <f>IF(LEN(TRIM(Input!F284)) = 0, "", Input!F284)</f>
        <v>136</v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348</v>
      </c>
      <c r="AB46" s="298">
        <f t="shared" si="10"/>
        <v>240</v>
      </c>
      <c r="AC46" s="298">
        <f t="shared" si="1"/>
        <v>588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1390</v>
      </c>
      <c r="AI46" s="298"/>
      <c r="AJ46" s="298">
        <f t="shared" si="5"/>
        <v>1062</v>
      </c>
      <c r="AK46" s="298"/>
      <c r="AL46" s="298">
        <f t="shared" si="6"/>
        <v>2452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IF(LEN(TRIM(Input!C237)) = 0, "", Input!C237)</f>
        <v/>
      </c>
      <c r="C47" s="301" t="str">
        <f>IF(LEN(CONCATENATE(B44,B45,B46,B47))=0, " ", SUM(B44:B47))</f>
        <v xml:space="preserve"> </v>
      </c>
      <c r="D47" s="300" t="str">
        <f>IF(LEN(TRIM(Input!D237)) = 0, "", Input!D237)</f>
        <v/>
      </c>
      <c r="E47" s="301" t="str">
        <f>IF(LEN(CONCATENATE(D44,D45,D46,D47))=0, " ", SUM(D44:D47))</f>
        <v xml:space="preserve"> </v>
      </c>
      <c r="F47" s="300">
        <f>IF(LEN(TRIM(Input!E237)) = 0, "", Input!E237)</f>
        <v>362</v>
      </c>
      <c r="G47" s="301">
        <f>IF(LEN(CONCATENATE(F44,F45,F46,F47))=0, " ", SUM(F44:F47))</f>
        <v>1368</v>
      </c>
      <c r="H47" s="300">
        <f>IF(LEN(TRIM(Input!F237)) = 0, "", Input!F237)</f>
        <v>303</v>
      </c>
      <c r="I47" s="301">
        <f>IF(LEN(CONCATENATE(H44,H45,H46,H47))=0, " ", SUM(H44:H47))</f>
        <v>1062</v>
      </c>
      <c r="J47" s="192">
        <f>IF(SUM(C47,E47,G47,I47)=0," ",SUM(C47,E47,G47,I47))</f>
        <v>2430</v>
      </c>
      <c r="K47" s="302">
        <v>0.906249999999999</v>
      </c>
      <c r="L47" s="303"/>
      <c r="M47" s="303" t="str">
        <f>IF(LEN(TRIM(Input!C285)) = 0, "", Input!C285)</f>
        <v/>
      </c>
      <c r="N47" s="304" t="str">
        <f>IF(LEN(CONCATENATE(M44,M45,M46,M47))=0, " ", SUM(M44:M47))</f>
        <v xml:space="preserve"> </v>
      </c>
      <c r="O47" s="303" t="str">
        <f>IF(LEN(TRIM(Input!D285)) = 0, "", Input!D285)</f>
        <v/>
      </c>
      <c r="P47" s="304" t="str">
        <f>IF(LEN(CONCATENATE(O44,O45,O46,O47))=0, " ", SUM(O44:O47))</f>
        <v xml:space="preserve"> </v>
      </c>
      <c r="Q47" s="303">
        <f>IF(LEN(TRIM(Input!E285)) = 0, "", Input!E285)</f>
        <v>98</v>
      </c>
      <c r="R47" s="304">
        <f>IF(LEN(CONCATENATE(Q44,Q45,Q46,Q47))=0, " ", SUM(Q44:Q47))</f>
        <v>503</v>
      </c>
      <c r="S47" s="303">
        <f>IF(LEN(TRIM(Input!F285)) = 0, "", Input!F285)</f>
        <v>111</v>
      </c>
      <c r="T47" s="304">
        <f>IF(LEN(CONCATENATE(S44,S45,S46,S47))=0, " ", SUM(S44:S47))</f>
        <v>614</v>
      </c>
      <c r="U47" s="305">
        <f>IF(SUM(N47,P47,R47,T47)=0," ",SUM(N47,P47,R47,T47))</f>
        <v>1117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362</v>
      </c>
      <c r="AB47" s="298">
        <f t="shared" si="10"/>
        <v>303</v>
      </c>
      <c r="AC47" s="298">
        <f t="shared" si="1"/>
        <v>665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1381</v>
      </c>
      <c r="AI47" s="298"/>
      <c r="AJ47" s="298">
        <f t="shared" si="5"/>
        <v>1141</v>
      </c>
      <c r="AK47" s="298"/>
      <c r="AL47" s="298">
        <f t="shared" si="6"/>
        <v>2522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IF(LEN(TRIM(Input!C238)) = 0, "", Input!C238)</f>
        <v/>
      </c>
      <c r="C48" s="181" t="s">
        <v>0</v>
      </c>
      <c r="D48" s="180" t="str">
        <f>IF(LEN(TRIM(Input!D238)) = 0, "", Input!D238)</f>
        <v/>
      </c>
      <c r="E48" s="181"/>
      <c r="F48" s="180">
        <f>IF(LEN(TRIM(Input!E238)) = 0, "", Input!E238)</f>
        <v>340</v>
      </c>
      <c r="G48" s="181" t="s">
        <v>0</v>
      </c>
      <c r="H48" s="180">
        <f>IF(LEN(TRIM(Input!F238)) = 0, "", Input!F238)</f>
        <v>252</v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IF(LEN(TRIM(Input!C286)) = 0, "", Input!C286)</f>
        <v/>
      </c>
      <c r="N48" s="181" t="s">
        <v>0</v>
      </c>
      <c r="O48" s="180" t="str">
        <f>IF(LEN(TRIM(Input!D286)) = 0, "", Input!D286)</f>
        <v/>
      </c>
      <c r="P48" s="181" t="s">
        <v>0</v>
      </c>
      <c r="Q48" s="180">
        <f>IF(LEN(TRIM(Input!E286)) = 0, "", Input!E286)</f>
        <v>86</v>
      </c>
      <c r="R48" s="181" t="s">
        <v>0</v>
      </c>
      <c r="S48" s="180">
        <f>IF(LEN(TRIM(Input!F286)) = 0, "", Input!F286)</f>
        <v>115</v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340</v>
      </c>
      <c r="AB48" s="298">
        <f t="shared" si="10"/>
        <v>252</v>
      </c>
      <c r="AC48" s="298">
        <f t="shared" si="1"/>
        <v>592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1367</v>
      </c>
      <c r="AI48" s="298"/>
      <c r="AJ48" s="298">
        <f t="shared" si="5"/>
        <v>1175</v>
      </c>
      <c r="AK48" s="298"/>
      <c r="AL48" s="298">
        <f t="shared" si="6"/>
        <v>2542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IF(LEN(TRIM(Input!C239)) = 0, "", Input!C239)</f>
        <v/>
      </c>
      <c r="C49" s="181" t="s">
        <v>0</v>
      </c>
      <c r="D49" s="180" t="str">
        <f>IF(LEN(TRIM(Input!D239)) = 0, "", Input!D239)</f>
        <v/>
      </c>
      <c r="E49" s="181"/>
      <c r="F49" s="180">
        <f>IF(LEN(TRIM(Input!E239)) = 0, "", Input!E239)</f>
        <v>340</v>
      </c>
      <c r="G49" s="181" t="s">
        <v>0</v>
      </c>
      <c r="H49" s="180">
        <f>IF(LEN(TRIM(Input!F239)) = 0, "", Input!F239)</f>
        <v>267</v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IF(LEN(TRIM(Input!C287)) = 0, "", Input!C287)</f>
        <v/>
      </c>
      <c r="N49" s="181" t="s">
        <v>0</v>
      </c>
      <c r="O49" s="180" t="str">
        <f>IF(LEN(TRIM(Input!D287)) = 0, "", Input!D287)</f>
        <v/>
      </c>
      <c r="P49" s="181" t="s">
        <v>0</v>
      </c>
      <c r="Q49" s="180">
        <f>IF(LEN(TRIM(Input!E287)) = 0, "", Input!E287)</f>
        <v>80</v>
      </c>
      <c r="R49" s="181" t="s">
        <v>0</v>
      </c>
      <c r="S49" s="180">
        <f>IF(LEN(TRIM(Input!F287)) = 0, "", Input!F287)</f>
        <v>88</v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340</v>
      </c>
      <c r="AB49" s="298">
        <f t="shared" si="10"/>
        <v>267</v>
      </c>
      <c r="AC49" s="298">
        <f t="shared" si="1"/>
        <v>607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1411</v>
      </c>
      <c r="AI49" s="298"/>
      <c r="AJ49" s="298">
        <f t="shared" si="5"/>
        <v>1245</v>
      </c>
      <c r="AK49" s="298"/>
      <c r="AL49" s="298">
        <f t="shared" si="6"/>
        <v>2656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IF(LEN(TRIM(Input!C240)) = 0, "", Input!C240)</f>
        <v/>
      </c>
      <c r="C50" s="181" t="s">
        <v>0</v>
      </c>
      <c r="D50" s="180" t="str">
        <f>IF(LEN(TRIM(Input!D240)) = 0, "", Input!D240)</f>
        <v/>
      </c>
      <c r="E50" s="181"/>
      <c r="F50" s="180">
        <f>IF(LEN(TRIM(Input!E240)) = 0, "", Input!E240)</f>
        <v>339</v>
      </c>
      <c r="G50" s="181" t="s">
        <v>0</v>
      </c>
      <c r="H50" s="180">
        <f>IF(LEN(TRIM(Input!F240)) = 0, "", Input!F240)</f>
        <v>319</v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IF(LEN(TRIM(Input!C288)) = 0, "", Input!C288)</f>
        <v/>
      </c>
      <c r="N50" s="181" t="s">
        <v>0</v>
      </c>
      <c r="O50" s="180" t="str">
        <f>IF(LEN(TRIM(Input!D288)) = 0, "", Input!D288)</f>
        <v/>
      </c>
      <c r="P50" s="181" t="s">
        <v>0</v>
      </c>
      <c r="Q50" s="180">
        <f>IF(LEN(TRIM(Input!E288)) = 0, "", Input!E288)</f>
        <v>49</v>
      </c>
      <c r="R50" s="181" t="s">
        <v>0</v>
      </c>
      <c r="S50" s="180">
        <f>IF(LEN(TRIM(Input!F288)) = 0, "", Input!F288)</f>
        <v>64</v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339</v>
      </c>
      <c r="AB50" s="298">
        <f t="shared" si="10"/>
        <v>319</v>
      </c>
      <c r="AC50" s="298">
        <f t="shared" si="1"/>
        <v>658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1468</v>
      </c>
      <c r="AI50" s="298"/>
      <c r="AJ50" s="298">
        <f t="shared" si="5"/>
        <v>1341</v>
      </c>
      <c r="AK50" s="298"/>
      <c r="AL50" s="298">
        <f t="shared" si="6"/>
        <v>2809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IF(LEN(TRIM(Input!C241)) = 0, "", Input!C241)</f>
        <v/>
      </c>
      <c r="C51" s="301" t="str">
        <f>IF(LEN(CONCATENATE(B48,B49,B50,B51))=0, " ", SUM(B48:B51))</f>
        <v xml:space="preserve"> </v>
      </c>
      <c r="D51" s="300" t="str">
        <f>IF(LEN(TRIM(Input!D241)) = 0, "", Input!D241)</f>
        <v/>
      </c>
      <c r="E51" s="301" t="str">
        <f>IF(LEN(CONCATENATE(D48,D49,D50,D51))=0, " ", SUM(D48:D51))</f>
        <v xml:space="preserve"> </v>
      </c>
      <c r="F51" s="300">
        <f>IF(LEN(TRIM(Input!E241)) = 0, "", Input!E241)</f>
        <v>348</v>
      </c>
      <c r="G51" s="301">
        <f>IF(LEN(CONCATENATE(F48,F49,F50,F51))=0, " ", SUM(F48:F51))</f>
        <v>1367</v>
      </c>
      <c r="H51" s="300">
        <f>IF(LEN(TRIM(Input!F241)) = 0, "", Input!F241)</f>
        <v>337</v>
      </c>
      <c r="I51" s="301">
        <f>IF(LEN(CONCATENATE(H48,H49,H50,H51))=0, " ", SUM(H48:H51))</f>
        <v>1175</v>
      </c>
      <c r="J51" s="192">
        <f>IF(SUM(C51,E51,G51,I51)=0," ",SUM(C51,E51,G51,I51))</f>
        <v>2542</v>
      </c>
      <c r="K51" s="302">
        <v>0.94791666666666496</v>
      </c>
      <c r="L51" s="303"/>
      <c r="M51" s="303" t="str">
        <f>IF(LEN(TRIM(Input!C289)) = 0, "", Input!C289)</f>
        <v/>
      </c>
      <c r="N51" s="304" t="str">
        <f>IF(LEN(CONCATENATE(M48,M49,M50,M51))=0, " ", SUM(M48:M51))</f>
        <v xml:space="preserve"> </v>
      </c>
      <c r="O51" s="303" t="str">
        <f>IF(LEN(TRIM(Input!D289)) = 0, "", Input!D289)</f>
        <v/>
      </c>
      <c r="P51" s="304" t="str">
        <f>IF(LEN(CONCATENATE(O48,O49,O50,O51))=0, " ", SUM(O48:O51))</f>
        <v xml:space="preserve"> </v>
      </c>
      <c r="Q51" s="303">
        <f>IF(LEN(TRIM(Input!E289)) = 0, "", Input!E289)</f>
        <v>69</v>
      </c>
      <c r="R51" s="304">
        <f>IF(LEN(CONCATENATE(Q48,Q49,Q50,Q51))=0, " ", SUM(Q48:Q51))</f>
        <v>284</v>
      </c>
      <c r="S51" s="303">
        <f>IF(LEN(TRIM(Input!F289)) = 0, "", Input!F289)</f>
        <v>70</v>
      </c>
      <c r="T51" s="304">
        <f>IF(LEN(CONCATENATE(S48,S49,S50,S51))=0, " ", SUM(S48:S51))</f>
        <v>337</v>
      </c>
      <c r="U51" s="305">
        <f>IF(SUM(N51,P51,R51,T51)=0," ",SUM(N51,P51,R51,T51))</f>
        <v>621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348</v>
      </c>
      <c r="AB51" s="298">
        <f t="shared" si="10"/>
        <v>337</v>
      </c>
      <c r="AC51" s="298">
        <f t="shared" si="1"/>
        <v>685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1522</v>
      </c>
      <c r="AI51" s="298"/>
      <c r="AJ51" s="298">
        <f t="shared" si="5"/>
        <v>1385</v>
      </c>
      <c r="AK51" s="298"/>
      <c r="AL51" s="298">
        <f t="shared" si="6"/>
        <v>2907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IF(LEN(TRIM(Input!C242)) = 0, "", Input!C242)</f>
        <v/>
      </c>
      <c r="C52" s="181" t="s">
        <v>0</v>
      </c>
      <c r="D52" s="180" t="str">
        <f>IF(LEN(TRIM(Input!D242)) = 0, "", Input!D242)</f>
        <v/>
      </c>
      <c r="E52" s="181"/>
      <c r="F52" s="180">
        <f>IF(LEN(TRIM(Input!E242)) = 0, "", Input!E242)</f>
        <v>384</v>
      </c>
      <c r="G52" s="181" t="s">
        <v>0</v>
      </c>
      <c r="H52" s="180">
        <f>IF(LEN(TRIM(Input!F242)) = 0, "", Input!F242)</f>
        <v>322</v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IF(LEN(TRIM(Input!C290)) = 0, "", Input!C290)</f>
        <v/>
      </c>
      <c r="N52" s="181" t="s">
        <v>0</v>
      </c>
      <c r="O52" s="180" t="str">
        <f>IF(LEN(TRIM(Input!D290)) = 0, "", Input!D290)</f>
        <v/>
      </c>
      <c r="P52" s="181" t="s">
        <v>0</v>
      </c>
      <c r="Q52" s="180">
        <f>IF(LEN(TRIM(Input!E290)) = 0, "", Input!E290)</f>
        <v>60</v>
      </c>
      <c r="R52" s="181" t="s">
        <v>0</v>
      </c>
      <c r="S52" s="180">
        <f>IF(LEN(TRIM(Input!F290)) = 0, "", Input!F290)</f>
        <v>57</v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384</v>
      </c>
      <c r="AB52" s="298">
        <f t="shared" si="10"/>
        <v>322</v>
      </c>
      <c r="AC52" s="298">
        <f t="shared" si="1"/>
        <v>706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1563</v>
      </c>
      <c r="AI52" s="298"/>
      <c r="AJ52" s="298">
        <f t="shared" si="5"/>
        <v>1395</v>
      </c>
      <c r="AK52" s="298"/>
      <c r="AL52" s="298">
        <f t="shared" si="6"/>
        <v>2958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IF(LEN(TRIM(Input!C243)) = 0, "", Input!C243)</f>
        <v/>
      </c>
      <c r="C53" s="181" t="s">
        <v>0</v>
      </c>
      <c r="D53" s="180" t="str">
        <f>IF(LEN(TRIM(Input!D243)) = 0, "", Input!D243)</f>
        <v/>
      </c>
      <c r="E53" s="181"/>
      <c r="F53" s="180">
        <f>IF(LEN(TRIM(Input!E243)) = 0, "", Input!E243)</f>
        <v>397</v>
      </c>
      <c r="G53" s="181" t="s">
        <v>0</v>
      </c>
      <c r="H53" s="180">
        <f>IF(LEN(TRIM(Input!F243)) = 0, "", Input!F243)</f>
        <v>363</v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IF(LEN(TRIM(Input!C291)) = 0, "", Input!C291)</f>
        <v/>
      </c>
      <c r="N53" s="181" t="s">
        <v>0</v>
      </c>
      <c r="O53" s="180" t="str">
        <f>IF(LEN(TRIM(Input!D291)) = 0, "", Input!D291)</f>
        <v/>
      </c>
      <c r="P53" s="181" t="s">
        <v>0</v>
      </c>
      <c r="Q53" s="180">
        <f>IF(LEN(TRIM(Input!E291)) = 0, "", Input!E291)</f>
        <v>56</v>
      </c>
      <c r="R53" s="181" t="s">
        <v>0</v>
      </c>
      <c r="S53" s="180">
        <f>IF(LEN(TRIM(Input!F291)) = 0, "", Input!F291)</f>
        <v>52</v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397</v>
      </c>
      <c r="AB53" s="298">
        <f t="shared" si="10"/>
        <v>363</v>
      </c>
      <c r="AC53" s="298">
        <f t="shared" si="1"/>
        <v>760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1609</v>
      </c>
      <c r="AI53" s="298"/>
      <c r="AJ53" s="298">
        <f t="shared" si="5"/>
        <v>1497</v>
      </c>
      <c r="AK53" s="298"/>
      <c r="AL53" s="298">
        <f t="shared" si="6"/>
        <v>3106</v>
      </c>
      <c r="AM53" s="299"/>
    </row>
    <row r="54" spans="1:98" s="13" customFormat="1" ht="18.75" customHeight="1">
      <c r="A54" s="179">
        <v>0.47916666666666702</v>
      </c>
      <c r="B54" s="180" t="str">
        <f>IF(LEN(TRIM(Input!C244)) = 0, "", Input!C244)</f>
        <v/>
      </c>
      <c r="C54" s="181" t="s">
        <v>0</v>
      </c>
      <c r="D54" s="180" t="str">
        <f>IF(LEN(TRIM(Input!D244)) = 0, "", Input!D244)</f>
        <v/>
      </c>
      <c r="E54" s="181"/>
      <c r="F54" s="180">
        <f>IF(LEN(TRIM(Input!E244)) = 0, "", Input!E244)</f>
        <v>393</v>
      </c>
      <c r="G54" s="181" t="s">
        <v>0</v>
      </c>
      <c r="H54" s="180">
        <f>IF(LEN(TRIM(Input!F244)) = 0, "", Input!F244)</f>
        <v>363</v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IF(LEN(TRIM(Input!C292)) = 0, "", Input!C292)</f>
        <v/>
      </c>
      <c r="N54" s="181" t="s">
        <v>0</v>
      </c>
      <c r="O54" s="180" t="str">
        <f>IF(LEN(TRIM(Input!D292)) = 0, "", Input!D292)</f>
        <v/>
      </c>
      <c r="P54" s="181" t="s">
        <v>0</v>
      </c>
      <c r="Q54" s="180">
        <f>IF(LEN(TRIM(Input!E292)) = 0, "", Input!E292)</f>
        <v>46</v>
      </c>
      <c r="R54" s="181" t="s">
        <v>0</v>
      </c>
      <c r="S54" s="180">
        <f>IF(LEN(TRIM(Input!F292)) = 0, "", Input!F292)</f>
        <v>50</v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393</v>
      </c>
      <c r="AB54" s="298">
        <f t="shared" si="10"/>
        <v>363</v>
      </c>
      <c r="AC54" s="298">
        <f t="shared" si="1"/>
        <v>756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1540</v>
      </c>
      <c r="AI54" s="298"/>
      <c r="AJ54" s="298">
        <f t="shared" si="5"/>
        <v>1571</v>
      </c>
      <c r="AK54" s="298"/>
      <c r="AL54" s="298">
        <f t="shared" si="6"/>
        <v>3111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IF(LEN(TRIM(Input!C245)) = 0, "", Input!C245)</f>
        <v/>
      </c>
      <c r="C55" s="181" t="str">
        <f>IF(LEN(CONCATENATE(B52,B53,B54,B55))=0, " ", SUM(B52:B55))</f>
        <v xml:space="preserve"> </v>
      </c>
      <c r="D55" s="300" t="str">
        <f>IF(LEN(TRIM(Input!D245)) = 0, "", Input!D245)</f>
        <v/>
      </c>
      <c r="E55" s="181" t="str">
        <f>IF(LEN(CONCATENATE(D52,D53,D54,D55))=0, " ", SUM(D52:D55))</f>
        <v xml:space="preserve"> </v>
      </c>
      <c r="F55" s="300">
        <f>IF(LEN(TRIM(Input!E245)) = 0, "", Input!E245)</f>
        <v>389</v>
      </c>
      <c r="G55" s="181">
        <f>IF(LEN(CONCATENATE(F52,F53,F54,F55))=0, " ", SUM(F52:F55))</f>
        <v>1563</v>
      </c>
      <c r="H55" s="300">
        <f>IF(LEN(TRIM(Input!F245)) = 0, "", Input!F245)</f>
        <v>347</v>
      </c>
      <c r="I55" s="181">
        <f>IF(LEN(CONCATENATE(H52,H53,H54,H55))=0, " ", SUM(H52:H55))</f>
        <v>1395</v>
      </c>
      <c r="J55" s="191">
        <f>IF(SUM(C55,E55,G55,I55)=0," ",SUM(C55,E55,G55,I55))</f>
        <v>2958</v>
      </c>
      <c r="K55" s="312">
        <v>0.98958333333333204</v>
      </c>
      <c r="L55" s="313"/>
      <c r="M55" s="313" t="str">
        <f>IF(LEN(TRIM(Input!C293)) = 0, "", Input!C293)</f>
        <v/>
      </c>
      <c r="N55" s="314" t="str">
        <f>IF(LEN(CONCATENATE(M52,M53,M54,M55))=0, " ", SUM(M52:M55))</f>
        <v xml:space="preserve"> </v>
      </c>
      <c r="O55" s="313" t="str">
        <f>IF(LEN(TRIM(Input!D293)) = 0, "", Input!D293)</f>
        <v/>
      </c>
      <c r="P55" s="314" t="str">
        <f>IF(LEN(CONCATENATE(O52,O53,O54,O55))=0, " ", SUM(O52:O55))</f>
        <v xml:space="preserve"> </v>
      </c>
      <c r="Q55" s="313">
        <f>IF(LEN(TRIM(Input!E293)) = 0, "", Input!E293)</f>
        <v>38</v>
      </c>
      <c r="R55" s="314">
        <f>IF(LEN(CONCATENATE(Q52,Q53,Q54,Q55))=0, " ", SUM(Q52:Q55))</f>
        <v>200</v>
      </c>
      <c r="S55" s="313">
        <f>IF(LEN(TRIM(Input!F293)) = 0, "", Input!F293)</f>
        <v>38</v>
      </c>
      <c r="T55" s="314">
        <f>IF(LEN(CONCATENATE(S52,S53,S54,S55))=0, " ", SUM(S52:S55))</f>
        <v>197</v>
      </c>
      <c r="U55" s="193">
        <f>IF(SUM(N55,P55,R55,T55)=0," ",SUM(N55,P55,R55,T55))</f>
        <v>397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389</v>
      </c>
      <c r="AB55" s="298">
        <f t="shared" si="10"/>
        <v>347</v>
      </c>
      <c r="AC55" s="298">
        <f t="shared" si="1"/>
        <v>736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1562</v>
      </c>
      <c r="AI55" s="298"/>
      <c r="AJ55" s="298">
        <f t="shared" si="5"/>
        <v>1591</v>
      </c>
      <c r="AK55" s="298"/>
      <c r="AL55" s="298">
        <f t="shared" si="6"/>
        <v>3153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>
        <f>IF(SUM(G11,G15,G19,G23,G27,G31,G35,G39,G43,G47,G51,G55)=0,"",SUM(G11,G15,G19,G23,G27,G31,G35,G39,G43,G47,G51,G55))</f>
        <v>8164</v>
      </c>
      <c r="H56" s="195"/>
      <c r="I56" s="195">
        <f>IF(SUM(I11,I15,I19,I23,I27,I31,I35,I39,I43,I47,I51,I55)=0,"",SUM(I11,I15,I19,I23,I27,I31,I35,I39,I43,I47,I51,I55))</f>
        <v>6749</v>
      </c>
      <c r="J56" s="196">
        <f>IF(SUM(J11,J15,J19,J23,J27,J31,J35,J39,J43,J47,J51,J55)=0,"",SUM(J11,J15,J19,J23,J27,J31,J35,J39,J43,J47,J51,J55))</f>
        <v>14913</v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>
        <f>IF(SUM(R11,R15,R19,R23,R27,R31,R35,R39,R43,R47,R51,R55)=0,"",SUM(R11,R15,R19,R23,R27,R31,R35,R39,R43,R47,R51,R55))</f>
        <v>13541</v>
      </c>
      <c r="S56" s="198"/>
      <c r="T56" s="198">
        <f>IF(SUM(T11,T15,T19,T23,T27,T31,T35,T39,T43,T47,T51,T55)=0,"",SUM(T11,T15,T19,T23,T27,T31,T35,T39,T43,T47,T51,T55))</f>
        <v>14188</v>
      </c>
      <c r="U56" s="199">
        <f>IF(SUM(U11,U15,U19,U23,U27,U31,U35,U39,U43,U47,U51,U55)=0,"",SUM(U11,U15,U19,U23,U27,U31,U35,U39,U43,U47,U51,U55))</f>
        <v>27729</v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430</v>
      </c>
      <c r="AB56" s="294">
        <f>IF(S8="",0,S8)</f>
        <v>424</v>
      </c>
      <c r="AC56" s="298">
        <f t="shared" si="1"/>
        <v>854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1597</v>
      </c>
      <c r="AI56" s="298"/>
      <c r="AJ56" s="298">
        <f t="shared" si="5"/>
        <v>1616</v>
      </c>
      <c r="AK56" s="298"/>
      <c r="AL56" s="298">
        <f t="shared" si="6"/>
        <v>3213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328</v>
      </c>
      <c r="AB57" s="294">
        <f t="shared" ref="AB57:AB103" si="15">IF(S9="",0,S9)</f>
        <v>437</v>
      </c>
      <c r="AC57" s="298">
        <f t="shared" si="1"/>
        <v>765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1578</v>
      </c>
      <c r="AI57" s="298"/>
      <c r="AJ57" s="298">
        <f t="shared" si="5"/>
        <v>1589</v>
      </c>
      <c r="AK57" s="298"/>
      <c r="AL57" s="298">
        <f t="shared" si="6"/>
        <v>3167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415</v>
      </c>
      <c r="AB58" s="294">
        <f t="shared" si="15"/>
        <v>383</v>
      </c>
      <c r="AC58" s="298">
        <f t="shared" si="1"/>
        <v>798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1625</v>
      </c>
      <c r="AI58" s="298"/>
      <c r="AJ58" s="298">
        <f t="shared" si="5"/>
        <v>1551</v>
      </c>
      <c r="AK58" s="298"/>
      <c r="AL58" s="298">
        <f t="shared" si="6"/>
        <v>3176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424</v>
      </c>
      <c r="AB59" s="294">
        <f t="shared" si="15"/>
        <v>372</v>
      </c>
      <c r="AC59" s="298">
        <f t="shared" si="1"/>
        <v>796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1558</v>
      </c>
      <c r="AI59" s="298"/>
      <c r="AJ59" s="298">
        <f t="shared" si="5"/>
        <v>1542</v>
      </c>
      <c r="AK59" s="298"/>
      <c r="AL59" s="298">
        <f t="shared" si="6"/>
        <v>3100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411</v>
      </c>
      <c r="AB60" s="294">
        <f t="shared" si="15"/>
        <v>397</v>
      </c>
      <c r="AC60" s="298">
        <f t="shared" si="1"/>
        <v>808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1529</v>
      </c>
      <c r="AI60" s="298"/>
      <c r="AJ60" s="298">
        <f t="shared" si="5"/>
        <v>1576</v>
      </c>
      <c r="AK60" s="298"/>
      <c r="AL60" s="298">
        <f t="shared" si="6"/>
        <v>3105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>
        <f>IF(G56="","",G56/$J$56)</f>
        <v>0.54744182927647023</v>
      </c>
      <c r="H61" s="209"/>
      <c r="I61" s="209">
        <f>IF(I56="","",I56/$J$56)</f>
        <v>0.45255817072352983</v>
      </c>
      <c r="J61" s="210">
        <f>IF(J56="","",J56/(J56+U56))</f>
        <v>0.34972562262558043</v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>
        <f>IF(R56="","",R56/$U$56)</f>
        <v>0.48833351364996935</v>
      </c>
      <c r="S61" s="209"/>
      <c r="T61" s="209">
        <f>IF(T56="","",T56/$U$56)</f>
        <v>0.51166648635003065</v>
      </c>
      <c r="U61" s="212">
        <f>IF(U56="","",U56/(U56+J56))</f>
        <v>0.65027437737441962</v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375</v>
      </c>
      <c r="AB61" s="294">
        <f t="shared" si="15"/>
        <v>399</v>
      </c>
      <c r="AC61" s="298">
        <f t="shared" si="1"/>
        <v>774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1522</v>
      </c>
      <c r="AI61" s="298"/>
      <c r="AJ61" s="298">
        <f t="shared" si="5"/>
        <v>1546</v>
      </c>
      <c r="AK61" s="298"/>
      <c r="AL61" s="298">
        <f t="shared" si="6"/>
        <v>3068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>
        <f>IF(AI14&lt;&gt;0,AI14,"")</f>
        <v>0.46875</v>
      </c>
      <c r="H62" s="215"/>
      <c r="I62" s="215">
        <f>IF(AK14&lt;&gt;0,AK14,"")</f>
        <v>0.48958333333333298</v>
      </c>
      <c r="J62" s="216">
        <f>IF(AM14&lt;&gt;0,AM14,"")</f>
        <v>0.48958333333333298</v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>
        <f>IF(AI94&lt;&gt;0,AI94,"")</f>
        <v>0.58333333333333304</v>
      </c>
      <c r="S62" s="219"/>
      <c r="T62" s="219">
        <f>IF(AK94&lt;&gt;0,AK94,"")</f>
        <v>0.66666666666666596</v>
      </c>
      <c r="U62" s="220">
        <f>IF(AM94&lt;&gt;0,AM94,"")</f>
        <v>0.66666666666666596</v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348</v>
      </c>
      <c r="AB62" s="294">
        <f t="shared" si="15"/>
        <v>374</v>
      </c>
      <c r="AC62" s="298">
        <f t="shared" si="1"/>
        <v>722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1564</v>
      </c>
      <c r="AI62" s="298"/>
      <c r="AJ62" s="298">
        <f t="shared" si="5"/>
        <v>1534</v>
      </c>
      <c r="AK62" s="298"/>
      <c r="AL62" s="298">
        <f t="shared" si="6"/>
        <v>3098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>
        <f>IF(AI9&lt;&gt;0,AI9,"")</f>
        <v>1609</v>
      </c>
      <c r="H63" s="222"/>
      <c r="I63" s="222">
        <f>IF(AK9&lt;&gt;0,AK9,"")</f>
        <v>1591</v>
      </c>
      <c r="J63" s="223">
        <f>IF(AM9&lt;&gt;0,AM9,"")</f>
        <v>3153</v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>
        <f>IF(AI89&lt;&gt;0,SUM(AI95:AI98),"")</f>
        <v>1646</v>
      </c>
      <c r="S63" s="228"/>
      <c r="T63" s="227">
        <f>IF(AK89&lt;&gt;0,AK89,"")</f>
        <v>1831</v>
      </c>
      <c r="U63" s="229">
        <f>IF(AM89&lt;&gt;0,AM89,"")</f>
        <v>3459</v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395</v>
      </c>
      <c r="AB63" s="294">
        <f t="shared" si="15"/>
        <v>406</v>
      </c>
      <c r="AC63" s="298">
        <f t="shared" si="1"/>
        <v>801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1624</v>
      </c>
      <c r="AI63" s="298"/>
      <c r="AJ63" s="298">
        <f t="shared" si="5"/>
        <v>1505</v>
      </c>
      <c r="AK63" s="298"/>
      <c r="AL63" s="298">
        <f t="shared" si="6"/>
        <v>3129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>
        <f>IF(AI23&lt;&gt;0,AI23,"")</f>
        <v>0.93546511627906981</v>
      </c>
      <c r="H64" s="232"/>
      <c r="I64" s="232">
        <f>IF(AK23&lt;&gt;0,AK23,"")</f>
        <v>0.9101830663615561</v>
      </c>
      <c r="J64" s="233">
        <f>IF(AM23&lt;&gt;0,AM23,"")</f>
        <v>0.92300936768149888</v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>
        <f>IF(AI103&lt;&gt;0,AI103,"")</f>
        <v>0.98681055155875297</v>
      </c>
      <c r="S64" s="232"/>
      <c r="T64" s="232">
        <f>IF(AK103&lt;&gt;0,AK103,"")</f>
        <v>0.96571729957805907</v>
      </c>
      <c r="U64" s="237">
        <f>IF(AM103&lt;&gt;0,AM103,"")</f>
        <v>0.94715224534501641</v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404</v>
      </c>
      <c r="AB64" s="294">
        <f t="shared" si="15"/>
        <v>367</v>
      </c>
      <c r="AC64" s="298">
        <f t="shared" si="1"/>
        <v>771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1646</v>
      </c>
      <c r="AI64" s="298"/>
      <c r="AJ64" s="298">
        <f t="shared" si="5"/>
        <v>1504</v>
      </c>
      <c r="AK64" s="298"/>
      <c r="AL64" s="298">
        <f t="shared" si="6"/>
        <v>3150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417</v>
      </c>
      <c r="AB65" s="294">
        <f t="shared" si="15"/>
        <v>387</v>
      </c>
      <c r="AC65" s="298">
        <f t="shared" si="1"/>
        <v>804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1619</v>
      </c>
      <c r="AI65" s="298"/>
      <c r="AJ65" s="298">
        <f t="shared" si="5"/>
        <v>1559</v>
      </c>
      <c r="AK65" s="298"/>
      <c r="AL65" s="298">
        <f t="shared" si="6"/>
        <v>3178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408</v>
      </c>
      <c r="AB66" s="294">
        <f t="shared" si="15"/>
        <v>345</v>
      </c>
      <c r="AC66" s="298">
        <f t="shared" si="1"/>
        <v>753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1541</v>
      </c>
      <c r="AI66" s="298"/>
      <c r="AJ66" s="298">
        <f t="shared" si="5"/>
        <v>1607</v>
      </c>
      <c r="AK66" s="298"/>
      <c r="AL66" s="298">
        <f t="shared" si="6"/>
        <v>3148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417</v>
      </c>
      <c r="AB67" s="294">
        <f t="shared" si="15"/>
        <v>405</v>
      </c>
      <c r="AC67" s="298">
        <f t="shared" si="1"/>
        <v>822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1497</v>
      </c>
      <c r="AI67" s="298"/>
      <c r="AJ67" s="298">
        <f t="shared" si="5"/>
        <v>1679</v>
      </c>
      <c r="AK67" s="298"/>
      <c r="AL67" s="298">
        <f t="shared" si="6"/>
        <v>3176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377</v>
      </c>
      <c r="AB68" s="294">
        <f t="shared" si="15"/>
        <v>422</v>
      </c>
      <c r="AC68" s="298">
        <f t="shared" si="1"/>
        <v>799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1409</v>
      </c>
      <c r="AI68" s="298"/>
      <c r="AJ68" s="298">
        <f t="shared" si="5"/>
        <v>1684</v>
      </c>
      <c r="AK68" s="298"/>
      <c r="AL68" s="298">
        <f t="shared" si="6"/>
        <v>3093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339</v>
      </c>
      <c r="AB69" s="294">
        <f t="shared" si="15"/>
        <v>435</v>
      </c>
      <c r="AC69" s="298">
        <f t="shared" si="1"/>
        <v>774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1471</v>
      </c>
      <c r="AI69" s="298"/>
      <c r="AJ69" s="298">
        <f t="shared" si="5"/>
        <v>1736</v>
      </c>
      <c r="AK69" s="298"/>
      <c r="AL69" s="298">
        <f t="shared" si="6"/>
        <v>3207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364</v>
      </c>
      <c r="AB70" s="294">
        <f t="shared" si="15"/>
        <v>417</v>
      </c>
      <c r="AC70" s="298">
        <f t="shared" si="1"/>
        <v>781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1551</v>
      </c>
      <c r="AI70" s="298"/>
      <c r="AJ70" s="298">
        <f t="shared" si="5"/>
        <v>1747</v>
      </c>
      <c r="AK70" s="298"/>
      <c r="AL70" s="298">
        <f t="shared" si="6"/>
        <v>3298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>
        <f>IF(OR(R56="",G56="")," ",(R56+G56))</f>
        <v>21705</v>
      </c>
      <c r="K71" s="255">
        <f>IF(OR(T56="",I56="")," ",(T56+I56))</f>
        <v>20937</v>
      </c>
      <c r="L71" s="256"/>
      <c r="M71" s="367">
        <f>IF(OR(U56="",J56="")," ",(U56+J56))</f>
        <v>42642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329</v>
      </c>
      <c r="AB71" s="294">
        <f t="shared" si="15"/>
        <v>410</v>
      </c>
      <c r="AC71" s="298">
        <f t="shared" si="1"/>
        <v>739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1549</v>
      </c>
      <c r="AI71" s="298"/>
      <c r="AJ71" s="298">
        <f t="shared" si="5"/>
        <v>1783</v>
      </c>
      <c r="AK71" s="298"/>
      <c r="AL71" s="298">
        <f t="shared" si="6"/>
        <v>3332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439</v>
      </c>
      <c r="AB72" s="294">
        <f t="shared" si="15"/>
        <v>474</v>
      </c>
      <c r="AC72" s="298">
        <f t="shared" ref="AC72:AC103" si="16">SUM(Y72:AB72)</f>
        <v>913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1628</v>
      </c>
      <c r="AI72" s="298"/>
      <c r="AJ72" s="298">
        <f t="shared" ref="AJ72:AJ103" si="20">SUM(AB72:AB75)</f>
        <v>1831</v>
      </c>
      <c r="AK72" s="298"/>
      <c r="AL72" s="298">
        <f t="shared" ref="AL72:AL103" si="21">SUM(AD72+AF72+AH72+AJ72)</f>
        <v>3459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419</v>
      </c>
      <c r="AB73" s="294">
        <f t="shared" si="15"/>
        <v>446</v>
      </c>
      <c r="AC73" s="298">
        <f t="shared" si="16"/>
        <v>865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1558</v>
      </c>
      <c r="AI73" s="298"/>
      <c r="AJ73" s="298">
        <f t="shared" si="20"/>
        <v>1821</v>
      </c>
      <c r="AK73" s="298"/>
      <c r="AL73" s="298">
        <f t="shared" si="21"/>
        <v>3379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362</v>
      </c>
      <c r="AB74" s="294">
        <f t="shared" si="15"/>
        <v>453</v>
      </c>
      <c r="AC74" s="298">
        <f t="shared" si="16"/>
        <v>815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1534</v>
      </c>
      <c r="AI74" s="298"/>
      <c r="AJ74" s="298">
        <f t="shared" si="20"/>
        <v>1830</v>
      </c>
      <c r="AK74" s="298"/>
      <c r="AL74" s="298">
        <f t="shared" si="21"/>
        <v>3364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408</v>
      </c>
      <c r="AB75" s="294">
        <f t="shared" si="15"/>
        <v>458</v>
      </c>
      <c r="AC75" s="298">
        <f t="shared" si="16"/>
        <v>866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1603</v>
      </c>
      <c r="AI75" s="298"/>
      <c r="AJ75" s="298">
        <f t="shared" si="20"/>
        <v>1778</v>
      </c>
      <c r="AK75" s="298"/>
      <c r="AL75" s="298">
        <f t="shared" si="21"/>
        <v>3381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369</v>
      </c>
      <c r="AB76" s="294">
        <f t="shared" si="15"/>
        <v>464</v>
      </c>
      <c r="AC76" s="298">
        <f t="shared" si="16"/>
        <v>833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1608</v>
      </c>
      <c r="AI76" s="298"/>
      <c r="AJ76" s="298">
        <f t="shared" si="20"/>
        <v>1726</v>
      </c>
      <c r="AK76" s="298"/>
      <c r="AL76" s="298">
        <f t="shared" si="21"/>
        <v>3334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395</v>
      </c>
      <c r="AB77" s="294">
        <f t="shared" si="15"/>
        <v>455</v>
      </c>
      <c r="AC77" s="298">
        <f t="shared" si="16"/>
        <v>850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1614</v>
      </c>
      <c r="AI77" s="298"/>
      <c r="AJ77" s="298">
        <f t="shared" si="20"/>
        <v>1658</v>
      </c>
      <c r="AK77" s="298"/>
      <c r="AL77" s="298">
        <f t="shared" si="21"/>
        <v>3272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431</v>
      </c>
      <c r="AB78" s="294">
        <f t="shared" si="15"/>
        <v>401</v>
      </c>
      <c r="AC78" s="298">
        <f t="shared" si="16"/>
        <v>832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1621</v>
      </c>
      <c r="AI78" s="298"/>
      <c r="AJ78" s="298">
        <f t="shared" si="20"/>
        <v>1495</v>
      </c>
      <c r="AK78" s="298"/>
      <c r="AL78" s="298">
        <f t="shared" si="21"/>
        <v>3116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413</v>
      </c>
      <c r="AB79" s="294">
        <f t="shared" si="15"/>
        <v>406</v>
      </c>
      <c r="AC79" s="298">
        <f t="shared" si="16"/>
        <v>819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1519</v>
      </c>
      <c r="AI79" s="298"/>
      <c r="AJ79" s="298">
        <f t="shared" si="20"/>
        <v>1425</v>
      </c>
      <c r="AK79" s="298"/>
      <c r="AL79" s="298">
        <f t="shared" si="21"/>
        <v>2944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375</v>
      </c>
      <c r="AB80" s="294">
        <f t="shared" si="15"/>
        <v>396</v>
      </c>
      <c r="AC80" s="298">
        <f t="shared" si="16"/>
        <v>771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1399</v>
      </c>
      <c r="AI80" s="298"/>
      <c r="AJ80" s="298">
        <f t="shared" si="20"/>
        <v>1291</v>
      </c>
      <c r="AK80" s="298"/>
      <c r="AL80" s="298">
        <f t="shared" si="21"/>
        <v>2690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402</v>
      </c>
      <c r="AB81" s="294">
        <f t="shared" si="15"/>
        <v>292</v>
      </c>
      <c r="AC81" s="298">
        <f t="shared" si="16"/>
        <v>694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1324</v>
      </c>
      <c r="AI81" s="298"/>
      <c r="AJ81" s="298">
        <f t="shared" si="20"/>
        <v>1165</v>
      </c>
      <c r="AK81" s="298"/>
      <c r="AL81" s="298">
        <f t="shared" si="21"/>
        <v>2489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329</v>
      </c>
      <c r="AB82" s="294">
        <f t="shared" si="15"/>
        <v>331</v>
      </c>
      <c r="AC82" s="298">
        <f t="shared" si="16"/>
        <v>660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1144</v>
      </c>
      <c r="AI82" s="298"/>
      <c r="AJ82" s="298">
        <f t="shared" si="20"/>
        <v>1165</v>
      </c>
      <c r="AK82" s="298"/>
      <c r="AL82" s="298">
        <f t="shared" si="21"/>
        <v>2309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293</v>
      </c>
      <c r="AB83" s="294">
        <f t="shared" si="15"/>
        <v>272</v>
      </c>
      <c r="AC83" s="298">
        <f t="shared" si="16"/>
        <v>565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1039</v>
      </c>
      <c r="AI83" s="298"/>
      <c r="AJ83" s="298">
        <f t="shared" si="20"/>
        <v>1036</v>
      </c>
      <c r="AK83" s="298"/>
      <c r="AL83" s="298">
        <f t="shared" si="21"/>
        <v>2075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300</v>
      </c>
      <c r="AB84" s="294">
        <f t="shared" si="15"/>
        <v>270</v>
      </c>
      <c r="AC84" s="298">
        <f t="shared" si="16"/>
        <v>570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963</v>
      </c>
      <c r="AI84" s="298"/>
      <c r="AJ84" s="298">
        <f t="shared" si="20"/>
        <v>990</v>
      </c>
      <c r="AK84" s="298"/>
      <c r="AL84" s="298">
        <f t="shared" si="21"/>
        <v>1953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222</v>
      </c>
      <c r="AB85" s="294">
        <f t="shared" si="15"/>
        <v>292</v>
      </c>
      <c r="AC85" s="298">
        <f t="shared" si="16"/>
        <v>514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921</v>
      </c>
      <c r="AI85" s="298"/>
      <c r="AJ85" s="298">
        <f t="shared" si="20"/>
        <v>928</v>
      </c>
      <c r="AK85" s="298"/>
      <c r="AL85" s="298">
        <f t="shared" si="21"/>
        <v>1849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224</v>
      </c>
      <c r="AB86" s="294">
        <f t="shared" si="15"/>
        <v>202</v>
      </c>
      <c r="AC86" s="298">
        <f t="shared" si="16"/>
        <v>426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883</v>
      </c>
      <c r="AI86" s="298"/>
      <c r="AJ86" s="298">
        <f t="shared" si="20"/>
        <v>865</v>
      </c>
      <c r="AK86" s="298"/>
      <c r="AL86" s="298">
        <f t="shared" si="21"/>
        <v>1748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217</v>
      </c>
      <c r="AB87" s="294">
        <f t="shared" si="15"/>
        <v>226</v>
      </c>
      <c r="AC87" s="298">
        <f t="shared" si="16"/>
        <v>443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857</v>
      </c>
      <c r="AI87" s="298"/>
      <c r="AJ87" s="298">
        <f t="shared" si="20"/>
        <v>869</v>
      </c>
      <c r="AK87" s="298"/>
      <c r="AL87" s="298">
        <f t="shared" si="21"/>
        <v>1726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258</v>
      </c>
      <c r="AB88" s="294">
        <f t="shared" si="15"/>
        <v>208</v>
      </c>
      <c r="AC88" s="298">
        <f t="shared" si="16"/>
        <v>466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775</v>
      </c>
      <c r="AI88" s="11" t="s">
        <v>9</v>
      </c>
      <c r="AJ88" s="298">
        <f t="shared" si="20"/>
        <v>822</v>
      </c>
      <c r="AK88" s="11" t="s">
        <v>9</v>
      </c>
      <c r="AL88" s="298">
        <f t="shared" si="21"/>
        <v>1597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184</v>
      </c>
      <c r="AB89" s="294">
        <f t="shared" si="15"/>
        <v>229</v>
      </c>
      <c r="AC89" s="298">
        <f t="shared" si="16"/>
        <v>413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670</v>
      </c>
      <c r="AI89" s="298">
        <f>MAX(AH56:AH103)</f>
        <v>1646</v>
      </c>
      <c r="AJ89" s="298">
        <f t="shared" si="20"/>
        <v>802</v>
      </c>
      <c r="AK89" s="298">
        <f>MAX(AJ56:AJ103)</f>
        <v>1831</v>
      </c>
      <c r="AL89" s="298">
        <f t="shared" si="21"/>
        <v>1472</v>
      </c>
      <c r="AM89" s="299">
        <f>MAX(AL56:AL103)</f>
        <v>3459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198</v>
      </c>
      <c r="AB90" s="294">
        <f t="shared" si="15"/>
        <v>206</v>
      </c>
      <c r="AC90" s="298">
        <f t="shared" si="16"/>
        <v>404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623</v>
      </c>
      <c r="AI90" s="298" t="s">
        <v>10</v>
      </c>
      <c r="AJ90" s="298">
        <f t="shared" si="20"/>
        <v>752</v>
      </c>
      <c r="AK90" s="298" t="s">
        <v>10</v>
      </c>
      <c r="AL90" s="298">
        <f t="shared" si="21"/>
        <v>1375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135</v>
      </c>
      <c r="AB91" s="294">
        <f t="shared" si="15"/>
        <v>179</v>
      </c>
      <c r="AC91" s="298">
        <f t="shared" si="16"/>
        <v>314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540</v>
      </c>
      <c r="AI91" s="298">
        <f>MATCH(AI89,AH56:AH103,0)</f>
        <v>9</v>
      </c>
      <c r="AJ91" s="298">
        <f t="shared" si="20"/>
        <v>682</v>
      </c>
      <c r="AK91" s="298">
        <f>MATCH(AK89,AJ56:AJ103,0)</f>
        <v>17</v>
      </c>
      <c r="AL91" s="298">
        <f t="shared" si="21"/>
        <v>1222</v>
      </c>
      <c r="AM91" s="299">
        <f>MATCH(AM89,AL56:AL103,0)</f>
        <v>17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153</v>
      </c>
      <c r="AB92" s="294">
        <f t="shared" si="15"/>
        <v>188</v>
      </c>
      <c r="AC92" s="298">
        <f t="shared" si="16"/>
        <v>341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503</v>
      </c>
      <c r="AI92" s="298" t="s">
        <v>11</v>
      </c>
      <c r="AJ92" s="298">
        <f t="shared" si="20"/>
        <v>614</v>
      </c>
      <c r="AK92" s="298" t="s">
        <v>11</v>
      </c>
      <c r="AL92" s="298">
        <f t="shared" si="21"/>
        <v>1117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137</v>
      </c>
      <c r="AB93" s="294">
        <f t="shared" si="15"/>
        <v>179</v>
      </c>
      <c r="AC93" s="298">
        <f t="shared" si="16"/>
        <v>316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436</v>
      </c>
      <c r="AI93" s="298" t="s">
        <v>12</v>
      </c>
      <c r="AJ93" s="298">
        <f t="shared" si="20"/>
        <v>541</v>
      </c>
      <c r="AK93" s="298" t="s">
        <v>12</v>
      </c>
      <c r="AL93" s="298">
        <f t="shared" si="21"/>
        <v>977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115</v>
      </c>
      <c r="AB94" s="294">
        <f t="shared" si="15"/>
        <v>136</v>
      </c>
      <c r="AC94" s="298">
        <f t="shared" si="16"/>
        <v>251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379</v>
      </c>
      <c r="AI94" s="306">
        <f>IF(AI89=0,0,(INDEX($X56:$X103,AI91,$X$103)))</f>
        <v>0.58333333333333304</v>
      </c>
      <c r="AJ94" s="298">
        <f t="shared" si="20"/>
        <v>450</v>
      </c>
      <c r="AK94" s="306">
        <f>IF(AK89=0,0,(INDEX($X56:$X103,AK91,$X$103)))</f>
        <v>0.66666666666666596</v>
      </c>
      <c r="AL94" s="298">
        <f t="shared" si="21"/>
        <v>829</v>
      </c>
      <c r="AM94" s="307">
        <f>IF(AM89=0,0,(INDEX($X56:$X103,AM91,$X$103)))</f>
        <v>0.66666666666666596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98</v>
      </c>
      <c r="AB95" s="294">
        <f t="shared" si="15"/>
        <v>111</v>
      </c>
      <c r="AC95" s="298">
        <f t="shared" si="16"/>
        <v>209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313</v>
      </c>
      <c r="AI95" s="308">
        <f>INDEX(Q8:Q55,AI91,1)</f>
        <v>404</v>
      </c>
      <c r="AJ95" s="298">
        <f t="shared" si="20"/>
        <v>378</v>
      </c>
      <c r="AK95" s="308">
        <f>INDEX(S8:S55,AK91,1)</f>
        <v>474</v>
      </c>
      <c r="AL95" s="298">
        <f t="shared" si="21"/>
        <v>691</v>
      </c>
      <c r="AM95" s="309">
        <f>INDEX(Y$56:Y$103+Z$56:Z$103+AA$56:AA$103+AB$56:AB$103,AM$91,1)</f>
        <v>913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86</v>
      </c>
      <c r="AB96" s="294">
        <f t="shared" si="15"/>
        <v>115</v>
      </c>
      <c r="AC96" s="298">
        <f t="shared" si="16"/>
        <v>201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284</v>
      </c>
      <c r="AI96" s="308">
        <f>INDEX(Q8:Q55,AI91+1,1)</f>
        <v>417</v>
      </c>
      <c r="AJ96" s="298">
        <f t="shared" si="20"/>
        <v>337</v>
      </c>
      <c r="AK96" s="308">
        <f>INDEX(S8:S55,AK91+1,1)</f>
        <v>446</v>
      </c>
      <c r="AL96" s="298">
        <f t="shared" si="21"/>
        <v>621</v>
      </c>
      <c r="AM96" s="309">
        <f>INDEX(Y$56:Y$103+Z$56:Z$103+AA$56:AA$103+AB$56:AB$103,AM$91+1,1)</f>
        <v>865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80</v>
      </c>
      <c r="AB97" s="294">
        <f t="shared" si="15"/>
        <v>88</v>
      </c>
      <c r="AC97" s="298">
        <f t="shared" si="16"/>
        <v>168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258</v>
      </c>
      <c r="AI97" s="308">
        <f>INDEX(Q8:Q55,AI91+2,1)</f>
        <v>408</v>
      </c>
      <c r="AJ97" s="298">
        <f t="shared" si="20"/>
        <v>279</v>
      </c>
      <c r="AK97" s="308">
        <f>INDEX(S8:S55,AK91+2,1)</f>
        <v>453</v>
      </c>
      <c r="AL97" s="298">
        <f t="shared" si="21"/>
        <v>537</v>
      </c>
      <c r="AM97" s="309">
        <f>INDEX(Y$56:Y$103+Z$56:Z$103+AA$56:AA$103+AB$56:AB$103,AM$91+2,1)</f>
        <v>815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49</v>
      </c>
      <c r="AB98" s="294">
        <f t="shared" si="15"/>
        <v>64</v>
      </c>
      <c r="AC98" s="298">
        <f t="shared" si="16"/>
        <v>113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234</v>
      </c>
      <c r="AI98" s="308">
        <f>INDEX(Q8:Q55,AI91+3,1)</f>
        <v>417</v>
      </c>
      <c r="AJ98" s="298">
        <f t="shared" si="20"/>
        <v>243</v>
      </c>
      <c r="AK98" s="308">
        <f>INDEX(S8:S55,AK91+3,1)</f>
        <v>458</v>
      </c>
      <c r="AL98" s="298">
        <f t="shared" si="21"/>
        <v>477</v>
      </c>
      <c r="AM98" s="309">
        <f>INDEX(Y$56:Y$103+Z$56:Z$103+AA$56:AA$103+AB$56:AB$103,AM$91+3,1)</f>
        <v>866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69</v>
      </c>
      <c r="AB99" s="294">
        <f t="shared" si="15"/>
        <v>70</v>
      </c>
      <c r="AC99" s="298">
        <f t="shared" si="16"/>
        <v>139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231</v>
      </c>
      <c r="AI99" s="298" t="s">
        <v>13</v>
      </c>
      <c r="AJ99" s="298">
        <f t="shared" si="20"/>
        <v>229</v>
      </c>
      <c r="AK99" s="298" t="s">
        <v>13</v>
      </c>
      <c r="AL99" s="298">
        <f t="shared" si="21"/>
        <v>460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60</v>
      </c>
      <c r="AB100" s="294">
        <f t="shared" si="15"/>
        <v>57</v>
      </c>
      <c r="AC100" s="298">
        <f t="shared" si="16"/>
        <v>117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200</v>
      </c>
      <c r="AI100" s="298">
        <f>MAX(AI95:AI98)</f>
        <v>417</v>
      </c>
      <c r="AJ100" s="298">
        <f t="shared" si="20"/>
        <v>197</v>
      </c>
      <c r="AK100" s="298">
        <f>MAX(AK95:AK98)</f>
        <v>474</v>
      </c>
      <c r="AL100" s="298">
        <f t="shared" si="21"/>
        <v>397</v>
      </c>
      <c r="AM100" s="299">
        <f>MAX(AM95:AM98)</f>
        <v>913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56</v>
      </c>
      <c r="AB101" s="294">
        <f t="shared" si="15"/>
        <v>52</v>
      </c>
      <c r="AC101" s="298">
        <f t="shared" si="16"/>
        <v>108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140</v>
      </c>
      <c r="AI101" s="298"/>
      <c r="AJ101" s="298">
        <f t="shared" si="20"/>
        <v>140</v>
      </c>
      <c r="AK101" s="298"/>
      <c r="AL101" s="298">
        <f t="shared" si="21"/>
        <v>280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46</v>
      </c>
      <c r="AB102" s="294">
        <f t="shared" si="15"/>
        <v>50</v>
      </c>
      <c r="AC102" s="298">
        <f t="shared" si="16"/>
        <v>96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84</v>
      </c>
      <c r="AI102" s="298" t="s">
        <v>14</v>
      </c>
      <c r="AJ102" s="298">
        <f t="shared" si="20"/>
        <v>88</v>
      </c>
      <c r="AK102" s="298" t="s">
        <v>14</v>
      </c>
      <c r="AL102" s="298">
        <f t="shared" si="21"/>
        <v>172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38</v>
      </c>
      <c r="AB103" s="294">
        <f t="shared" si="15"/>
        <v>38</v>
      </c>
      <c r="AC103" s="298">
        <f t="shared" si="16"/>
        <v>76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38</v>
      </c>
      <c r="AI103" s="310">
        <f>IF(SUM(AI95:AI98)=0,0,(SUM(AI95:AI98)/(AI100*4)))</f>
        <v>0.98681055155875297</v>
      </c>
      <c r="AJ103" s="298">
        <f t="shared" si="20"/>
        <v>38</v>
      </c>
      <c r="AK103" s="310">
        <f>IF(SUM(AK95:AK98)=0,0,(SUM(AK95:AK98)/(AK100*4)))</f>
        <v>0.96571729957805907</v>
      </c>
      <c r="AL103" s="298">
        <f t="shared" si="21"/>
        <v>76</v>
      </c>
      <c r="AM103" s="311">
        <f>IF(SUM(AM95:AM98)=0,0,(SUM(AM95:AM98)/(AM100*4)))</f>
        <v>0.94715224534501641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Auto Mall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+ 3</f>
        <v>41320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Fremont and Osgood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IF(LEN(TRIM(Input!C294)) = 0, "", Input!C294)</f>
        <v/>
      </c>
      <c r="C8" s="181" t="s">
        <v>0</v>
      </c>
      <c r="D8" s="180" t="str">
        <f>IF(LEN(TRIM(Input!D294)) = 0, "", Input!D294)</f>
        <v/>
      </c>
      <c r="E8" s="182"/>
      <c r="F8" s="180" t="str">
        <f>IF(LEN(TRIM(Input!E294)) = 0, "", Input!E294)</f>
        <v/>
      </c>
      <c r="G8" s="180" t="s">
        <v>0</v>
      </c>
      <c r="H8" s="180" t="str">
        <f>IF(LEN(TRIM(Input!F294)) = 0, "", Input!F294)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IF(LEN(TRIM(Input!C342)) = 0, "", Input!C342)</f>
        <v/>
      </c>
      <c r="N8" s="185" t="s">
        <v>0</v>
      </c>
      <c r="O8" s="184" t="str">
        <f>IF(LEN(TRIM(Input!D342)) = 0, "", Input!D342)</f>
        <v/>
      </c>
      <c r="P8" s="184" t="s">
        <v>0</v>
      </c>
      <c r="Q8" s="184" t="str">
        <f>IF(LEN(TRIM(Input!E342)) = 0, "", Input!E342)</f>
        <v/>
      </c>
      <c r="R8" s="184" t="s">
        <v>0</v>
      </c>
      <c r="S8" s="184" t="str">
        <f>IF(LEN(TRIM(Input!F342)) = 0, "", Input!F342)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IF(LEN(TRIM(Input!C295)) = 0, "", Input!C295)</f>
        <v/>
      </c>
      <c r="C9" s="181" t="s">
        <v>0</v>
      </c>
      <c r="D9" s="180" t="str">
        <f>IF(LEN(TRIM(Input!D295)) = 0, "", Input!D295)</f>
        <v/>
      </c>
      <c r="E9" s="187"/>
      <c r="F9" s="180" t="str">
        <f>IF(LEN(TRIM(Input!E295)) = 0, "", Input!E295)</f>
        <v/>
      </c>
      <c r="G9" s="180" t="s">
        <v>0</v>
      </c>
      <c r="H9" s="180" t="str">
        <f>IF(LEN(TRIM(Input!F295)) = 0, "", Input!F295)</f>
        <v/>
      </c>
      <c r="I9" s="181" t="s">
        <v>0</v>
      </c>
      <c r="J9" s="180"/>
      <c r="K9" s="188">
        <v>0.51041666666666663</v>
      </c>
      <c r="L9" s="180"/>
      <c r="M9" s="180" t="str">
        <f>IF(LEN(TRIM(Input!C343)) = 0, "", Input!C343)</f>
        <v/>
      </c>
      <c r="N9" s="181" t="s">
        <v>0</v>
      </c>
      <c r="O9" s="180" t="str">
        <f>IF(LEN(TRIM(Input!D343)) = 0, "", Input!D343)</f>
        <v/>
      </c>
      <c r="P9" s="180" t="s">
        <v>0</v>
      </c>
      <c r="Q9" s="180" t="str">
        <f>IF(LEN(TRIM(Input!E343)) = 0, "", Input!E343)</f>
        <v/>
      </c>
      <c r="R9" s="180" t="s">
        <v>0</v>
      </c>
      <c r="S9" s="180" t="str">
        <f>IF(LEN(TRIM(Input!F343)) = 0, "", Input!F343)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IF(LEN(TRIM(Input!C296)) = 0, "", Input!C296)</f>
        <v/>
      </c>
      <c r="C10" s="181" t="s">
        <v>0</v>
      </c>
      <c r="D10" s="180" t="str">
        <f>IF(LEN(TRIM(Input!D296)) = 0, "", Input!D296)</f>
        <v/>
      </c>
      <c r="E10" s="187"/>
      <c r="F10" s="180" t="str">
        <f>IF(LEN(TRIM(Input!E296)) = 0, "", Input!E296)</f>
        <v/>
      </c>
      <c r="G10" s="180" t="s">
        <v>0</v>
      </c>
      <c r="H10" s="180" t="str">
        <f>IF(LEN(TRIM(Input!F296)) = 0, "", Input!F296)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IF(LEN(TRIM(Input!C344)) = 0, "", Input!C344)</f>
        <v/>
      </c>
      <c r="N10" s="181" t="s">
        <v>0</v>
      </c>
      <c r="O10" s="180" t="str">
        <f>IF(LEN(TRIM(Input!D344)) = 0, "", Input!D344)</f>
        <v/>
      </c>
      <c r="P10" s="180" t="s">
        <v>0</v>
      </c>
      <c r="Q10" s="180" t="str">
        <f>IF(LEN(TRIM(Input!E344)) = 0, "", Input!E344)</f>
        <v/>
      </c>
      <c r="R10" s="180" t="s">
        <v>0</v>
      </c>
      <c r="S10" s="180" t="str">
        <f>IF(LEN(TRIM(Input!F344)) = 0, "", Input!F344)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IF(LEN(TRIM(Input!C297)) = 0, "", Input!C297)</f>
        <v/>
      </c>
      <c r="C11" s="301" t="str">
        <f>IF(LEN(CONCATENATE(B8,B9,B10,B11))=0, " ", SUM(B8:B11))</f>
        <v xml:space="preserve"> </v>
      </c>
      <c r="D11" s="300" t="str">
        <f>IF(LEN(TRIM(Input!D297)) = 0, "", Input!D297)</f>
        <v/>
      </c>
      <c r="E11" s="301" t="str">
        <f>IF(LEN(CONCATENATE(D8,D9,D10,D11))=0, " ", SUM(D8:D11))</f>
        <v xml:space="preserve"> </v>
      </c>
      <c r="F11" s="300" t="str">
        <f>IF(LEN(TRIM(Input!E297)) = 0, "", Input!E297)</f>
        <v/>
      </c>
      <c r="G11" s="301" t="str">
        <f>IF(LEN(CONCATENATE(F8,F9,F10,F11))=0, " ", SUM(F8:F11))</f>
        <v xml:space="preserve"> </v>
      </c>
      <c r="H11" s="300" t="str">
        <f>IF(LEN(TRIM(Input!F297)) = 0, "", Input!F297)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IF(LEN(TRIM(Input!C345)) = 0, "", Input!C345)</f>
        <v/>
      </c>
      <c r="N11" s="304" t="str">
        <f>IF(LEN(CONCATENATE(M8,M9,M10,M11))=0, " ", SUM(M8:M11))</f>
        <v xml:space="preserve"> </v>
      </c>
      <c r="O11" s="303" t="str">
        <f>IF(LEN(TRIM(Input!D345)) = 0, "", Input!D345)</f>
        <v/>
      </c>
      <c r="P11" s="304" t="str">
        <f>IF(LEN(CONCATENATE(O8,O9,O10,O11))=0, " ", SUM(O8:O11))</f>
        <v xml:space="preserve"> </v>
      </c>
      <c r="Q11" s="303" t="str">
        <f>IF(LEN(TRIM(Input!E345)) = 0, "", Input!E345)</f>
        <v/>
      </c>
      <c r="R11" s="304" t="str">
        <f>IF(LEN(CONCATENATE(Q8,Q9,Q10,Q11))=0, " ", SUM(Q8:Q11))</f>
        <v xml:space="preserve"> </v>
      </c>
      <c r="S11" s="303" t="str">
        <f>IF(LEN(TRIM(Input!F345)) = 0, "", Input!F345)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IF(LEN(TRIM(Input!C298)) = 0, "", Input!C298)</f>
        <v/>
      </c>
      <c r="C12" s="181" t="s">
        <v>0</v>
      </c>
      <c r="D12" s="180" t="str">
        <f>IF(LEN(TRIM(Input!D298)) = 0, "", Input!D298)</f>
        <v/>
      </c>
      <c r="E12" s="181"/>
      <c r="F12" s="180" t="str">
        <f>IF(LEN(TRIM(Input!E298)) = 0, "", Input!E298)</f>
        <v/>
      </c>
      <c r="G12" s="181" t="s">
        <v>0</v>
      </c>
      <c r="H12" s="180" t="str">
        <f>IF(LEN(TRIM(Input!F298)) = 0, "", Input!F298)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IF(LEN(TRIM(Input!C346)) = 0, "", Input!C346)</f>
        <v/>
      </c>
      <c r="N12" s="181" t="s">
        <v>0</v>
      </c>
      <c r="O12" s="180" t="str">
        <f>IF(LEN(TRIM(Input!D346)) = 0, "", Input!D346)</f>
        <v/>
      </c>
      <c r="P12" s="181" t="s">
        <v>0</v>
      </c>
      <c r="Q12" s="180" t="str">
        <f>IF(LEN(TRIM(Input!E346)) = 0, "", Input!E346)</f>
        <v/>
      </c>
      <c r="R12" s="181" t="s">
        <v>0</v>
      </c>
      <c r="S12" s="180" t="str">
        <f>IF(LEN(TRIM(Input!F346)) = 0, "", Input!F346)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IF(LEN(TRIM(Input!C299)) = 0, "", Input!C299)</f>
        <v/>
      </c>
      <c r="C13" s="181" t="s">
        <v>0</v>
      </c>
      <c r="D13" s="180" t="str">
        <f>IF(LEN(TRIM(Input!D299)) = 0, "", Input!D299)</f>
        <v/>
      </c>
      <c r="E13" s="181"/>
      <c r="F13" s="180" t="str">
        <f>IF(LEN(TRIM(Input!E299)) = 0, "", Input!E299)</f>
        <v/>
      </c>
      <c r="G13" s="181" t="s">
        <v>0</v>
      </c>
      <c r="H13" s="180" t="str">
        <f>IF(LEN(TRIM(Input!F299)) = 0, "", Input!F299)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IF(LEN(TRIM(Input!C347)) = 0, "", Input!C347)</f>
        <v/>
      </c>
      <c r="N13" s="181" t="s">
        <v>0</v>
      </c>
      <c r="O13" s="180" t="str">
        <f>IF(LEN(TRIM(Input!D347)) = 0, "", Input!D347)</f>
        <v/>
      </c>
      <c r="P13" s="181" t="s">
        <v>0</v>
      </c>
      <c r="Q13" s="180" t="str">
        <f>IF(LEN(TRIM(Input!E347)) = 0, "", Input!E347)</f>
        <v/>
      </c>
      <c r="R13" s="181" t="s">
        <v>0</v>
      </c>
      <c r="S13" s="180" t="str">
        <f>IF(LEN(TRIM(Input!F347)) = 0, "", Input!F347)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IF(LEN(TRIM(Input!C300)) = 0, "", Input!C300)</f>
        <v/>
      </c>
      <c r="C14" s="181" t="s">
        <v>0</v>
      </c>
      <c r="D14" s="180" t="str">
        <f>IF(LEN(TRIM(Input!D300)) = 0, "", Input!D300)</f>
        <v/>
      </c>
      <c r="E14" s="181"/>
      <c r="F14" s="180" t="str">
        <f>IF(LEN(TRIM(Input!E300)) = 0, "", Input!E300)</f>
        <v/>
      </c>
      <c r="G14" s="181" t="s">
        <v>0</v>
      </c>
      <c r="H14" s="180" t="str">
        <f>IF(LEN(TRIM(Input!F300)) = 0, "", Input!F300)</f>
        <v/>
      </c>
      <c r="I14" s="181" t="s">
        <v>0</v>
      </c>
      <c r="J14" s="191"/>
      <c r="K14" s="188">
        <v>0.5625</v>
      </c>
      <c r="L14" s="180"/>
      <c r="M14" s="180" t="str">
        <f>IF(LEN(TRIM(Input!C348)) = 0, "", Input!C348)</f>
        <v/>
      </c>
      <c r="N14" s="181" t="s">
        <v>0</v>
      </c>
      <c r="O14" s="180" t="str">
        <f>IF(LEN(TRIM(Input!D348)) = 0, "", Input!D348)</f>
        <v/>
      </c>
      <c r="P14" s="181" t="s">
        <v>0</v>
      </c>
      <c r="Q14" s="180" t="str">
        <f>IF(LEN(TRIM(Input!E348)) = 0, "", Input!E348)</f>
        <v/>
      </c>
      <c r="R14" s="181" t="s">
        <v>0</v>
      </c>
      <c r="S14" s="180" t="str">
        <f>IF(LEN(TRIM(Input!F348)) = 0, "", Input!F348)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IF(LEN(TRIM(Input!C301)) = 0, "", Input!C301)</f>
        <v/>
      </c>
      <c r="C15" s="301" t="str">
        <f>IF(LEN(CONCATENATE(B12,B13,B14,B15))=0, " ", SUM(B12:B15))</f>
        <v xml:space="preserve"> </v>
      </c>
      <c r="D15" s="300" t="str">
        <f>IF(LEN(TRIM(Input!D301)) = 0, "", Input!D301)</f>
        <v/>
      </c>
      <c r="E15" s="301" t="str">
        <f>IF(LEN(CONCATENATE(D12,D13,D14,D15))=0, " ", SUM(D12:D15))</f>
        <v xml:space="preserve"> </v>
      </c>
      <c r="F15" s="300" t="str">
        <f>IF(LEN(TRIM(Input!E301)) = 0, "", Input!E301)</f>
        <v/>
      </c>
      <c r="G15" s="301" t="str">
        <f>IF(LEN(CONCATENATE(F12,F13,F14,F15))=0, " ", SUM(F12:F15))</f>
        <v xml:space="preserve"> </v>
      </c>
      <c r="H15" s="300" t="str">
        <f>IF(LEN(TRIM(Input!F301)) = 0, "", Input!F301)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IF(LEN(TRIM(Input!C349)) = 0, "", Input!C349)</f>
        <v/>
      </c>
      <c r="N15" s="304" t="str">
        <f>IF(LEN(CONCATENATE(M12,M13,M14,M15))=0, " ", SUM(M12:M15))</f>
        <v xml:space="preserve"> </v>
      </c>
      <c r="O15" s="303" t="str">
        <f>IF(LEN(TRIM(Input!D349)) = 0, "", Input!D349)</f>
        <v/>
      </c>
      <c r="P15" s="304" t="str">
        <f>IF(LEN(CONCATENATE(O12,O13,O14,O15))=0, " ", SUM(O12:O15))</f>
        <v xml:space="preserve"> </v>
      </c>
      <c r="Q15" s="303" t="str">
        <f>IF(LEN(TRIM(Input!E349)) = 0, "", Input!E349)</f>
        <v/>
      </c>
      <c r="R15" s="304" t="str">
        <f>IF(LEN(CONCATENATE(Q12,Q13,Q14,Q15))=0, " ", SUM(Q12:Q15))</f>
        <v xml:space="preserve"> </v>
      </c>
      <c r="S15" s="303" t="str">
        <f>IF(LEN(TRIM(Input!F349)) = 0, "", Input!F349)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IF(LEN(TRIM(Input!C302)) = 0, "", Input!C302)</f>
        <v/>
      </c>
      <c r="C16" s="181" t="s">
        <v>0</v>
      </c>
      <c r="D16" s="180" t="str">
        <f>IF(LEN(TRIM(Input!D302)) = 0, "", Input!D302)</f>
        <v/>
      </c>
      <c r="E16" s="181"/>
      <c r="F16" s="180" t="str">
        <f>IF(LEN(TRIM(Input!E302)) = 0, "", Input!E302)</f>
        <v/>
      </c>
      <c r="G16" s="181" t="s">
        <v>0</v>
      </c>
      <c r="H16" s="180" t="str">
        <f>IF(LEN(TRIM(Input!F302)) = 0, "", Input!F302)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IF(LEN(TRIM(Input!C350)) = 0, "", Input!C350)</f>
        <v/>
      </c>
      <c r="N16" s="181" t="s">
        <v>0</v>
      </c>
      <c r="O16" s="180" t="str">
        <f>IF(LEN(TRIM(Input!D350)) = 0, "", Input!D350)</f>
        <v/>
      </c>
      <c r="P16" s="181" t="s">
        <v>0</v>
      </c>
      <c r="Q16" s="180" t="str">
        <f>IF(LEN(TRIM(Input!E350)) = 0, "", Input!E350)</f>
        <v/>
      </c>
      <c r="R16" s="181" t="s">
        <v>0</v>
      </c>
      <c r="S16" s="180" t="str">
        <f>IF(LEN(TRIM(Input!F350)) = 0, "", Input!F350)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IF(LEN(TRIM(Input!C303)) = 0, "", Input!C303)</f>
        <v/>
      </c>
      <c r="C17" s="181" t="s">
        <v>0</v>
      </c>
      <c r="D17" s="180" t="str">
        <f>IF(LEN(TRIM(Input!D303)) = 0, "", Input!D303)</f>
        <v/>
      </c>
      <c r="E17" s="181"/>
      <c r="F17" s="180" t="str">
        <f>IF(LEN(TRIM(Input!E303)) = 0, "", Input!E303)</f>
        <v/>
      </c>
      <c r="G17" s="181" t="s">
        <v>0</v>
      </c>
      <c r="H17" s="180" t="str">
        <f>IF(LEN(TRIM(Input!F303)) = 0, "", Input!F303)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IF(LEN(TRIM(Input!C351)) = 0, "", Input!C351)</f>
        <v/>
      </c>
      <c r="N17" s="181" t="s">
        <v>0</v>
      </c>
      <c r="O17" s="180" t="str">
        <f>IF(LEN(TRIM(Input!D351)) = 0, "", Input!D351)</f>
        <v/>
      </c>
      <c r="P17" s="181" t="s">
        <v>0</v>
      </c>
      <c r="Q17" s="180" t="str">
        <f>IF(LEN(TRIM(Input!E351)) = 0, "", Input!E351)</f>
        <v/>
      </c>
      <c r="R17" s="181" t="s">
        <v>0</v>
      </c>
      <c r="S17" s="180" t="str">
        <f>IF(LEN(TRIM(Input!F351)) = 0, "", Input!F351)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IF(LEN(TRIM(Input!C304)) = 0, "", Input!C304)</f>
        <v/>
      </c>
      <c r="C18" s="181" t="s">
        <v>0</v>
      </c>
      <c r="D18" s="180" t="str">
        <f>IF(LEN(TRIM(Input!D304)) = 0, "", Input!D304)</f>
        <v/>
      </c>
      <c r="E18" s="181"/>
      <c r="F18" s="180" t="str">
        <f>IF(LEN(TRIM(Input!E304)) = 0, "", Input!E304)</f>
        <v/>
      </c>
      <c r="G18" s="181" t="s">
        <v>0</v>
      </c>
      <c r="H18" s="180" t="str">
        <f>IF(LEN(TRIM(Input!F304)) = 0, "", Input!F304)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IF(LEN(TRIM(Input!C352)) = 0, "", Input!C352)</f>
        <v/>
      </c>
      <c r="N18" s="181" t="s">
        <v>0</v>
      </c>
      <c r="O18" s="180" t="str">
        <f>IF(LEN(TRIM(Input!D352)) = 0, "", Input!D352)</f>
        <v/>
      </c>
      <c r="P18" s="181" t="s">
        <v>0</v>
      </c>
      <c r="Q18" s="180" t="str">
        <f>IF(LEN(TRIM(Input!E352)) = 0, "", Input!E352)</f>
        <v/>
      </c>
      <c r="R18" s="181" t="s">
        <v>0</v>
      </c>
      <c r="S18" s="180" t="str">
        <f>IF(LEN(TRIM(Input!F352)) = 0, "", Input!F352)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IF(LEN(TRIM(Input!C305)) = 0, "", Input!C305)</f>
        <v/>
      </c>
      <c r="C19" s="301" t="str">
        <f>IF(LEN(CONCATENATE(B16,B17,B18,B19))=0, " ", SUM(B16:B19))</f>
        <v xml:space="preserve"> </v>
      </c>
      <c r="D19" s="300" t="str">
        <f>IF(LEN(TRIM(Input!D305)) = 0, "", Input!D305)</f>
        <v/>
      </c>
      <c r="E19" s="301" t="str">
        <f>IF(LEN(CONCATENATE(D16,D17,D18,D19))=0, " ", SUM(D16:D19))</f>
        <v xml:space="preserve"> </v>
      </c>
      <c r="F19" s="300" t="str">
        <f>IF(LEN(TRIM(Input!E305)) = 0, "", Input!E305)</f>
        <v/>
      </c>
      <c r="G19" s="301" t="str">
        <f>IF(LEN(CONCATENATE(F16,F17,F18,F19))=0, " ", SUM(F16:F19))</f>
        <v xml:space="preserve"> </v>
      </c>
      <c r="H19" s="300" t="str">
        <f>IF(LEN(TRIM(Input!F305)) = 0, "", Input!F305)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IF(LEN(TRIM(Input!C353)) = 0, "", Input!C353)</f>
        <v/>
      </c>
      <c r="N19" s="304" t="str">
        <f>IF(LEN(CONCATENATE(M16,M17,M18,M19))=0, " ", SUM(M16:M19))</f>
        <v xml:space="preserve"> </v>
      </c>
      <c r="O19" s="303" t="str">
        <f>IF(LEN(TRIM(Input!D353)) = 0, "", Input!D353)</f>
        <v/>
      </c>
      <c r="P19" s="304" t="str">
        <f>IF(LEN(CONCATENATE(O16,O17,O18,O19))=0, " ", SUM(O16:O19))</f>
        <v xml:space="preserve"> </v>
      </c>
      <c r="Q19" s="303" t="str">
        <f>IF(LEN(TRIM(Input!E353)) = 0, "", Input!E353)</f>
        <v/>
      </c>
      <c r="R19" s="304" t="str">
        <f>IF(LEN(CONCATENATE(Q16,Q17,Q18,Q19))=0, " ", SUM(Q16:Q19))</f>
        <v xml:space="preserve"> </v>
      </c>
      <c r="S19" s="303" t="str">
        <f>IF(LEN(TRIM(Input!F353)) = 0, "", Input!F353)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IF(LEN(TRIM(Input!C306)) = 0, "", Input!C306)</f>
        <v/>
      </c>
      <c r="C20" s="181" t="s">
        <v>0</v>
      </c>
      <c r="D20" s="180" t="str">
        <f>IF(LEN(TRIM(Input!D306)) = 0, "", Input!D306)</f>
        <v/>
      </c>
      <c r="E20" s="181"/>
      <c r="F20" s="180" t="str">
        <f>IF(LEN(TRIM(Input!E306)) = 0, "", Input!E306)</f>
        <v/>
      </c>
      <c r="G20" s="181" t="s">
        <v>0</v>
      </c>
      <c r="H20" s="180" t="str">
        <f>IF(LEN(TRIM(Input!F306)) = 0, "", Input!F306)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IF(LEN(TRIM(Input!C354)) = 0, "", Input!C354)</f>
        <v/>
      </c>
      <c r="N20" s="181" t="s">
        <v>0</v>
      </c>
      <c r="O20" s="180" t="str">
        <f>IF(LEN(TRIM(Input!D354)) = 0, "", Input!D354)</f>
        <v/>
      </c>
      <c r="P20" s="181" t="s">
        <v>0</v>
      </c>
      <c r="Q20" s="180" t="str">
        <f>IF(LEN(TRIM(Input!E354)) = 0, "", Input!E354)</f>
        <v/>
      </c>
      <c r="R20" s="181" t="s">
        <v>0</v>
      </c>
      <c r="S20" s="180" t="str">
        <f>IF(LEN(TRIM(Input!F354)) = 0, "", Input!F354)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IF(LEN(TRIM(Input!C307)) = 0, "", Input!C307)</f>
        <v/>
      </c>
      <c r="C21" s="181" t="s">
        <v>0</v>
      </c>
      <c r="D21" s="180" t="str">
        <f>IF(LEN(TRIM(Input!D307)) = 0, "", Input!D307)</f>
        <v/>
      </c>
      <c r="E21" s="181"/>
      <c r="F21" s="180" t="str">
        <f>IF(LEN(TRIM(Input!E307)) = 0, "", Input!E307)</f>
        <v/>
      </c>
      <c r="G21" s="181" t="s">
        <v>0</v>
      </c>
      <c r="H21" s="180" t="str">
        <f>IF(LEN(TRIM(Input!F307)) = 0, "", Input!F307)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IF(LEN(TRIM(Input!C355)) = 0, "", Input!C355)</f>
        <v/>
      </c>
      <c r="N21" s="181" t="s">
        <v>0</v>
      </c>
      <c r="O21" s="180" t="str">
        <f>IF(LEN(TRIM(Input!D355)) = 0, "", Input!D355)</f>
        <v/>
      </c>
      <c r="P21" s="181" t="s">
        <v>0</v>
      </c>
      <c r="Q21" s="180" t="str">
        <f>IF(LEN(TRIM(Input!E355)) = 0, "", Input!E355)</f>
        <v/>
      </c>
      <c r="R21" s="181" t="s">
        <v>0</v>
      </c>
      <c r="S21" s="180" t="str">
        <f>IF(LEN(TRIM(Input!F355)) = 0, "", Input!F355)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IF(LEN(TRIM(Input!C308)) = 0, "", Input!C308)</f>
        <v/>
      </c>
      <c r="C22" s="181" t="s">
        <v>0</v>
      </c>
      <c r="D22" s="180" t="str">
        <f>IF(LEN(TRIM(Input!D308)) = 0, "", Input!D308)</f>
        <v/>
      </c>
      <c r="E22" s="181"/>
      <c r="F22" s="180" t="str">
        <f>IF(LEN(TRIM(Input!E308)) = 0, "", Input!E308)</f>
        <v/>
      </c>
      <c r="G22" s="181" t="s">
        <v>0</v>
      </c>
      <c r="H22" s="180" t="str">
        <f>IF(LEN(TRIM(Input!F308)) = 0, "", Input!F308)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IF(LEN(TRIM(Input!C356)) = 0, "", Input!C356)</f>
        <v/>
      </c>
      <c r="N22" s="181" t="s">
        <v>0</v>
      </c>
      <c r="O22" s="180" t="str">
        <f>IF(LEN(TRIM(Input!D356)) = 0, "", Input!D356)</f>
        <v/>
      </c>
      <c r="P22" s="181" t="s">
        <v>0</v>
      </c>
      <c r="Q22" s="180" t="str">
        <f>IF(LEN(TRIM(Input!E356)) = 0, "", Input!E356)</f>
        <v/>
      </c>
      <c r="R22" s="181" t="s">
        <v>0</v>
      </c>
      <c r="S22" s="180" t="str">
        <f>IF(LEN(TRIM(Input!F356)) = 0, "", Input!F356)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IF(LEN(TRIM(Input!C309)) = 0, "", Input!C309)</f>
        <v/>
      </c>
      <c r="C23" s="301" t="str">
        <f>IF(LEN(CONCATENATE(B20,B21,B22,B23))=0, " ", SUM(B20:B23))</f>
        <v xml:space="preserve"> </v>
      </c>
      <c r="D23" s="300" t="str">
        <f>IF(LEN(TRIM(Input!D309)) = 0, "", Input!D309)</f>
        <v/>
      </c>
      <c r="E23" s="301" t="str">
        <f>IF(LEN(CONCATENATE(D20,D21,D22,D23))=0, " ", SUM(D20:D23))</f>
        <v xml:space="preserve"> </v>
      </c>
      <c r="F23" s="300" t="str">
        <f>IF(LEN(TRIM(Input!E309)) = 0, "", Input!E309)</f>
        <v/>
      </c>
      <c r="G23" s="301" t="str">
        <f>IF(LEN(CONCATENATE(F20,F21,F22,F23))=0, " ", SUM(F20:F23))</f>
        <v xml:space="preserve"> </v>
      </c>
      <c r="H23" s="300" t="str">
        <f>IF(LEN(TRIM(Input!F309)) = 0, "", Input!F309)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IF(LEN(TRIM(Input!C357)) = 0, "", Input!C357)</f>
        <v/>
      </c>
      <c r="N23" s="304" t="str">
        <f>IF(LEN(CONCATENATE(M20,M21,M22,M23))=0, " ", SUM(M20:M23))</f>
        <v xml:space="preserve"> </v>
      </c>
      <c r="O23" s="303" t="str">
        <f>IF(LEN(TRIM(Input!D357)) = 0, "", Input!D357)</f>
        <v/>
      </c>
      <c r="P23" s="304" t="str">
        <f>IF(LEN(CONCATENATE(O20,O21,O22,O23))=0, " ", SUM(O20:O23))</f>
        <v xml:space="preserve"> </v>
      </c>
      <c r="Q23" s="303" t="str">
        <f>IF(LEN(TRIM(Input!E357)) = 0, "", Input!E357)</f>
        <v/>
      </c>
      <c r="R23" s="304" t="str">
        <f>IF(LEN(CONCATENATE(Q20,Q21,Q22,Q23))=0, " ", SUM(Q20:Q23))</f>
        <v xml:space="preserve"> </v>
      </c>
      <c r="S23" s="303" t="str">
        <f>IF(LEN(TRIM(Input!F357)) = 0, "", Input!F357)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IF(LEN(TRIM(Input!C310)) = 0, "", Input!C310)</f>
        <v/>
      </c>
      <c r="C24" s="181" t="s">
        <v>0</v>
      </c>
      <c r="D24" s="180" t="str">
        <f>IF(LEN(TRIM(Input!D310)) = 0, "", Input!D310)</f>
        <v/>
      </c>
      <c r="E24" s="181"/>
      <c r="F24" s="180" t="str">
        <f>IF(LEN(TRIM(Input!E310)) = 0, "", Input!E310)</f>
        <v/>
      </c>
      <c r="G24" s="181" t="s">
        <v>0</v>
      </c>
      <c r="H24" s="180" t="str">
        <f>IF(LEN(TRIM(Input!F310)) = 0, "", Input!F310)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IF(LEN(TRIM(Input!C358)) = 0, "", Input!C358)</f>
        <v/>
      </c>
      <c r="N24" s="181" t="s">
        <v>0</v>
      </c>
      <c r="O24" s="180" t="str">
        <f>IF(LEN(TRIM(Input!D358)) = 0, "", Input!D358)</f>
        <v/>
      </c>
      <c r="P24" s="181" t="s">
        <v>0</v>
      </c>
      <c r="Q24" s="180" t="str">
        <f>IF(LEN(TRIM(Input!E358)) = 0, "", Input!E358)</f>
        <v/>
      </c>
      <c r="R24" s="181" t="s">
        <v>0</v>
      </c>
      <c r="S24" s="180" t="str">
        <f>IF(LEN(TRIM(Input!F358)) = 0, "", Input!F358)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IF(LEN(TRIM(Input!C311)) = 0, "", Input!C311)</f>
        <v/>
      </c>
      <c r="C25" s="181" t="s">
        <v>0</v>
      </c>
      <c r="D25" s="180" t="str">
        <f>IF(LEN(TRIM(Input!D311)) = 0, "", Input!D311)</f>
        <v/>
      </c>
      <c r="E25" s="181"/>
      <c r="F25" s="180" t="str">
        <f>IF(LEN(TRIM(Input!E311)) = 0, "", Input!E311)</f>
        <v/>
      </c>
      <c r="G25" s="181" t="s">
        <v>0</v>
      </c>
      <c r="H25" s="180" t="str">
        <f>IF(LEN(TRIM(Input!F311)) = 0, "", Input!F311)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IF(LEN(TRIM(Input!C359)) = 0, "", Input!C359)</f>
        <v/>
      </c>
      <c r="N25" s="181" t="s">
        <v>0</v>
      </c>
      <c r="O25" s="180" t="str">
        <f>IF(LEN(TRIM(Input!D359)) = 0, "", Input!D359)</f>
        <v/>
      </c>
      <c r="P25" s="181" t="s">
        <v>0</v>
      </c>
      <c r="Q25" s="180" t="str">
        <f>IF(LEN(TRIM(Input!E359)) = 0, "", Input!E359)</f>
        <v/>
      </c>
      <c r="R25" s="181" t="s">
        <v>0</v>
      </c>
      <c r="S25" s="180" t="str">
        <f>IF(LEN(TRIM(Input!F359)) = 0, "", Input!F359)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IF(LEN(TRIM(Input!C312)) = 0, "", Input!C312)</f>
        <v/>
      </c>
      <c r="C26" s="181" t="s">
        <v>0</v>
      </c>
      <c r="D26" s="180" t="str">
        <f>IF(LEN(TRIM(Input!D312)) = 0, "", Input!D312)</f>
        <v/>
      </c>
      <c r="E26" s="181"/>
      <c r="F26" s="180" t="str">
        <f>IF(LEN(TRIM(Input!E312)) = 0, "", Input!E312)</f>
        <v/>
      </c>
      <c r="G26" s="181" t="s">
        <v>0</v>
      </c>
      <c r="H26" s="180" t="str">
        <f>IF(LEN(TRIM(Input!F312)) = 0, "", Input!F312)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IF(LEN(TRIM(Input!C360)) = 0, "", Input!C360)</f>
        <v/>
      </c>
      <c r="N26" s="181" t="s">
        <v>0</v>
      </c>
      <c r="O26" s="180" t="str">
        <f>IF(LEN(TRIM(Input!D360)) = 0, "", Input!D360)</f>
        <v/>
      </c>
      <c r="P26" s="181" t="s">
        <v>0</v>
      </c>
      <c r="Q26" s="180" t="str">
        <f>IF(LEN(TRIM(Input!E360)) = 0, "", Input!E360)</f>
        <v/>
      </c>
      <c r="R26" s="181" t="s">
        <v>0</v>
      </c>
      <c r="S26" s="180" t="str">
        <f>IF(LEN(TRIM(Input!F360)) = 0, "", Input!F360)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IF(LEN(TRIM(Input!C313)) = 0, "", Input!C313)</f>
        <v/>
      </c>
      <c r="C27" s="301" t="str">
        <f>IF(LEN(CONCATENATE(B24,B25,B26,B27))=0, " ", SUM(B24:B27))</f>
        <v xml:space="preserve"> </v>
      </c>
      <c r="D27" s="300" t="str">
        <f>IF(LEN(TRIM(Input!D313)) = 0, "", Input!D313)</f>
        <v/>
      </c>
      <c r="E27" s="301" t="str">
        <f>IF(LEN(CONCATENATE(D24,D25,D26,D27))=0, " ", SUM(D24:D27))</f>
        <v xml:space="preserve"> </v>
      </c>
      <c r="F27" s="300" t="str">
        <f>IF(LEN(TRIM(Input!E313)) = 0, "", Input!E313)</f>
        <v/>
      </c>
      <c r="G27" s="301" t="str">
        <f>IF(LEN(CONCATENATE(F24,F25,F26,F27))=0, " ", SUM(F24:F27))</f>
        <v xml:space="preserve"> </v>
      </c>
      <c r="H27" s="300" t="str">
        <f>IF(LEN(TRIM(Input!F313)) = 0, "", Input!F313)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IF(LEN(TRIM(Input!C361)) = 0, "", Input!C361)</f>
        <v/>
      </c>
      <c r="N27" s="304" t="str">
        <f>IF(LEN(CONCATENATE(M24,M25,M26,M27))=0, " ", SUM(M24:M27))</f>
        <v xml:space="preserve"> </v>
      </c>
      <c r="O27" s="303" t="str">
        <f>IF(LEN(TRIM(Input!D361)) = 0, "", Input!D361)</f>
        <v/>
      </c>
      <c r="P27" s="304" t="str">
        <f>IF(LEN(CONCATENATE(O24,O25,O26,O27))=0, " ", SUM(O24:O27))</f>
        <v xml:space="preserve"> </v>
      </c>
      <c r="Q27" s="303" t="str">
        <f>IF(LEN(TRIM(Input!E361)) = 0, "", Input!E361)</f>
        <v/>
      </c>
      <c r="R27" s="304" t="str">
        <f>IF(LEN(CONCATENATE(Q24,Q25,Q26,Q27))=0, " ", SUM(Q24:Q27))</f>
        <v xml:space="preserve"> </v>
      </c>
      <c r="S27" s="303" t="str">
        <f>IF(LEN(TRIM(Input!F361)) = 0, "", Input!F361)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IF(LEN(TRIM(Input!C314)) = 0, "", Input!C314)</f>
        <v/>
      </c>
      <c r="C28" s="181" t="s">
        <v>0</v>
      </c>
      <c r="D28" s="180" t="str">
        <f>IF(LEN(TRIM(Input!D314)) = 0, "", Input!D314)</f>
        <v/>
      </c>
      <c r="E28" s="181"/>
      <c r="F28" s="180" t="str">
        <f>IF(LEN(TRIM(Input!E314)) = 0, "", Input!E314)</f>
        <v/>
      </c>
      <c r="G28" s="181" t="s">
        <v>0</v>
      </c>
      <c r="H28" s="180" t="str">
        <f>IF(LEN(TRIM(Input!F314)) = 0, "", Input!F314)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IF(LEN(TRIM(Input!C362)) = 0, "", Input!C362)</f>
        <v/>
      </c>
      <c r="N28" s="181" t="s">
        <v>0</v>
      </c>
      <c r="O28" s="180" t="str">
        <f>IF(LEN(TRIM(Input!D362)) = 0, "", Input!D362)</f>
        <v/>
      </c>
      <c r="P28" s="181" t="s">
        <v>0</v>
      </c>
      <c r="Q28" s="180" t="str">
        <f>IF(LEN(TRIM(Input!E362)) = 0, "", Input!E362)</f>
        <v/>
      </c>
      <c r="R28" s="181" t="s">
        <v>0</v>
      </c>
      <c r="S28" s="180" t="str">
        <f>IF(LEN(TRIM(Input!F362)) = 0, "", Input!F362)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IF(LEN(TRIM(Input!C315)) = 0, "", Input!C315)</f>
        <v/>
      </c>
      <c r="C29" s="181" t="s">
        <v>0</v>
      </c>
      <c r="D29" s="180" t="str">
        <f>IF(LEN(TRIM(Input!D315)) = 0, "", Input!D315)</f>
        <v/>
      </c>
      <c r="E29" s="181"/>
      <c r="F29" s="180" t="str">
        <f>IF(LEN(TRIM(Input!E315)) = 0, "", Input!E315)</f>
        <v/>
      </c>
      <c r="G29" s="181" t="s">
        <v>0</v>
      </c>
      <c r="H29" s="180" t="str">
        <f>IF(LEN(TRIM(Input!F315)) = 0, "", Input!F315)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IF(LEN(TRIM(Input!C363)) = 0, "", Input!C363)</f>
        <v/>
      </c>
      <c r="N29" s="181" t="s">
        <v>0</v>
      </c>
      <c r="O29" s="180" t="str">
        <f>IF(LEN(TRIM(Input!D363)) = 0, "", Input!D363)</f>
        <v/>
      </c>
      <c r="P29" s="181" t="s">
        <v>0</v>
      </c>
      <c r="Q29" s="180" t="str">
        <f>IF(LEN(TRIM(Input!E363)) = 0, "", Input!E363)</f>
        <v/>
      </c>
      <c r="R29" s="181" t="s">
        <v>0</v>
      </c>
      <c r="S29" s="180" t="str">
        <f>IF(LEN(TRIM(Input!F363)) = 0, "", Input!F363)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IF(LEN(TRIM(Input!C316)) = 0, "", Input!C316)</f>
        <v/>
      </c>
      <c r="C30" s="181" t="s">
        <v>0</v>
      </c>
      <c r="D30" s="180" t="str">
        <f>IF(LEN(TRIM(Input!D316)) = 0, "", Input!D316)</f>
        <v/>
      </c>
      <c r="E30" s="181"/>
      <c r="F30" s="180" t="str">
        <f>IF(LEN(TRIM(Input!E316)) = 0, "", Input!E316)</f>
        <v/>
      </c>
      <c r="G30" s="181" t="s">
        <v>0</v>
      </c>
      <c r="H30" s="180" t="str">
        <f>IF(LEN(TRIM(Input!F316)) = 0, "", Input!F316)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IF(LEN(TRIM(Input!C364)) = 0, "", Input!C364)</f>
        <v/>
      </c>
      <c r="N30" s="181" t="s">
        <v>0</v>
      </c>
      <c r="O30" s="180" t="str">
        <f>IF(LEN(TRIM(Input!D364)) = 0, "", Input!D364)</f>
        <v/>
      </c>
      <c r="P30" s="181" t="s">
        <v>0</v>
      </c>
      <c r="Q30" s="180" t="str">
        <f>IF(LEN(TRIM(Input!E364)) = 0, "", Input!E364)</f>
        <v/>
      </c>
      <c r="R30" s="181" t="s">
        <v>0</v>
      </c>
      <c r="S30" s="180" t="str">
        <f>IF(LEN(TRIM(Input!F364)) = 0, "", Input!F364)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IF(LEN(TRIM(Input!C317)) = 0, "", Input!C317)</f>
        <v/>
      </c>
      <c r="C31" s="301" t="str">
        <f>IF(LEN(CONCATENATE(B28,B29,B30,B31))=0, " ", SUM(B28:B31))</f>
        <v xml:space="preserve"> </v>
      </c>
      <c r="D31" s="300" t="str">
        <f>IF(LEN(TRIM(Input!D317)) = 0, "", Input!D317)</f>
        <v/>
      </c>
      <c r="E31" s="301" t="str">
        <f>IF(LEN(CONCATENATE(D28,D29,D30,D31))=0, " ", SUM(D28:D31))</f>
        <v xml:space="preserve"> </v>
      </c>
      <c r="F31" s="300" t="str">
        <f>IF(LEN(TRIM(Input!E317)) = 0, "", Input!E317)</f>
        <v/>
      </c>
      <c r="G31" s="301" t="str">
        <f>IF(LEN(CONCATENATE(F28,F29,F30,F31))=0, " ", SUM(F28:F31))</f>
        <v xml:space="preserve"> </v>
      </c>
      <c r="H31" s="300" t="str">
        <f>IF(LEN(TRIM(Input!F317)) = 0, "", Input!F317)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IF(LEN(TRIM(Input!C365)) = 0, "", Input!C365)</f>
        <v/>
      </c>
      <c r="N31" s="304" t="str">
        <f>IF(LEN(CONCATENATE(M28,M29,M30,M31))=0, " ", SUM(M28:M31))</f>
        <v xml:space="preserve"> </v>
      </c>
      <c r="O31" s="303" t="str">
        <f>IF(LEN(TRIM(Input!D365)) = 0, "", Input!D365)</f>
        <v/>
      </c>
      <c r="P31" s="304" t="str">
        <f>IF(LEN(CONCATENATE(O28,O29,O30,O31))=0, " ", SUM(O28:O31))</f>
        <v xml:space="preserve"> </v>
      </c>
      <c r="Q31" s="303" t="str">
        <f>IF(LEN(TRIM(Input!E365)) = 0, "", Input!E365)</f>
        <v/>
      </c>
      <c r="R31" s="304" t="str">
        <f>IF(LEN(CONCATENATE(Q28,Q29,Q30,Q31))=0, " ", SUM(Q28:Q31))</f>
        <v xml:space="preserve"> </v>
      </c>
      <c r="S31" s="303" t="str">
        <f>IF(LEN(TRIM(Input!F365)) = 0, "", Input!F365)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IF(LEN(TRIM(Input!C318)) = 0, "", Input!C318)</f>
        <v/>
      </c>
      <c r="C32" s="181" t="s">
        <v>0</v>
      </c>
      <c r="D32" s="180" t="str">
        <f>IF(LEN(TRIM(Input!D318)) = 0, "", Input!D318)</f>
        <v/>
      </c>
      <c r="E32" s="181"/>
      <c r="F32" s="180" t="str">
        <f>IF(LEN(TRIM(Input!E318)) = 0, "", Input!E318)</f>
        <v/>
      </c>
      <c r="G32" s="181" t="s">
        <v>0</v>
      </c>
      <c r="H32" s="180" t="str">
        <f>IF(LEN(TRIM(Input!F318)) = 0, "", Input!F318)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IF(LEN(TRIM(Input!C366)) = 0, "", Input!C366)</f>
        <v/>
      </c>
      <c r="N32" s="181" t="s">
        <v>0</v>
      </c>
      <c r="O32" s="180" t="str">
        <f>IF(LEN(TRIM(Input!D366)) = 0, "", Input!D366)</f>
        <v/>
      </c>
      <c r="P32" s="181" t="s">
        <v>0</v>
      </c>
      <c r="Q32" s="180" t="str">
        <f>IF(LEN(TRIM(Input!E366)) = 0, "", Input!E366)</f>
        <v/>
      </c>
      <c r="R32" s="181" t="s">
        <v>0</v>
      </c>
      <c r="S32" s="180" t="str">
        <f>IF(LEN(TRIM(Input!F366)) = 0, "", Input!F366)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IF(LEN(TRIM(Input!C319)) = 0, "", Input!C319)</f>
        <v/>
      </c>
      <c r="C33" s="181" t="s">
        <v>0</v>
      </c>
      <c r="D33" s="180" t="str">
        <f>IF(LEN(TRIM(Input!D319)) = 0, "", Input!D319)</f>
        <v/>
      </c>
      <c r="E33" s="181"/>
      <c r="F33" s="180" t="str">
        <f>IF(LEN(TRIM(Input!E319)) = 0, "", Input!E319)</f>
        <v/>
      </c>
      <c r="G33" s="181" t="s">
        <v>0</v>
      </c>
      <c r="H33" s="180" t="str">
        <f>IF(LEN(TRIM(Input!F319)) = 0, "", Input!F319)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IF(LEN(TRIM(Input!C367)) = 0, "", Input!C367)</f>
        <v/>
      </c>
      <c r="N33" s="181" t="s">
        <v>0</v>
      </c>
      <c r="O33" s="180" t="str">
        <f>IF(LEN(TRIM(Input!D367)) = 0, "", Input!D367)</f>
        <v/>
      </c>
      <c r="P33" s="181" t="s">
        <v>0</v>
      </c>
      <c r="Q33" s="180" t="str">
        <f>IF(LEN(TRIM(Input!E367)) = 0, "", Input!E367)</f>
        <v/>
      </c>
      <c r="R33" s="181" t="s">
        <v>0</v>
      </c>
      <c r="S33" s="180" t="str">
        <f>IF(LEN(TRIM(Input!F367)) = 0, "", Input!F367)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IF(LEN(TRIM(Input!C320)) = 0, "", Input!C320)</f>
        <v/>
      </c>
      <c r="C34" s="181" t="s">
        <v>0</v>
      </c>
      <c r="D34" s="180" t="str">
        <f>IF(LEN(TRIM(Input!D320)) = 0, "", Input!D320)</f>
        <v/>
      </c>
      <c r="E34" s="181"/>
      <c r="F34" s="180" t="str">
        <f>IF(LEN(TRIM(Input!E320)) = 0, "", Input!E320)</f>
        <v/>
      </c>
      <c r="G34" s="181" t="s">
        <v>0</v>
      </c>
      <c r="H34" s="180" t="str">
        <f>IF(LEN(TRIM(Input!F320)) = 0, "", Input!F320)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IF(LEN(TRIM(Input!C368)) = 0, "", Input!C368)</f>
        <v/>
      </c>
      <c r="N34" s="181" t="s">
        <v>0</v>
      </c>
      <c r="O34" s="180" t="str">
        <f>IF(LEN(TRIM(Input!D368)) = 0, "", Input!D368)</f>
        <v/>
      </c>
      <c r="P34" s="181" t="s">
        <v>0</v>
      </c>
      <c r="Q34" s="180" t="str">
        <f>IF(LEN(TRIM(Input!E368)) = 0, "", Input!E368)</f>
        <v/>
      </c>
      <c r="R34" s="181" t="s">
        <v>0</v>
      </c>
      <c r="S34" s="180" t="str">
        <f>IF(LEN(TRIM(Input!F368)) = 0, "", Input!F368)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IF(LEN(TRIM(Input!C321)) = 0, "", Input!C321)</f>
        <v/>
      </c>
      <c r="C35" s="301" t="str">
        <f>IF(LEN(CONCATENATE(B32,B33,B34,B35))=0, " ", SUM(B32:B35))</f>
        <v xml:space="preserve"> </v>
      </c>
      <c r="D35" s="300" t="str">
        <f>IF(LEN(TRIM(Input!D321)) = 0, "", Input!D321)</f>
        <v/>
      </c>
      <c r="E35" s="301" t="str">
        <f>IF(LEN(CONCATENATE(D32,D33,D34,D35))=0, " ", SUM(D32:D35))</f>
        <v xml:space="preserve"> </v>
      </c>
      <c r="F35" s="300" t="str">
        <f>IF(LEN(TRIM(Input!E321)) = 0, "", Input!E321)</f>
        <v/>
      </c>
      <c r="G35" s="301" t="str">
        <f>IF(LEN(CONCATENATE(F32,F33,F34,F35))=0, " ", SUM(F32:F35))</f>
        <v xml:space="preserve"> </v>
      </c>
      <c r="H35" s="300" t="str">
        <f>IF(LEN(TRIM(Input!F321)) = 0, "", Input!F321)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IF(LEN(TRIM(Input!C369)) = 0, "", Input!C369)</f>
        <v/>
      </c>
      <c r="N35" s="304" t="str">
        <f>IF(LEN(CONCATENATE(M32,M33,M34,M35))=0, " ", SUM(M32:M35))</f>
        <v xml:space="preserve"> </v>
      </c>
      <c r="O35" s="303" t="str">
        <f>IF(LEN(TRIM(Input!D369)) = 0, "", Input!D369)</f>
        <v/>
      </c>
      <c r="P35" s="304" t="str">
        <f>IF(LEN(CONCATENATE(O32,O33,O34,O35))=0, " ", SUM(O32:O35))</f>
        <v xml:space="preserve"> </v>
      </c>
      <c r="Q35" s="303" t="str">
        <f>IF(LEN(TRIM(Input!E369)) = 0, "", Input!E369)</f>
        <v/>
      </c>
      <c r="R35" s="304" t="str">
        <f>IF(LEN(CONCATENATE(Q32,Q33,Q34,Q35))=0, " ", SUM(Q32:Q35))</f>
        <v xml:space="preserve"> </v>
      </c>
      <c r="S35" s="303" t="str">
        <f>IF(LEN(TRIM(Input!F369)) = 0, "", Input!F369)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IF(LEN(TRIM(Input!C322)) = 0, "", Input!C322)</f>
        <v/>
      </c>
      <c r="C36" s="181" t="s">
        <v>0</v>
      </c>
      <c r="D36" s="180" t="str">
        <f>IF(LEN(TRIM(Input!D322)) = 0, "", Input!D322)</f>
        <v/>
      </c>
      <c r="E36" s="181"/>
      <c r="F36" s="180" t="str">
        <f>IF(LEN(TRIM(Input!E322)) = 0, "", Input!E322)</f>
        <v/>
      </c>
      <c r="G36" s="181" t="s">
        <v>0</v>
      </c>
      <c r="H36" s="180" t="str">
        <f>IF(LEN(TRIM(Input!F322)) = 0, "", Input!F322)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IF(LEN(TRIM(Input!C370)) = 0, "", Input!C370)</f>
        <v/>
      </c>
      <c r="N36" s="181" t="s">
        <v>0</v>
      </c>
      <c r="O36" s="180" t="str">
        <f>IF(LEN(TRIM(Input!D370)) = 0, "", Input!D370)</f>
        <v/>
      </c>
      <c r="P36" s="181" t="s">
        <v>0</v>
      </c>
      <c r="Q36" s="180" t="str">
        <f>IF(LEN(TRIM(Input!E370)) = 0, "", Input!E370)</f>
        <v/>
      </c>
      <c r="R36" s="181" t="s">
        <v>0</v>
      </c>
      <c r="S36" s="180" t="str">
        <f>IF(LEN(TRIM(Input!F370)) = 0, "", Input!F370)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IF(LEN(TRIM(Input!C323)) = 0, "", Input!C323)</f>
        <v/>
      </c>
      <c r="C37" s="181" t="s">
        <v>0</v>
      </c>
      <c r="D37" s="180" t="str">
        <f>IF(LEN(TRIM(Input!D323)) = 0, "", Input!D323)</f>
        <v/>
      </c>
      <c r="E37" s="181"/>
      <c r="F37" s="180" t="str">
        <f>IF(LEN(TRIM(Input!E323)) = 0, "", Input!E323)</f>
        <v/>
      </c>
      <c r="G37" s="181" t="s">
        <v>0</v>
      </c>
      <c r="H37" s="180" t="str">
        <f>IF(LEN(TRIM(Input!F323)) = 0, "", Input!F323)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IF(LEN(TRIM(Input!C371)) = 0, "", Input!C371)</f>
        <v/>
      </c>
      <c r="N37" s="181" t="s">
        <v>0</v>
      </c>
      <c r="O37" s="180" t="str">
        <f>IF(LEN(TRIM(Input!D371)) = 0, "", Input!D371)</f>
        <v/>
      </c>
      <c r="P37" s="181" t="s">
        <v>0</v>
      </c>
      <c r="Q37" s="180" t="str">
        <f>IF(LEN(TRIM(Input!E371)) = 0, "", Input!E371)</f>
        <v/>
      </c>
      <c r="R37" s="181" t="s">
        <v>0</v>
      </c>
      <c r="S37" s="180" t="str">
        <f>IF(LEN(TRIM(Input!F371)) = 0, "", Input!F371)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IF(LEN(TRIM(Input!C324)) = 0, "", Input!C324)</f>
        <v/>
      </c>
      <c r="C38" s="181" t="s">
        <v>0</v>
      </c>
      <c r="D38" s="180" t="str">
        <f>IF(LEN(TRIM(Input!D324)) = 0, "", Input!D324)</f>
        <v/>
      </c>
      <c r="E38" s="181"/>
      <c r="F38" s="180" t="str">
        <f>IF(LEN(TRIM(Input!E324)) = 0, "", Input!E324)</f>
        <v/>
      </c>
      <c r="G38" s="181" t="s">
        <v>0</v>
      </c>
      <c r="H38" s="180" t="str">
        <f>IF(LEN(TRIM(Input!F324)) = 0, "", Input!F324)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IF(LEN(TRIM(Input!C372)) = 0, "", Input!C372)</f>
        <v/>
      </c>
      <c r="N38" s="181" t="s">
        <v>0</v>
      </c>
      <c r="O38" s="180" t="str">
        <f>IF(LEN(TRIM(Input!D372)) = 0, "", Input!D372)</f>
        <v/>
      </c>
      <c r="P38" s="181" t="s">
        <v>0</v>
      </c>
      <c r="Q38" s="180" t="str">
        <f>IF(LEN(TRIM(Input!E372)) = 0, "", Input!E372)</f>
        <v/>
      </c>
      <c r="R38" s="181" t="s">
        <v>0</v>
      </c>
      <c r="S38" s="180" t="str">
        <f>IF(LEN(TRIM(Input!F372)) = 0, "", Input!F372)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IF(LEN(TRIM(Input!C325)) = 0, "", Input!C325)</f>
        <v/>
      </c>
      <c r="C39" s="301" t="str">
        <f>IF(LEN(CONCATENATE(B36,B37,B38,B39))=0, " ", SUM(B36:B39))</f>
        <v xml:space="preserve"> </v>
      </c>
      <c r="D39" s="300" t="str">
        <f>IF(LEN(TRIM(Input!D325)) = 0, "", Input!D325)</f>
        <v/>
      </c>
      <c r="E39" s="301" t="str">
        <f>IF(LEN(CONCATENATE(D36,D37,D38,D39))=0, " ", SUM(D36:D39))</f>
        <v xml:space="preserve"> </v>
      </c>
      <c r="F39" s="300" t="str">
        <f>IF(LEN(TRIM(Input!E325)) = 0, "", Input!E325)</f>
        <v/>
      </c>
      <c r="G39" s="301" t="str">
        <f>IF(LEN(CONCATENATE(F36,F37,F38,F39))=0, " ", SUM(F36:F39))</f>
        <v xml:space="preserve"> </v>
      </c>
      <c r="H39" s="300" t="str">
        <f>IF(LEN(TRIM(Input!F325)) = 0, "", Input!F325)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IF(LEN(TRIM(Input!C373)) = 0, "", Input!C373)</f>
        <v/>
      </c>
      <c r="N39" s="304" t="str">
        <f>IF(LEN(CONCATENATE(M36,M37,M38,M39))=0, " ", SUM(M36:M39))</f>
        <v xml:space="preserve"> </v>
      </c>
      <c r="O39" s="303" t="str">
        <f>IF(LEN(TRIM(Input!D373)) = 0, "", Input!D373)</f>
        <v/>
      </c>
      <c r="P39" s="304" t="str">
        <f>IF(LEN(CONCATENATE(O36,O37,O38,O39))=0, " ", SUM(O36:O39))</f>
        <v xml:space="preserve"> </v>
      </c>
      <c r="Q39" s="303" t="str">
        <f>IF(LEN(TRIM(Input!E373)) = 0, "", Input!E373)</f>
        <v/>
      </c>
      <c r="R39" s="304" t="str">
        <f>IF(LEN(CONCATENATE(Q36,Q37,Q38,Q39))=0, " ", SUM(Q36:Q39))</f>
        <v xml:space="preserve"> </v>
      </c>
      <c r="S39" s="303" t="str">
        <f>IF(LEN(TRIM(Input!F373)) = 0, "", Input!F373)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IF(LEN(TRIM(Input!C326)) = 0, "", Input!C326)</f>
        <v/>
      </c>
      <c r="C40" s="181" t="s">
        <v>0</v>
      </c>
      <c r="D40" s="180" t="str">
        <f>IF(LEN(TRIM(Input!D326)) = 0, "", Input!D326)</f>
        <v/>
      </c>
      <c r="E40" s="181"/>
      <c r="F40" s="180" t="str">
        <f>IF(LEN(TRIM(Input!E326)) = 0, "", Input!E326)</f>
        <v/>
      </c>
      <c r="G40" s="181" t="s">
        <v>0</v>
      </c>
      <c r="H40" s="180" t="str">
        <f>IF(LEN(TRIM(Input!F326)) = 0, "", Input!F326)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IF(LEN(TRIM(Input!C374)) = 0, "", Input!C374)</f>
        <v/>
      </c>
      <c r="N40" s="181" t="s">
        <v>0</v>
      </c>
      <c r="O40" s="180" t="str">
        <f>IF(LEN(TRIM(Input!D374)) = 0, "", Input!D374)</f>
        <v/>
      </c>
      <c r="P40" s="181" t="s">
        <v>0</v>
      </c>
      <c r="Q40" s="180" t="str">
        <f>IF(LEN(TRIM(Input!E374)) = 0, "", Input!E374)</f>
        <v/>
      </c>
      <c r="R40" s="181" t="s">
        <v>0</v>
      </c>
      <c r="S40" s="180" t="str">
        <f>IF(LEN(TRIM(Input!F374)) = 0, "", Input!F374)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IF(LEN(TRIM(Input!C327)) = 0, "", Input!C327)</f>
        <v/>
      </c>
      <c r="C41" s="181" t="s">
        <v>0</v>
      </c>
      <c r="D41" s="180" t="str">
        <f>IF(LEN(TRIM(Input!D327)) = 0, "", Input!D327)</f>
        <v/>
      </c>
      <c r="E41" s="181"/>
      <c r="F41" s="180" t="str">
        <f>IF(LEN(TRIM(Input!E327)) = 0, "", Input!E327)</f>
        <v/>
      </c>
      <c r="G41" s="181" t="s">
        <v>0</v>
      </c>
      <c r="H41" s="180" t="str">
        <f>IF(LEN(TRIM(Input!F327)) = 0, "", Input!F327)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IF(LEN(TRIM(Input!C375)) = 0, "", Input!C375)</f>
        <v/>
      </c>
      <c r="N41" s="181" t="s">
        <v>0</v>
      </c>
      <c r="O41" s="180" t="str">
        <f>IF(LEN(TRIM(Input!D375)) = 0, "", Input!D375)</f>
        <v/>
      </c>
      <c r="P41" s="181" t="s">
        <v>0</v>
      </c>
      <c r="Q41" s="180" t="str">
        <f>IF(LEN(TRIM(Input!E375)) = 0, "", Input!E375)</f>
        <v/>
      </c>
      <c r="R41" s="181" t="s">
        <v>0</v>
      </c>
      <c r="S41" s="180" t="str">
        <f>IF(LEN(TRIM(Input!F375)) = 0, "", Input!F375)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IF(LEN(TRIM(Input!C328)) = 0, "", Input!C328)</f>
        <v/>
      </c>
      <c r="C42" s="181" t="s">
        <v>0</v>
      </c>
      <c r="D42" s="180" t="str">
        <f>IF(LEN(TRIM(Input!D328)) = 0, "", Input!D328)</f>
        <v/>
      </c>
      <c r="E42" s="181"/>
      <c r="F42" s="180" t="str">
        <f>IF(LEN(TRIM(Input!E328)) = 0, "", Input!E328)</f>
        <v/>
      </c>
      <c r="G42" s="181" t="s">
        <v>0</v>
      </c>
      <c r="H42" s="180" t="str">
        <f>IF(LEN(TRIM(Input!F328)) = 0, "", Input!F328)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IF(LEN(TRIM(Input!C376)) = 0, "", Input!C376)</f>
        <v/>
      </c>
      <c r="N42" s="181" t="s">
        <v>0</v>
      </c>
      <c r="O42" s="180" t="str">
        <f>IF(LEN(TRIM(Input!D376)) = 0, "", Input!D376)</f>
        <v/>
      </c>
      <c r="P42" s="181" t="s">
        <v>0</v>
      </c>
      <c r="Q42" s="180" t="str">
        <f>IF(LEN(TRIM(Input!E376)) = 0, "", Input!E376)</f>
        <v/>
      </c>
      <c r="R42" s="181" t="s">
        <v>0</v>
      </c>
      <c r="S42" s="180" t="str">
        <f>IF(LEN(TRIM(Input!F376)) = 0, "", Input!F376)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IF(LEN(TRIM(Input!C329)) = 0, "", Input!C329)</f>
        <v/>
      </c>
      <c r="C43" s="301" t="str">
        <f>IF(LEN(CONCATENATE(B40,B41,B42,B43))=0, " ", SUM(B40:B43))</f>
        <v xml:space="preserve"> </v>
      </c>
      <c r="D43" s="300" t="str">
        <f>IF(LEN(TRIM(Input!D329)) = 0, "", Input!D329)</f>
        <v/>
      </c>
      <c r="E43" s="301" t="str">
        <f>IF(LEN(CONCATENATE(D40,D41,D42,D43))=0, " ", SUM(D40:D43))</f>
        <v xml:space="preserve"> </v>
      </c>
      <c r="F43" s="300" t="str">
        <f>IF(LEN(TRIM(Input!E329)) = 0, "", Input!E329)</f>
        <v/>
      </c>
      <c r="G43" s="301" t="str">
        <f>IF(LEN(CONCATENATE(F40,F41,F42,F43))=0, " ", SUM(F40:F43))</f>
        <v xml:space="preserve"> </v>
      </c>
      <c r="H43" s="300" t="str">
        <f>IF(LEN(TRIM(Input!F329)) = 0, "", Input!F329)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IF(LEN(TRIM(Input!C377)) = 0, "", Input!C377)</f>
        <v/>
      </c>
      <c r="N43" s="304" t="str">
        <f>IF(LEN(CONCATENATE(M40,M41,M42,M43))=0, " ", SUM(M40:M43))</f>
        <v xml:space="preserve"> </v>
      </c>
      <c r="O43" s="303" t="str">
        <f>IF(LEN(TRIM(Input!D377)) = 0, "", Input!D377)</f>
        <v/>
      </c>
      <c r="P43" s="304" t="str">
        <f>IF(LEN(CONCATENATE(O40,O41,O42,O43))=0, " ", SUM(O40:O43))</f>
        <v xml:space="preserve"> </v>
      </c>
      <c r="Q43" s="303" t="str">
        <f>IF(LEN(TRIM(Input!E377)) = 0, "", Input!E377)</f>
        <v/>
      </c>
      <c r="R43" s="304" t="str">
        <f>IF(LEN(CONCATENATE(Q40,Q41,Q42,Q43))=0, " ", SUM(Q40:Q43))</f>
        <v xml:space="preserve"> </v>
      </c>
      <c r="S43" s="303" t="str">
        <f>IF(LEN(TRIM(Input!F377)) = 0, "", Input!F377)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IF(LEN(TRIM(Input!C330)) = 0, "", Input!C330)</f>
        <v/>
      </c>
      <c r="C44" s="181" t="s">
        <v>0</v>
      </c>
      <c r="D44" s="180" t="str">
        <f>IF(LEN(TRIM(Input!D330)) = 0, "", Input!D330)</f>
        <v/>
      </c>
      <c r="E44" s="181"/>
      <c r="F44" s="180" t="str">
        <f>IF(LEN(TRIM(Input!E330)) = 0, "", Input!E330)</f>
        <v/>
      </c>
      <c r="G44" s="181" t="s">
        <v>0</v>
      </c>
      <c r="H44" s="180" t="str">
        <f>IF(LEN(TRIM(Input!F330)) = 0, "", Input!F330)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IF(LEN(TRIM(Input!C378)) = 0, "", Input!C378)</f>
        <v/>
      </c>
      <c r="N44" s="181" t="s">
        <v>0</v>
      </c>
      <c r="O44" s="180" t="str">
        <f>IF(LEN(TRIM(Input!D378)) = 0, "", Input!D378)</f>
        <v/>
      </c>
      <c r="P44" s="181" t="s">
        <v>0</v>
      </c>
      <c r="Q44" s="180" t="str">
        <f>IF(LEN(TRIM(Input!E378)) = 0, "", Input!E378)</f>
        <v/>
      </c>
      <c r="R44" s="181" t="s">
        <v>0</v>
      </c>
      <c r="S44" s="180" t="str">
        <f>IF(LEN(TRIM(Input!F378)) = 0, "", Input!F378)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IF(LEN(TRIM(Input!C331)) = 0, "", Input!C331)</f>
        <v/>
      </c>
      <c r="C45" s="181" t="s">
        <v>0</v>
      </c>
      <c r="D45" s="180" t="str">
        <f>IF(LEN(TRIM(Input!D331)) = 0, "", Input!D331)</f>
        <v/>
      </c>
      <c r="E45" s="181"/>
      <c r="F45" s="180" t="str">
        <f>IF(LEN(TRIM(Input!E331)) = 0, "", Input!E331)</f>
        <v/>
      </c>
      <c r="G45" s="181" t="s">
        <v>0</v>
      </c>
      <c r="H45" s="180" t="str">
        <f>IF(LEN(TRIM(Input!F331)) = 0, "", Input!F331)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IF(LEN(TRIM(Input!C379)) = 0, "", Input!C379)</f>
        <v/>
      </c>
      <c r="N45" s="181" t="s">
        <v>0</v>
      </c>
      <c r="O45" s="180" t="str">
        <f>IF(LEN(TRIM(Input!D379)) = 0, "", Input!D379)</f>
        <v/>
      </c>
      <c r="P45" s="181" t="s">
        <v>0</v>
      </c>
      <c r="Q45" s="180" t="str">
        <f>IF(LEN(TRIM(Input!E379)) = 0, "", Input!E379)</f>
        <v/>
      </c>
      <c r="R45" s="181" t="s">
        <v>0</v>
      </c>
      <c r="S45" s="180" t="str">
        <f>IF(LEN(TRIM(Input!F379)) = 0, "", Input!F379)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IF(LEN(TRIM(Input!C332)) = 0, "", Input!C332)</f>
        <v/>
      </c>
      <c r="C46" s="181" t="s">
        <v>0</v>
      </c>
      <c r="D46" s="180" t="str">
        <f>IF(LEN(TRIM(Input!D332)) = 0, "", Input!D332)</f>
        <v/>
      </c>
      <c r="E46" s="181"/>
      <c r="F46" s="180" t="str">
        <f>IF(LEN(TRIM(Input!E332)) = 0, "", Input!E332)</f>
        <v/>
      </c>
      <c r="G46" s="181" t="s">
        <v>0</v>
      </c>
      <c r="H46" s="180" t="str">
        <f>IF(LEN(TRIM(Input!F332)) = 0, "", Input!F332)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IF(LEN(TRIM(Input!C380)) = 0, "", Input!C380)</f>
        <v/>
      </c>
      <c r="N46" s="181" t="s">
        <v>0</v>
      </c>
      <c r="O46" s="180" t="str">
        <f>IF(LEN(TRIM(Input!D380)) = 0, "", Input!D380)</f>
        <v/>
      </c>
      <c r="P46" s="181" t="s">
        <v>0</v>
      </c>
      <c r="Q46" s="180" t="str">
        <f>IF(LEN(TRIM(Input!E380)) = 0, "", Input!E380)</f>
        <v/>
      </c>
      <c r="R46" s="181" t="s">
        <v>0</v>
      </c>
      <c r="S46" s="180" t="str">
        <f>IF(LEN(TRIM(Input!F380)) = 0, "", Input!F380)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IF(LEN(TRIM(Input!C333)) = 0, "", Input!C333)</f>
        <v/>
      </c>
      <c r="C47" s="301" t="str">
        <f>IF(LEN(CONCATENATE(B44,B45,B46,B47))=0, " ", SUM(B44:B47))</f>
        <v xml:space="preserve"> </v>
      </c>
      <c r="D47" s="300" t="str">
        <f>IF(LEN(TRIM(Input!D333)) = 0, "", Input!D333)</f>
        <v/>
      </c>
      <c r="E47" s="301" t="str">
        <f>IF(LEN(CONCATENATE(D44,D45,D46,D47))=0, " ", SUM(D44:D47))</f>
        <v xml:space="preserve"> </v>
      </c>
      <c r="F47" s="300" t="str">
        <f>IF(LEN(TRIM(Input!E333)) = 0, "", Input!E333)</f>
        <v/>
      </c>
      <c r="G47" s="301" t="str">
        <f>IF(LEN(CONCATENATE(F44,F45,F46,F47))=0, " ", SUM(F44:F47))</f>
        <v xml:space="preserve"> </v>
      </c>
      <c r="H47" s="300" t="str">
        <f>IF(LEN(TRIM(Input!F333)) = 0, "", Input!F333)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IF(LEN(TRIM(Input!C381)) = 0, "", Input!C381)</f>
        <v/>
      </c>
      <c r="N47" s="304" t="str">
        <f>IF(LEN(CONCATENATE(M44,M45,M46,M47))=0, " ", SUM(M44:M47))</f>
        <v xml:space="preserve"> </v>
      </c>
      <c r="O47" s="303" t="str">
        <f>IF(LEN(TRIM(Input!D381)) = 0, "", Input!D381)</f>
        <v/>
      </c>
      <c r="P47" s="304" t="str">
        <f>IF(LEN(CONCATENATE(O44,O45,O46,O47))=0, " ", SUM(O44:O47))</f>
        <v xml:space="preserve"> </v>
      </c>
      <c r="Q47" s="303" t="str">
        <f>IF(LEN(TRIM(Input!E381)) = 0, "", Input!E381)</f>
        <v/>
      </c>
      <c r="R47" s="304" t="str">
        <f>IF(LEN(CONCATENATE(Q44,Q45,Q46,Q47))=0, " ", SUM(Q44:Q47))</f>
        <v xml:space="preserve"> </v>
      </c>
      <c r="S47" s="303" t="str">
        <f>IF(LEN(TRIM(Input!F381)) = 0, "", Input!F381)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IF(LEN(TRIM(Input!C334)) = 0, "", Input!C334)</f>
        <v/>
      </c>
      <c r="C48" s="181" t="s">
        <v>0</v>
      </c>
      <c r="D48" s="180" t="str">
        <f>IF(LEN(TRIM(Input!D334)) = 0, "", Input!D334)</f>
        <v/>
      </c>
      <c r="E48" s="181"/>
      <c r="F48" s="180" t="str">
        <f>IF(LEN(TRIM(Input!E334)) = 0, "", Input!E334)</f>
        <v/>
      </c>
      <c r="G48" s="181" t="s">
        <v>0</v>
      </c>
      <c r="H48" s="180" t="str">
        <f>IF(LEN(TRIM(Input!F334)) = 0, "", Input!F334)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IF(LEN(TRIM(Input!C382)) = 0, "", Input!C382)</f>
        <v/>
      </c>
      <c r="N48" s="181" t="s">
        <v>0</v>
      </c>
      <c r="O48" s="180" t="str">
        <f>IF(LEN(TRIM(Input!D382)) = 0, "", Input!D382)</f>
        <v/>
      </c>
      <c r="P48" s="181" t="s">
        <v>0</v>
      </c>
      <c r="Q48" s="180" t="str">
        <f>IF(LEN(TRIM(Input!E382)) = 0, "", Input!E382)</f>
        <v/>
      </c>
      <c r="R48" s="181" t="s">
        <v>0</v>
      </c>
      <c r="S48" s="180" t="str">
        <f>IF(LEN(TRIM(Input!F382)) = 0, "", Input!F382)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IF(LEN(TRIM(Input!C335)) = 0, "", Input!C335)</f>
        <v/>
      </c>
      <c r="C49" s="181" t="s">
        <v>0</v>
      </c>
      <c r="D49" s="180" t="str">
        <f>IF(LEN(TRIM(Input!D335)) = 0, "", Input!D335)</f>
        <v/>
      </c>
      <c r="E49" s="181"/>
      <c r="F49" s="180" t="str">
        <f>IF(LEN(TRIM(Input!E335)) = 0, "", Input!E335)</f>
        <v/>
      </c>
      <c r="G49" s="181" t="s">
        <v>0</v>
      </c>
      <c r="H49" s="180" t="str">
        <f>IF(LEN(TRIM(Input!F335)) = 0, "", Input!F335)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IF(LEN(TRIM(Input!C383)) = 0, "", Input!C383)</f>
        <v/>
      </c>
      <c r="N49" s="181" t="s">
        <v>0</v>
      </c>
      <c r="O49" s="180" t="str">
        <f>IF(LEN(TRIM(Input!D383)) = 0, "", Input!D383)</f>
        <v/>
      </c>
      <c r="P49" s="181" t="s">
        <v>0</v>
      </c>
      <c r="Q49" s="180" t="str">
        <f>IF(LEN(TRIM(Input!E383)) = 0, "", Input!E383)</f>
        <v/>
      </c>
      <c r="R49" s="181" t="s">
        <v>0</v>
      </c>
      <c r="S49" s="180" t="str">
        <f>IF(LEN(TRIM(Input!F383)) = 0, "", Input!F383)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IF(LEN(TRIM(Input!C336)) = 0, "", Input!C336)</f>
        <v/>
      </c>
      <c r="C50" s="181" t="s">
        <v>0</v>
      </c>
      <c r="D50" s="180" t="str">
        <f>IF(LEN(TRIM(Input!D336)) = 0, "", Input!D336)</f>
        <v/>
      </c>
      <c r="E50" s="181"/>
      <c r="F50" s="180" t="str">
        <f>IF(LEN(TRIM(Input!E336)) = 0, "", Input!E336)</f>
        <v/>
      </c>
      <c r="G50" s="181" t="s">
        <v>0</v>
      </c>
      <c r="H50" s="180" t="str">
        <f>IF(LEN(TRIM(Input!F336)) = 0, "", Input!F336)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IF(LEN(TRIM(Input!C384)) = 0, "", Input!C384)</f>
        <v/>
      </c>
      <c r="N50" s="181" t="s">
        <v>0</v>
      </c>
      <c r="O50" s="180" t="str">
        <f>IF(LEN(TRIM(Input!D384)) = 0, "", Input!D384)</f>
        <v/>
      </c>
      <c r="P50" s="181" t="s">
        <v>0</v>
      </c>
      <c r="Q50" s="180" t="str">
        <f>IF(LEN(TRIM(Input!E384)) = 0, "", Input!E384)</f>
        <v/>
      </c>
      <c r="R50" s="181" t="s">
        <v>0</v>
      </c>
      <c r="S50" s="180" t="str">
        <f>IF(LEN(TRIM(Input!F384)) = 0, "", Input!F384)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IF(LEN(TRIM(Input!C337)) = 0, "", Input!C337)</f>
        <v/>
      </c>
      <c r="C51" s="301" t="str">
        <f>IF(LEN(CONCATENATE(B48,B49,B50,B51))=0, " ", SUM(B48:B51))</f>
        <v xml:space="preserve"> </v>
      </c>
      <c r="D51" s="300" t="str">
        <f>IF(LEN(TRIM(Input!D337)) = 0, "", Input!D337)</f>
        <v/>
      </c>
      <c r="E51" s="301" t="str">
        <f>IF(LEN(CONCATENATE(D48,D49,D50,D51))=0, " ", SUM(D48:D51))</f>
        <v xml:space="preserve"> </v>
      </c>
      <c r="F51" s="300" t="str">
        <f>IF(LEN(TRIM(Input!E337)) = 0, "", Input!E337)</f>
        <v/>
      </c>
      <c r="G51" s="301" t="str">
        <f>IF(LEN(CONCATENATE(F48,F49,F50,F51))=0, " ", SUM(F48:F51))</f>
        <v xml:space="preserve"> </v>
      </c>
      <c r="H51" s="300" t="str">
        <f>IF(LEN(TRIM(Input!F337)) = 0, "", Input!F337)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IF(LEN(TRIM(Input!C385)) = 0, "", Input!C385)</f>
        <v/>
      </c>
      <c r="N51" s="304" t="str">
        <f>IF(LEN(CONCATENATE(M48,M49,M50,M51))=0, " ", SUM(M48:M51))</f>
        <v xml:space="preserve"> </v>
      </c>
      <c r="O51" s="303" t="str">
        <f>IF(LEN(TRIM(Input!D385)) = 0, "", Input!D385)</f>
        <v/>
      </c>
      <c r="P51" s="304" t="str">
        <f>IF(LEN(CONCATENATE(O48,O49,O50,O51))=0, " ", SUM(O48:O51))</f>
        <v xml:space="preserve"> </v>
      </c>
      <c r="Q51" s="303" t="str">
        <f>IF(LEN(TRIM(Input!E385)) = 0, "", Input!E385)</f>
        <v/>
      </c>
      <c r="R51" s="304" t="str">
        <f>IF(LEN(CONCATENATE(Q48,Q49,Q50,Q51))=0, " ", SUM(Q48:Q51))</f>
        <v xml:space="preserve"> </v>
      </c>
      <c r="S51" s="303" t="str">
        <f>IF(LEN(TRIM(Input!F385)) = 0, "", Input!F385)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IF(LEN(TRIM(Input!C338)) = 0, "", Input!C338)</f>
        <v/>
      </c>
      <c r="C52" s="181" t="s">
        <v>0</v>
      </c>
      <c r="D52" s="180" t="str">
        <f>IF(LEN(TRIM(Input!D338)) = 0, "", Input!D338)</f>
        <v/>
      </c>
      <c r="E52" s="181"/>
      <c r="F52" s="180" t="str">
        <f>IF(LEN(TRIM(Input!E338)) = 0, "", Input!E338)</f>
        <v/>
      </c>
      <c r="G52" s="181" t="s">
        <v>0</v>
      </c>
      <c r="H52" s="180" t="str">
        <f>IF(LEN(TRIM(Input!F338)) = 0, "", Input!F338)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IF(LEN(TRIM(Input!C386)) = 0, "", Input!C386)</f>
        <v/>
      </c>
      <c r="N52" s="181" t="s">
        <v>0</v>
      </c>
      <c r="O52" s="180" t="str">
        <f>IF(LEN(TRIM(Input!D386)) = 0, "", Input!D386)</f>
        <v/>
      </c>
      <c r="P52" s="181" t="s">
        <v>0</v>
      </c>
      <c r="Q52" s="180" t="str">
        <f>IF(LEN(TRIM(Input!E386)) = 0, "", Input!E386)</f>
        <v/>
      </c>
      <c r="R52" s="181" t="s">
        <v>0</v>
      </c>
      <c r="S52" s="180" t="str">
        <f>IF(LEN(TRIM(Input!F386)) = 0, "", Input!F386)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IF(LEN(TRIM(Input!C339)) = 0, "", Input!C339)</f>
        <v/>
      </c>
      <c r="C53" s="181" t="s">
        <v>0</v>
      </c>
      <c r="D53" s="180" t="str">
        <f>IF(LEN(TRIM(Input!D339)) = 0, "", Input!D339)</f>
        <v/>
      </c>
      <c r="E53" s="181"/>
      <c r="F53" s="180" t="str">
        <f>IF(LEN(TRIM(Input!E339)) = 0, "", Input!E339)</f>
        <v/>
      </c>
      <c r="G53" s="181" t="s">
        <v>0</v>
      </c>
      <c r="H53" s="180" t="str">
        <f>IF(LEN(TRIM(Input!F339)) = 0, "", Input!F339)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IF(LEN(TRIM(Input!C387)) = 0, "", Input!C387)</f>
        <v/>
      </c>
      <c r="N53" s="181" t="s">
        <v>0</v>
      </c>
      <c r="O53" s="180" t="str">
        <f>IF(LEN(TRIM(Input!D387)) = 0, "", Input!D387)</f>
        <v/>
      </c>
      <c r="P53" s="181" t="s">
        <v>0</v>
      </c>
      <c r="Q53" s="180" t="str">
        <f>IF(LEN(TRIM(Input!E387)) = 0, "", Input!E387)</f>
        <v/>
      </c>
      <c r="R53" s="181" t="s">
        <v>0</v>
      </c>
      <c r="S53" s="180" t="str">
        <f>IF(LEN(TRIM(Input!F387)) = 0, "", Input!F387)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IF(LEN(TRIM(Input!C340)) = 0, "", Input!C340)</f>
        <v/>
      </c>
      <c r="C54" s="181" t="s">
        <v>0</v>
      </c>
      <c r="D54" s="180" t="str">
        <f>IF(LEN(TRIM(Input!D340)) = 0, "", Input!D340)</f>
        <v/>
      </c>
      <c r="E54" s="181"/>
      <c r="F54" s="180" t="str">
        <f>IF(LEN(TRIM(Input!E340)) = 0, "", Input!E340)</f>
        <v/>
      </c>
      <c r="G54" s="181" t="s">
        <v>0</v>
      </c>
      <c r="H54" s="180" t="str">
        <f>IF(LEN(TRIM(Input!F340)) = 0, "", Input!F340)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IF(LEN(TRIM(Input!C388)) = 0, "", Input!C388)</f>
        <v/>
      </c>
      <c r="N54" s="181" t="s">
        <v>0</v>
      </c>
      <c r="O54" s="180" t="str">
        <f>IF(LEN(TRIM(Input!D388)) = 0, "", Input!D388)</f>
        <v/>
      </c>
      <c r="P54" s="181" t="s">
        <v>0</v>
      </c>
      <c r="Q54" s="180" t="str">
        <f>IF(LEN(TRIM(Input!E388)) = 0, "", Input!E388)</f>
        <v/>
      </c>
      <c r="R54" s="181" t="s">
        <v>0</v>
      </c>
      <c r="S54" s="180" t="str">
        <f>IF(LEN(TRIM(Input!F388)) = 0, "", Input!F388)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IF(LEN(TRIM(Input!C341)) = 0, "", Input!C341)</f>
        <v/>
      </c>
      <c r="C55" s="181" t="str">
        <f>IF(LEN(CONCATENATE(B52,B53,B54,B55))=0, " ", SUM(B52:B55))</f>
        <v xml:space="preserve"> </v>
      </c>
      <c r="D55" s="300" t="str">
        <f>IF(LEN(TRIM(Input!D341)) = 0, "", Input!D341)</f>
        <v/>
      </c>
      <c r="E55" s="181" t="str">
        <f>IF(LEN(CONCATENATE(D52,D53,D54,D55))=0, " ", SUM(D52:D55))</f>
        <v xml:space="preserve"> </v>
      </c>
      <c r="F55" s="300" t="str">
        <f>IF(LEN(TRIM(Input!E341)) = 0, "", Input!E341)</f>
        <v/>
      </c>
      <c r="G55" s="181" t="str">
        <f>IF(LEN(CONCATENATE(F52,F53,F54,F55))=0, " ", SUM(F52:F55))</f>
        <v xml:space="preserve"> </v>
      </c>
      <c r="H55" s="300" t="str">
        <f>IF(LEN(TRIM(Input!F341)) = 0, "", Input!F341)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IF(LEN(TRIM(Input!C389)) = 0, "", Input!C389)</f>
        <v/>
      </c>
      <c r="N55" s="314" t="str">
        <f>IF(LEN(CONCATENATE(M52,M53,M54,M55))=0, " ", SUM(M52:M55))</f>
        <v xml:space="preserve"> </v>
      </c>
      <c r="O55" s="313" t="str">
        <f>IF(LEN(TRIM(Input!D389)) = 0, "", Input!D389)</f>
        <v/>
      </c>
      <c r="P55" s="314" t="str">
        <f>IF(LEN(CONCATENATE(O52,O53,O54,O55))=0, " ", SUM(O52:O55))</f>
        <v xml:space="preserve"> </v>
      </c>
      <c r="Q55" s="313" t="str">
        <f>IF(LEN(TRIM(Input!E389)) = 0, "", Input!E389)</f>
        <v/>
      </c>
      <c r="R55" s="314" t="str">
        <f>IF(LEN(CONCATENATE(Q52,Q53,Q54,Q55))=0, " ", SUM(Q52:Q55))</f>
        <v xml:space="preserve"> </v>
      </c>
      <c r="S55" s="313" t="str">
        <f>IF(LEN(TRIM(Input!F389)) = 0, "", Input!F389)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Auto Mall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+ 4</f>
        <v>41321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Fremont and Osgood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IF(LEN(TRIM(Input!C390)) = 0, "", Input!C390)</f>
        <v/>
      </c>
      <c r="C8" s="181" t="s">
        <v>0</v>
      </c>
      <c r="D8" s="180" t="str">
        <f>IF(LEN(TRIM(Input!D390)) = 0, "", Input!D390)</f>
        <v/>
      </c>
      <c r="E8" s="182"/>
      <c r="F8" s="180" t="str">
        <f>IF(LEN(TRIM(Input!E390)) = 0, "", Input!E390)</f>
        <v/>
      </c>
      <c r="G8" s="180" t="s">
        <v>0</v>
      </c>
      <c r="H8" s="180" t="str">
        <f>IF(LEN(TRIM(Input!F390)) = 0, "", Input!F390)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IF(LEN(TRIM(Input!C438)) = 0, "", Input!C438)</f>
        <v/>
      </c>
      <c r="N8" s="185" t="s">
        <v>0</v>
      </c>
      <c r="O8" s="184" t="str">
        <f>IF(LEN(TRIM(Input!D438)) = 0, "", Input!D438)</f>
        <v/>
      </c>
      <c r="P8" s="184" t="s">
        <v>0</v>
      </c>
      <c r="Q8" s="184" t="str">
        <f>IF(LEN(TRIM(Input!E438)) = 0, "", Input!E438)</f>
        <v/>
      </c>
      <c r="R8" s="184" t="s">
        <v>0</v>
      </c>
      <c r="S8" s="184" t="str">
        <f>IF(LEN(TRIM(Input!F438)) = 0, "", Input!F438)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IF(LEN(TRIM(Input!C391)) = 0, "", Input!C391)</f>
        <v/>
      </c>
      <c r="C9" s="181" t="s">
        <v>0</v>
      </c>
      <c r="D9" s="180" t="str">
        <f>IF(LEN(TRIM(Input!D391)) = 0, "", Input!D391)</f>
        <v/>
      </c>
      <c r="E9" s="187"/>
      <c r="F9" s="180" t="str">
        <f>IF(LEN(TRIM(Input!E391)) = 0, "", Input!E391)</f>
        <v/>
      </c>
      <c r="G9" s="180" t="s">
        <v>0</v>
      </c>
      <c r="H9" s="180" t="str">
        <f>IF(LEN(TRIM(Input!F391)) = 0, "", Input!F391)</f>
        <v/>
      </c>
      <c r="I9" s="181" t="s">
        <v>0</v>
      </c>
      <c r="J9" s="180"/>
      <c r="K9" s="188">
        <v>0.51041666666666663</v>
      </c>
      <c r="L9" s="180"/>
      <c r="M9" s="180" t="str">
        <f>IF(LEN(TRIM(Input!C439)) = 0, "", Input!C439)</f>
        <v/>
      </c>
      <c r="N9" s="181" t="s">
        <v>0</v>
      </c>
      <c r="O9" s="180" t="str">
        <f>IF(LEN(TRIM(Input!D439)) = 0, "", Input!D439)</f>
        <v/>
      </c>
      <c r="P9" s="180" t="s">
        <v>0</v>
      </c>
      <c r="Q9" s="180" t="str">
        <f>IF(LEN(TRIM(Input!E439)) = 0, "", Input!E439)</f>
        <v/>
      </c>
      <c r="R9" s="180" t="s">
        <v>0</v>
      </c>
      <c r="S9" s="180" t="str">
        <f>IF(LEN(TRIM(Input!F439)) = 0, "", Input!F439)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IF(LEN(TRIM(Input!C392)) = 0, "", Input!C392)</f>
        <v/>
      </c>
      <c r="C10" s="181" t="s">
        <v>0</v>
      </c>
      <c r="D10" s="180" t="str">
        <f>IF(LEN(TRIM(Input!D392)) = 0, "", Input!D392)</f>
        <v/>
      </c>
      <c r="E10" s="187"/>
      <c r="F10" s="180" t="str">
        <f>IF(LEN(TRIM(Input!E392)) = 0, "", Input!E392)</f>
        <v/>
      </c>
      <c r="G10" s="180" t="s">
        <v>0</v>
      </c>
      <c r="H10" s="180" t="str">
        <f>IF(LEN(TRIM(Input!F392)) = 0, "", Input!F392)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IF(LEN(TRIM(Input!C440)) = 0, "", Input!C440)</f>
        <v/>
      </c>
      <c r="N10" s="181" t="s">
        <v>0</v>
      </c>
      <c r="O10" s="180" t="str">
        <f>IF(LEN(TRIM(Input!D440)) = 0, "", Input!D440)</f>
        <v/>
      </c>
      <c r="P10" s="180" t="s">
        <v>0</v>
      </c>
      <c r="Q10" s="180" t="str">
        <f>IF(LEN(TRIM(Input!E440)) = 0, "", Input!E440)</f>
        <v/>
      </c>
      <c r="R10" s="180" t="s">
        <v>0</v>
      </c>
      <c r="S10" s="180" t="str">
        <f>IF(LEN(TRIM(Input!F440)) = 0, "", Input!F440)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IF(LEN(TRIM(Input!C393)) = 0, "", Input!C393)</f>
        <v/>
      </c>
      <c r="C11" s="301" t="str">
        <f>IF(LEN(CONCATENATE(B8,B9,B10,B11))=0, " ", SUM(B8:B11))</f>
        <v xml:space="preserve"> </v>
      </c>
      <c r="D11" s="300" t="str">
        <f>IF(LEN(TRIM(Input!D393)) = 0, "", Input!D393)</f>
        <v/>
      </c>
      <c r="E11" s="301" t="str">
        <f>IF(LEN(CONCATENATE(D8,D9,D10,D11))=0, " ", SUM(D8:D11))</f>
        <v xml:space="preserve"> </v>
      </c>
      <c r="F11" s="300" t="str">
        <f>IF(LEN(TRIM(Input!E393)) = 0, "", Input!E393)</f>
        <v/>
      </c>
      <c r="G11" s="301" t="str">
        <f>IF(LEN(CONCATENATE(F8,F9,F10,F11))=0, " ", SUM(F8:F11))</f>
        <v xml:space="preserve"> </v>
      </c>
      <c r="H11" s="300" t="str">
        <f>IF(LEN(TRIM(Input!F393)) = 0, "", Input!F393)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IF(LEN(TRIM(Input!C441)) = 0, "", Input!C441)</f>
        <v/>
      </c>
      <c r="N11" s="304" t="str">
        <f>IF(LEN(CONCATENATE(M8,M9,M10,M11))=0, " ", SUM(M8:M11))</f>
        <v xml:space="preserve"> </v>
      </c>
      <c r="O11" s="303" t="str">
        <f>IF(LEN(TRIM(Input!D441)) = 0, "", Input!D441)</f>
        <v/>
      </c>
      <c r="P11" s="304" t="str">
        <f>IF(LEN(CONCATENATE(O8,O9,O10,O11))=0, " ", SUM(O8:O11))</f>
        <v xml:space="preserve"> </v>
      </c>
      <c r="Q11" s="303" t="str">
        <f>IF(LEN(TRIM(Input!E441)) = 0, "", Input!E441)</f>
        <v/>
      </c>
      <c r="R11" s="304" t="str">
        <f>IF(LEN(CONCATENATE(Q8,Q9,Q10,Q11))=0, " ", SUM(Q8:Q11))</f>
        <v xml:space="preserve"> </v>
      </c>
      <c r="S11" s="303" t="str">
        <f>IF(LEN(TRIM(Input!F441)) = 0, "", Input!F441)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IF(LEN(TRIM(Input!C394)) = 0, "", Input!C394)</f>
        <v/>
      </c>
      <c r="C12" s="181" t="s">
        <v>0</v>
      </c>
      <c r="D12" s="180" t="str">
        <f>IF(LEN(TRIM(Input!D394)) = 0, "", Input!D394)</f>
        <v/>
      </c>
      <c r="E12" s="181"/>
      <c r="F12" s="180" t="str">
        <f>IF(LEN(TRIM(Input!E394)) = 0, "", Input!E394)</f>
        <v/>
      </c>
      <c r="G12" s="181" t="s">
        <v>0</v>
      </c>
      <c r="H12" s="180" t="str">
        <f>IF(LEN(TRIM(Input!F394)) = 0, "", Input!F394)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IF(LEN(TRIM(Input!C442)) = 0, "", Input!C442)</f>
        <v/>
      </c>
      <c r="N12" s="181" t="s">
        <v>0</v>
      </c>
      <c r="O12" s="180" t="str">
        <f>IF(LEN(TRIM(Input!D442)) = 0, "", Input!D442)</f>
        <v/>
      </c>
      <c r="P12" s="181" t="s">
        <v>0</v>
      </c>
      <c r="Q12" s="180" t="str">
        <f>IF(LEN(TRIM(Input!E442)) = 0, "", Input!E442)</f>
        <v/>
      </c>
      <c r="R12" s="181" t="s">
        <v>0</v>
      </c>
      <c r="S12" s="180" t="str">
        <f>IF(LEN(TRIM(Input!F442)) = 0, "", Input!F442)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IF(LEN(TRIM(Input!C395)) = 0, "", Input!C395)</f>
        <v/>
      </c>
      <c r="C13" s="181" t="s">
        <v>0</v>
      </c>
      <c r="D13" s="180" t="str">
        <f>IF(LEN(TRIM(Input!D395)) = 0, "", Input!D395)</f>
        <v/>
      </c>
      <c r="E13" s="181"/>
      <c r="F13" s="180" t="str">
        <f>IF(LEN(TRIM(Input!E395)) = 0, "", Input!E395)</f>
        <v/>
      </c>
      <c r="G13" s="181" t="s">
        <v>0</v>
      </c>
      <c r="H13" s="180" t="str">
        <f>IF(LEN(TRIM(Input!F395)) = 0, "", Input!F395)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IF(LEN(TRIM(Input!C443)) = 0, "", Input!C443)</f>
        <v/>
      </c>
      <c r="N13" s="181" t="s">
        <v>0</v>
      </c>
      <c r="O13" s="180" t="str">
        <f>IF(LEN(TRIM(Input!D443)) = 0, "", Input!D443)</f>
        <v/>
      </c>
      <c r="P13" s="181" t="s">
        <v>0</v>
      </c>
      <c r="Q13" s="180" t="str">
        <f>IF(LEN(TRIM(Input!E443)) = 0, "", Input!E443)</f>
        <v/>
      </c>
      <c r="R13" s="181" t="s">
        <v>0</v>
      </c>
      <c r="S13" s="180" t="str">
        <f>IF(LEN(TRIM(Input!F443)) = 0, "", Input!F443)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IF(LEN(TRIM(Input!C396)) = 0, "", Input!C396)</f>
        <v/>
      </c>
      <c r="C14" s="181" t="s">
        <v>0</v>
      </c>
      <c r="D14" s="180" t="str">
        <f>IF(LEN(TRIM(Input!D396)) = 0, "", Input!D396)</f>
        <v/>
      </c>
      <c r="E14" s="181"/>
      <c r="F14" s="180" t="str">
        <f>IF(LEN(TRIM(Input!E396)) = 0, "", Input!E396)</f>
        <v/>
      </c>
      <c r="G14" s="181" t="s">
        <v>0</v>
      </c>
      <c r="H14" s="180" t="str">
        <f>IF(LEN(TRIM(Input!F396)) = 0, "", Input!F396)</f>
        <v/>
      </c>
      <c r="I14" s="181" t="s">
        <v>0</v>
      </c>
      <c r="J14" s="191"/>
      <c r="K14" s="188">
        <v>0.5625</v>
      </c>
      <c r="L14" s="180"/>
      <c r="M14" s="180" t="str">
        <f>IF(LEN(TRIM(Input!C444)) = 0, "", Input!C444)</f>
        <v/>
      </c>
      <c r="N14" s="181" t="s">
        <v>0</v>
      </c>
      <c r="O14" s="180" t="str">
        <f>IF(LEN(TRIM(Input!D444)) = 0, "", Input!D444)</f>
        <v/>
      </c>
      <c r="P14" s="181" t="s">
        <v>0</v>
      </c>
      <c r="Q14" s="180" t="str">
        <f>IF(LEN(TRIM(Input!E444)) = 0, "", Input!E444)</f>
        <v/>
      </c>
      <c r="R14" s="181" t="s">
        <v>0</v>
      </c>
      <c r="S14" s="180" t="str">
        <f>IF(LEN(TRIM(Input!F444)) = 0, "", Input!F444)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IF(LEN(TRIM(Input!C397)) = 0, "", Input!C397)</f>
        <v/>
      </c>
      <c r="C15" s="301" t="str">
        <f>IF(LEN(CONCATENATE(B12,B13,B14,B15))=0, " ", SUM(B12:B15))</f>
        <v xml:space="preserve"> </v>
      </c>
      <c r="D15" s="300" t="str">
        <f>IF(LEN(TRIM(Input!D397)) = 0, "", Input!D397)</f>
        <v/>
      </c>
      <c r="E15" s="301" t="str">
        <f>IF(LEN(CONCATENATE(D12,D13,D14,D15))=0, " ", SUM(D12:D15))</f>
        <v xml:space="preserve"> </v>
      </c>
      <c r="F15" s="300" t="str">
        <f>IF(LEN(TRIM(Input!E397)) = 0, "", Input!E397)</f>
        <v/>
      </c>
      <c r="G15" s="301" t="str">
        <f>IF(LEN(CONCATENATE(F12,F13,F14,F15))=0, " ", SUM(F12:F15))</f>
        <v xml:space="preserve"> </v>
      </c>
      <c r="H15" s="300" t="str">
        <f>IF(LEN(TRIM(Input!F397)) = 0, "", Input!F397)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IF(LEN(TRIM(Input!C445)) = 0, "", Input!C445)</f>
        <v/>
      </c>
      <c r="N15" s="304" t="str">
        <f>IF(LEN(CONCATENATE(M12,M13,M14,M15))=0, " ", SUM(M12:M15))</f>
        <v xml:space="preserve"> </v>
      </c>
      <c r="O15" s="303" t="str">
        <f>IF(LEN(TRIM(Input!D445)) = 0, "", Input!D445)</f>
        <v/>
      </c>
      <c r="P15" s="304" t="str">
        <f>IF(LEN(CONCATENATE(O12,O13,O14,O15))=0, " ", SUM(O12:O15))</f>
        <v xml:space="preserve"> </v>
      </c>
      <c r="Q15" s="303" t="str">
        <f>IF(LEN(TRIM(Input!E445)) = 0, "", Input!E445)</f>
        <v/>
      </c>
      <c r="R15" s="304" t="str">
        <f>IF(LEN(CONCATENATE(Q12,Q13,Q14,Q15))=0, " ", SUM(Q12:Q15))</f>
        <v xml:space="preserve"> </v>
      </c>
      <c r="S15" s="303" t="str">
        <f>IF(LEN(TRIM(Input!F445)) = 0, "", Input!F445)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IF(LEN(TRIM(Input!C398)) = 0, "", Input!C398)</f>
        <v/>
      </c>
      <c r="C16" s="181" t="s">
        <v>0</v>
      </c>
      <c r="D16" s="180" t="str">
        <f>IF(LEN(TRIM(Input!D398)) = 0, "", Input!D398)</f>
        <v/>
      </c>
      <c r="E16" s="181"/>
      <c r="F16" s="180" t="str">
        <f>IF(LEN(TRIM(Input!E398)) = 0, "", Input!E398)</f>
        <v/>
      </c>
      <c r="G16" s="181" t="s">
        <v>0</v>
      </c>
      <c r="H16" s="180" t="str">
        <f>IF(LEN(TRIM(Input!F398)) = 0, "", Input!F398)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IF(LEN(TRIM(Input!C446)) = 0, "", Input!C446)</f>
        <v/>
      </c>
      <c r="N16" s="181" t="s">
        <v>0</v>
      </c>
      <c r="O16" s="180" t="str">
        <f>IF(LEN(TRIM(Input!D446)) = 0, "", Input!D446)</f>
        <v/>
      </c>
      <c r="P16" s="181" t="s">
        <v>0</v>
      </c>
      <c r="Q16" s="180" t="str">
        <f>IF(LEN(TRIM(Input!E446)) = 0, "", Input!E446)</f>
        <v/>
      </c>
      <c r="R16" s="181" t="s">
        <v>0</v>
      </c>
      <c r="S16" s="180" t="str">
        <f>IF(LEN(TRIM(Input!F446)) = 0, "", Input!F446)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IF(LEN(TRIM(Input!C399)) = 0, "", Input!C399)</f>
        <v/>
      </c>
      <c r="C17" s="181" t="s">
        <v>0</v>
      </c>
      <c r="D17" s="180" t="str">
        <f>IF(LEN(TRIM(Input!D399)) = 0, "", Input!D399)</f>
        <v/>
      </c>
      <c r="E17" s="181"/>
      <c r="F17" s="180" t="str">
        <f>IF(LEN(TRIM(Input!E399)) = 0, "", Input!E399)</f>
        <v/>
      </c>
      <c r="G17" s="181" t="s">
        <v>0</v>
      </c>
      <c r="H17" s="180" t="str">
        <f>IF(LEN(TRIM(Input!F399)) = 0, "", Input!F399)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IF(LEN(TRIM(Input!C447)) = 0, "", Input!C447)</f>
        <v/>
      </c>
      <c r="N17" s="181" t="s">
        <v>0</v>
      </c>
      <c r="O17" s="180" t="str">
        <f>IF(LEN(TRIM(Input!D447)) = 0, "", Input!D447)</f>
        <v/>
      </c>
      <c r="P17" s="181" t="s">
        <v>0</v>
      </c>
      <c r="Q17" s="180" t="str">
        <f>IF(LEN(TRIM(Input!E447)) = 0, "", Input!E447)</f>
        <v/>
      </c>
      <c r="R17" s="181" t="s">
        <v>0</v>
      </c>
      <c r="S17" s="180" t="str">
        <f>IF(LEN(TRIM(Input!F447)) = 0, "", Input!F447)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IF(LEN(TRIM(Input!C400)) = 0, "", Input!C400)</f>
        <v/>
      </c>
      <c r="C18" s="181" t="s">
        <v>0</v>
      </c>
      <c r="D18" s="180" t="str">
        <f>IF(LEN(TRIM(Input!D400)) = 0, "", Input!D400)</f>
        <v/>
      </c>
      <c r="E18" s="181"/>
      <c r="F18" s="180" t="str">
        <f>IF(LEN(TRIM(Input!E400)) = 0, "", Input!E400)</f>
        <v/>
      </c>
      <c r="G18" s="181" t="s">
        <v>0</v>
      </c>
      <c r="H18" s="180" t="str">
        <f>IF(LEN(TRIM(Input!F400)) = 0, "", Input!F400)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IF(LEN(TRIM(Input!C448)) = 0, "", Input!C448)</f>
        <v/>
      </c>
      <c r="N18" s="181" t="s">
        <v>0</v>
      </c>
      <c r="O18" s="180" t="str">
        <f>IF(LEN(TRIM(Input!D448)) = 0, "", Input!D448)</f>
        <v/>
      </c>
      <c r="P18" s="181" t="s">
        <v>0</v>
      </c>
      <c r="Q18" s="180" t="str">
        <f>IF(LEN(TRIM(Input!E448)) = 0, "", Input!E448)</f>
        <v/>
      </c>
      <c r="R18" s="181" t="s">
        <v>0</v>
      </c>
      <c r="S18" s="180" t="str">
        <f>IF(LEN(TRIM(Input!F448)) = 0, "", Input!F448)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IF(LEN(TRIM(Input!C401)) = 0, "", Input!C401)</f>
        <v/>
      </c>
      <c r="C19" s="301" t="str">
        <f>IF(LEN(CONCATENATE(B16,B17,B18,B19))=0, " ", SUM(B16:B19))</f>
        <v xml:space="preserve"> </v>
      </c>
      <c r="D19" s="300" t="str">
        <f>IF(LEN(TRIM(Input!D401)) = 0, "", Input!D401)</f>
        <v/>
      </c>
      <c r="E19" s="301" t="str">
        <f>IF(LEN(CONCATENATE(D16,D17,D18,D19))=0, " ", SUM(D16:D19))</f>
        <v xml:space="preserve"> </v>
      </c>
      <c r="F19" s="300" t="str">
        <f>IF(LEN(TRIM(Input!E401)) = 0, "", Input!E401)</f>
        <v/>
      </c>
      <c r="G19" s="301" t="str">
        <f>IF(LEN(CONCATENATE(F16,F17,F18,F19))=0, " ", SUM(F16:F19))</f>
        <v xml:space="preserve"> </v>
      </c>
      <c r="H19" s="300" t="str">
        <f>IF(LEN(TRIM(Input!F401)) = 0, "", Input!F401)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IF(LEN(TRIM(Input!C449)) = 0, "", Input!C449)</f>
        <v/>
      </c>
      <c r="N19" s="304" t="str">
        <f>IF(LEN(CONCATENATE(M16,M17,M18,M19))=0, " ", SUM(M16:M19))</f>
        <v xml:space="preserve"> </v>
      </c>
      <c r="O19" s="303" t="str">
        <f>IF(LEN(TRIM(Input!D449)) = 0, "", Input!D449)</f>
        <v/>
      </c>
      <c r="P19" s="304" t="str">
        <f>IF(LEN(CONCATENATE(O16,O17,O18,O19))=0, " ", SUM(O16:O19))</f>
        <v xml:space="preserve"> </v>
      </c>
      <c r="Q19" s="303" t="str">
        <f>IF(LEN(TRIM(Input!E449)) = 0, "", Input!E449)</f>
        <v/>
      </c>
      <c r="R19" s="304" t="str">
        <f>IF(LEN(CONCATENATE(Q16,Q17,Q18,Q19))=0, " ", SUM(Q16:Q19))</f>
        <v xml:space="preserve"> </v>
      </c>
      <c r="S19" s="303" t="str">
        <f>IF(LEN(TRIM(Input!F449)) = 0, "", Input!F449)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IF(LEN(TRIM(Input!C402)) = 0, "", Input!C402)</f>
        <v/>
      </c>
      <c r="C20" s="181" t="s">
        <v>0</v>
      </c>
      <c r="D20" s="180" t="str">
        <f>IF(LEN(TRIM(Input!D402)) = 0, "", Input!D402)</f>
        <v/>
      </c>
      <c r="E20" s="181"/>
      <c r="F20" s="180" t="str">
        <f>IF(LEN(TRIM(Input!E402)) = 0, "", Input!E402)</f>
        <v/>
      </c>
      <c r="G20" s="181" t="s">
        <v>0</v>
      </c>
      <c r="H20" s="180" t="str">
        <f>IF(LEN(TRIM(Input!F402)) = 0, "", Input!F402)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IF(LEN(TRIM(Input!C450)) = 0, "", Input!C450)</f>
        <v/>
      </c>
      <c r="N20" s="181" t="s">
        <v>0</v>
      </c>
      <c r="O20" s="180" t="str">
        <f>IF(LEN(TRIM(Input!D450)) = 0, "", Input!D450)</f>
        <v/>
      </c>
      <c r="P20" s="181" t="s">
        <v>0</v>
      </c>
      <c r="Q20" s="180" t="str">
        <f>IF(LEN(TRIM(Input!E450)) = 0, "", Input!E450)</f>
        <v/>
      </c>
      <c r="R20" s="181" t="s">
        <v>0</v>
      </c>
      <c r="S20" s="180" t="str">
        <f>IF(LEN(TRIM(Input!F450)) = 0, "", Input!F450)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IF(LEN(TRIM(Input!C403)) = 0, "", Input!C403)</f>
        <v/>
      </c>
      <c r="C21" s="181" t="s">
        <v>0</v>
      </c>
      <c r="D21" s="180" t="str">
        <f>IF(LEN(TRIM(Input!D403)) = 0, "", Input!D403)</f>
        <v/>
      </c>
      <c r="E21" s="181"/>
      <c r="F21" s="180" t="str">
        <f>IF(LEN(TRIM(Input!E403)) = 0, "", Input!E403)</f>
        <v/>
      </c>
      <c r="G21" s="181" t="s">
        <v>0</v>
      </c>
      <c r="H21" s="180" t="str">
        <f>IF(LEN(TRIM(Input!F403)) = 0, "", Input!F403)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IF(LEN(TRIM(Input!C451)) = 0, "", Input!C451)</f>
        <v/>
      </c>
      <c r="N21" s="181" t="s">
        <v>0</v>
      </c>
      <c r="O21" s="180" t="str">
        <f>IF(LEN(TRIM(Input!D451)) = 0, "", Input!D451)</f>
        <v/>
      </c>
      <c r="P21" s="181" t="s">
        <v>0</v>
      </c>
      <c r="Q21" s="180" t="str">
        <f>IF(LEN(TRIM(Input!E451)) = 0, "", Input!E451)</f>
        <v/>
      </c>
      <c r="R21" s="181" t="s">
        <v>0</v>
      </c>
      <c r="S21" s="180" t="str">
        <f>IF(LEN(TRIM(Input!F451)) = 0, "", Input!F451)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IF(LEN(TRIM(Input!C404)) = 0, "", Input!C404)</f>
        <v/>
      </c>
      <c r="C22" s="181" t="s">
        <v>0</v>
      </c>
      <c r="D22" s="180" t="str">
        <f>IF(LEN(TRIM(Input!D404)) = 0, "", Input!D404)</f>
        <v/>
      </c>
      <c r="E22" s="181"/>
      <c r="F22" s="180" t="str">
        <f>IF(LEN(TRIM(Input!E404)) = 0, "", Input!E404)</f>
        <v/>
      </c>
      <c r="G22" s="181" t="s">
        <v>0</v>
      </c>
      <c r="H22" s="180" t="str">
        <f>IF(LEN(TRIM(Input!F404)) = 0, "", Input!F404)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IF(LEN(TRIM(Input!C452)) = 0, "", Input!C452)</f>
        <v/>
      </c>
      <c r="N22" s="181" t="s">
        <v>0</v>
      </c>
      <c r="O22" s="180" t="str">
        <f>IF(LEN(TRIM(Input!D452)) = 0, "", Input!D452)</f>
        <v/>
      </c>
      <c r="P22" s="181" t="s">
        <v>0</v>
      </c>
      <c r="Q22" s="180" t="str">
        <f>IF(LEN(TRIM(Input!E452)) = 0, "", Input!E452)</f>
        <v/>
      </c>
      <c r="R22" s="181" t="s">
        <v>0</v>
      </c>
      <c r="S22" s="180" t="str">
        <f>IF(LEN(TRIM(Input!F452)) = 0, "", Input!F452)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IF(LEN(TRIM(Input!C405)) = 0, "", Input!C405)</f>
        <v/>
      </c>
      <c r="C23" s="301" t="str">
        <f>IF(LEN(CONCATENATE(B20,B21,B22,B23))=0, " ", SUM(B20:B23))</f>
        <v xml:space="preserve"> </v>
      </c>
      <c r="D23" s="300" t="str">
        <f>IF(LEN(TRIM(Input!D405)) = 0, "", Input!D405)</f>
        <v/>
      </c>
      <c r="E23" s="301" t="str">
        <f>IF(LEN(CONCATENATE(D20,D21,D22,D23))=0, " ", SUM(D20:D23))</f>
        <v xml:space="preserve"> </v>
      </c>
      <c r="F23" s="300" t="str">
        <f>IF(LEN(TRIM(Input!E405)) = 0, "", Input!E405)</f>
        <v/>
      </c>
      <c r="G23" s="301" t="str">
        <f>IF(LEN(CONCATENATE(F20,F21,F22,F23))=0, " ", SUM(F20:F23))</f>
        <v xml:space="preserve"> </v>
      </c>
      <c r="H23" s="300" t="str">
        <f>IF(LEN(TRIM(Input!F405)) = 0, "", Input!F405)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IF(LEN(TRIM(Input!C453)) = 0, "", Input!C453)</f>
        <v/>
      </c>
      <c r="N23" s="304" t="str">
        <f>IF(LEN(CONCATENATE(M20,M21,M22,M23))=0, " ", SUM(M20:M23))</f>
        <v xml:space="preserve"> </v>
      </c>
      <c r="O23" s="303" t="str">
        <f>IF(LEN(TRIM(Input!D453)) = 0, "", Input!D453)</f>
        <v/>
      </c>
      <c r="P23" s="304" t="str">
        <f>IF(LEN(CONCATENATE(O20,O21,O22,O23))=0, " ", SUM(O20:O23))</f>
        <v xml:space="preserve"> </v>
      </c>
      <c r="Q23" s="303" t="str">
        <f>IF(LEN(TRIM(Input!E453)) = 0, "", Input!E453)</f>
        <v/>
      </c>
      <c r="R23" s="304" t="str">
        <f>IF(LEN(CONCATENATE(Q20,Q21,Q22,Q23))=0, " ", SUM(Q20:Q23))</f>
        <v xml:space="preserve"> </v>
      </c>
      <c r="S23" s="303" t="str">
        <f>IF(LEN(TRIM(Input!F453)) = 0, "", Input!F453)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IF(LEN(TRIM(Input!C406)) = 0, "", Input!C406)</f>
        <v/>
      </c>
      <c r="C24" s="181" t="s">
        <v>0</v>
      </c>
      <c r="D24" s="180" t="str">
        <f>IF(LEN(TRIM(Input!D406)) = 0, "", Input!D406)</f>
        <v/>
      </c>
      <c r="E24" s="181"/>
      <c r="F24" s="180" t="str">
        <f>IF(LEN(TRIM(Input!E406)) = 0, "", Input!E406)</f>
        <v/>
      </c>
      <c r="G24" s="181" t="s">
        <v>0</v>
      </c>
      <c r="H24" s="180" t="str">
        <f>IF(LEN(TRIM(Input!F406)) = 0, "", Input!F406)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IF(LEN(TRIM(Input!C454)) = 0, "", Input!C454)</f>
        <v/>
      </c>
      <c r="N24" s="181" t="s">
        <v>0</v>
      </c>
      <c r="O24" s="180" t="str">
        <f>IF(LEN(TRIM(Input!D454)) = 0, "", Input!D454)</f>
        <v/>
      </c>
      <c r="P24" s="181" t="s">
        <v>0</v>
      </c>
      <c r="Q24" s="180" t="str">
        <f>IF(LEN(TRIM(Input!E454)) = 0, "", Input!E454)</f>
        <v/>
      </c>
      <c r="R24" s="181" t="s">
        <v>0</v>
      </c>
      <c r="S24" s="180" t="str">
        <f>IF(LEN(TRIM(Input!F454)) = 0, "", Input!F454)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IF(LEN(TRIM(Input!C407)) = 0, "", Input!C407)</f>
        <v/>
      </c>
      <c r="C25" s="181" t="s">
        <v>0</v>
      </c>
      <c r="D25" s="180" t="str">
        <f>IF(LEN(TRIM(Input!D407)) = 0, "", Input!D407)</f>
        <v/>
      </c>
      <c r="E25" s="181"/>
      <c r="F25" s="180" t="str">
        <f>IF(LEN(TRIM(Input!E407)) = 0, "", Input!E407)</f>
        <v/>
      </c>
      <c r="G25" s="181" t="s">
        <v>0</v>
      </c>
      <c r="H25" s="180" t="str">
        <f>IF(LEN(TRIM(Input!F407)) = 0, "", Input!F407)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IF(LEN(TRIM(Input!C455)) = 0, "", Input!C455)</f>
        <v/>
      </c>
      <c r="N25" s="181" t="s">
        <v>0</v>
      </c>
      <c r="O25" s="180" t="str">
        <f>IF(LEN(TRIM(Input!D455)) = 0, "", Input!D455)</f>
        <v/>
      </c>
      <c r="P25" s="181" t="s">
        <v>0</v>
      </c>
      <c r="Q25" s="180" t="str">
        <f>IF(LEN(TRIM(Input!E455)) = 0, "", Input!E455)</f>
        <v/>
      </c>
      <c r="R25" s="181" t="s">
        <v>0</v>
      </c>
      <c r="S25" s="180" t="str">
        <f>IF(LEN(TRIM(Input!F455)) = 0, "", Input!F455)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IF(LEN(TRIM(Input!C408)) = 0, "", Input!C408)</f>
        <v/>
      </c>
      <c r="C26" s="181" t="s">
        <v>0</v>
      </c>
      <c r="D26" s="180" t="str">
        <f>IF(LEN(TRIM(Input!D408)) = 0, "", Input!D408)</f>
        <v/>
      </c>
      <c r="E26" s="181"/>
      <c r="F26" s="180" t="str">
        <f>IF(LEN(TRIM(Input!E408)) = 0, "", Input!E408)</f>
        <v/>
      </c>
      <c r="G26" s="181" t="s">
        <v>0</v>
      </c>
      <c r="H26" s="180" t="str">
        <f>IF(LEN(TRIM(Input!F408)) = 0, "", Input!F408)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IF(LEN(TRIM(Input!C456)) = 0, "", Input!C456)</f>
        <v/>
      </c>
      <c r="N26" s="181" t="s">
        <v>0</v>
      </c>
      <c r="O26" s="180" t="str">
        <f>IF(LEN(TRIM(Input!D456)) = 0, "", Input!D456)</f>
        <v/>
      </c>
      <c r="P26" s="181" t="s">
        <v>0</v>
      </c>
      <c r="Q26" s="180" t="str">
        <f>IF(LEN(TRIM(Input!E456)) = 0, "", Input!E456)</f>
        <v/>
      </c>
      <c r="R26" s="181" t="s">
        <v>0</v>
      </c>
      <c r="S26" s="180" t="str">
        <f>IF(LEN(TRIM(Input!F456)) = 0, "", Input!F456)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IF(LEN(TRIM(Input!C409)) = 0, "", Input!C409)</f>
        <v/>
      </c>
      <c r="C27" s="301" t="str">
        <f>IF(LEN(CONCATENATE(B24,B25,B26,B27))=0, " ", SUM(B24:B27))</f>
        <v xml:space="preserve"> </v>
      </c>
      <c r="D27" s="300" t="str">
        <f>IF(LEN(TRIM(Input!D409)) = 0, "", Input!D409)</f>
        <v/>
      </c>
      <c r="E27" s="301" t="str">
        <f>IF(LEN(CONCATENATE(D24,D25,D26,D27))=0, " ", SUM(D24:D27))</f>
        <v xml:space="preserve"> </v>
      </c>
      <c r="F27" s="300" t="str">
        <f>IF(LEN(TRIM(Input!E409)) = 0, "", Input!E409)</f>
        <v/>
      </c>
      <c r="G27" s="301" t="str">
        <f>IF(LEN(CONCATENATE(F24,F25,F26,F27))=0, " ", SUM(F24:F27))</f>
        <v xml:space="preserve"> </v>
      </c>
      <c r="H27" s="300" t="str">
        <f>IF(LEN(TRIM(Input!F409)) = 0, "", Input!F409)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IF(LEN(TRIM(Input!C457)) = 0, "", Input!C457)</f>
        <v/>
      </c>
      <c r="N27" s="304" t="str">
        <f>IF(LEN(CONCATENATE(M24,M25,M26,M27))=0, " ", SUM(M24:M27))</f>
        <v xml:space="preserve"> </v>
      </c>
      <c r="O27" s="303" t="str">
        <f>IF(LEN(TRIM(Input!D457)) = 0, "", Input!D457)</f>
        <v/>
      </c>
      <c r="P27" s="304" t="str">
        <f>IF(LEN(CONCATENATE(O24,O25,O26,O27))=0, " ", SUM(O24:O27))</f>
        <v xml:space="preserve"> </v>
      </c>
      <c r="Q27" s="303" t="str">
        <f>IF(LEN(TRIM(Input!E457)) = 0, "", Input!E457)</f>
        <v/>
      </c>
      <c r="R27" s="304" t="str">
        <f>IF(LEN(CONCATENATE(Q24,Q25,Q26,Q27))=0, " ", SUM(Q24:Q27))</f>
        <v xml:space="preserve"> </v>
      </c>
      <c r="S27" s="303" t="str">
        <f>IF(LEN(TRIM(Input!F457)) = 0, "", Input!F457)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IF(LEN(TRIM(Input!C410)) = 0, "", Input!C410)</f>
        <v/>
      </c>
      <c r="C28" s="181" t="s">
        <v>0</v>
      </c>
      <c r="D28" s="180" t="str">
        <f>IF(LEN(TRIM(Input!D410)) = 0, "", Input!D410)</f>
        <v/>
      </c>
      <c r="E28" s="181"/>
      <c r="F28" s="180" t="str">
        <f>IF(LEN(TRIM(Input!E410)) = 0, "", Input!E410)</f>
        <v/>
      </c>
      <c r="G28" s="181" t="s">
        <v>0</v>
      </c>
      <c r="H28" s="180" t="str">
        <f>IF(LEN(TRIM(Input!F410)) = 0, "", Input!F410)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IF(LEN(TRIM(Input!C458)) = 0, "", Input!C458)</f>
        <v/>
      </c>
      <c r="N28" s="181" t="s">
        <v>0</v>
      </c>
      <c r="O28" s="180" t="str">
        <f>IF(LEN(TRIM(Input!D458)) = 0, "", Input!D458)</f>
        <v/>
      </c>
      <c r="P28" s="181" t="s">
        <v>0</v>
      </c>
      <c r="Q28" s="180" t="str">
        <f>IF(LEN(TRIM(Input!E458)) = 0, "", Input!E458)</f>
        <v/>
      </c>
      <c r="R28" s="181" t="s">
        <v>0</v>
      </c>
      <c r="S28" s="180" t="str">
        <f>IF(LEN(TRIM(Input!F458)) = 0, "", Input!F458)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IF(LEN(TRIM(Input!C411)) = 0, "", Input!C411)</f>
        <v/>
      </c>
      <c r="C29" s="181" t="s">
        <v>0</v>
      </c>
      <c r="D29" s="180" t="str">
        <f>IF(LEN(TRIM(Input!D411)) = 0, "", Input!D411)</f>
        <v/>
      </c>
      <c r="E29" s="181"/>
      <c r="F29" s="180" t="str">
        <f>IF(LEN(TRIM(Input!E411)) = 0, "", Input!E411)</f>
        <v/>
      </c>
      <c r="G29" s="181" t="s">
        <v>0</v>
      </c>
      <c r="H29" s="180" t="str">
        <f>IF(LEN(TRIM(Input!F411)) = 0, "", Input!F411)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IF(LEN(TRIM(Input!C459)) = 0, "", Input!C459)</f>
        <v/>
      </c>
      <c r="N29" s="181" t="s">
        <v>0</v>
      </c>
      <c r="O29" s="180" t="str">
        <f>IF(LEN(TRIM(Input!D459)) = 0, "", Input!D459)</f>
        <v/>
      </c>
      <c r="P29" s="181" t="s">
        <v>0</v>
      </c>
      <c r="Q29" s="180" t="str">
        <f>IF(LEN(TRIM(Input!E459)) = 0, "", Input!E459)</f>
        <v/>
      </c>
      <c r="R29" s="181" t="s">
        <v>0</v>
      </c>
      <c r="S29" s="180" t="str">
        <f>IF(LEN(TRIM(Input!F459)) = 0, "", Input!F459)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IF(LEN(TRIM(Input!C412)) = 0, "", Input!C412)</f>
        <v/>
      </c>
      <c r="C30" s="181" t="s">
        <v>0</v>
      </c>
      <c r="D30" s="180" t="str">
        <f>IF(LEN(TRIM(Input!D412)) = 0, "", Input!D412)</f>
        <v/>
      </c>
      <c r="E30" s="181"/>
      <c r="F30" s="180" t="str">
        <f>IF(LEN(TRIM(Input!E412)) = 0, "", Input!E412)</f>
        <v/>
      </c>
      <c r="G30" s="181" t="s">
        <v>0</v>
      </c>
      <c r="H30" s="180" t="str">
        <f>IF(LEN(TRIM(Input!F412)) = 0, "", Input!F412)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IF(LEN(TRIM(Input!C460)) = 0, "", Input!C460)</f>
        <v/>
      </c>
      <c r="N30" s="181" t="s">
        <v>0</v>
      </c>
      <c r="O30" s="180" t="str">
        <f>IF(LEN(TRIM(Input!D460)) = 0, "", Input!D460)</f>
        <v/>
      </c>
      <c r="P30" s="181" t="s">
        <v>0</v>
      </c>
      <c r="Q30" s="180" t="str">
        <f>IF(LEN(TRIM(Input!E460)) = 0, "", Input!E460)</f>
        <v/>
      </c>
      <c r="R30" s="181" t="s">
        <v>0</v>
      </c>
      <c r="S30" s="180" t="str">
        <f>IF(LEN(TRIM(Input!F460)) = 0, "", Input!F460)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IF(LEN(TRIM(Input!C413)) = 0, "", Input!C413)</f>
        <v/>
      </c>
      <c r="C31" s="301" t="str">
        <f>IF(LEN(CONCATENATE(B28,B29,B30,B31))=0, " ", SUM(B28:B31))</f>
        <v xml:space="preserve"> </v>
      </c>
      <c r="D31" s="300" t="str">
        <f>IF(LEN(TRIM(Input!D413)) = 0, "", Input!D413)</f>
        <v/>
      </c>
      <c r="E31" s="301" t="str">
        <f>IF(LEN(CONCATENATE(D28,D29,D30,D31))=0, " ", SUM(D28:D31))</f>
        <v xml:space="preserve"> </v>
      </c>
      <c r="F31" s="300" t="str">
        <f>IF(LEN(TRIM(Input!E413)) = 0, "", Input!E413)</f>
        <v/>
      </c>
      <c r="G31" s="301" t="str">
        <f>IF(LEN(CONCATENATE(F28,F29,F30,F31))=0, " ", SUM(F28:F31))</f>
        <v xml:space="preserve"> </v>
      </c>
      <c r="H31" s="300" t="str">
        <f>IF(LEN(TRIM(Input!F413)) = 0, "", Input!F413)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IF(LEN(TRIM(Input!C461)) = 0, "", Input!C461)</f>
        <v/>
      </c>
      <c r="N31" s="304" t="str">
        <f>IF(LEN(CONCATENATE(M28,M29,M30,M31))=0, " ", SUM(M28:M31))</f>
        <v xml:space="preserve"> </v>
      </c>
      <c r="O31" s="303" t="str">
        <f>IF(LEN(TRIM(Input!D461)) = 0, "", Input!D461)</f>
        <v/>
      </c>
      <c r="P31" s="304" t="str">
        <f>IF(LEN(CONCATENATE(O28,O29,O30,O31))=0, " ", SUM(O28:O31))</f>
        <v xml:space="preserve"> </v>
      </c>
      <c r="Q31" s="303" t="str">
        <f>IF(LEN(TRIM(Input!E461)) = 0, "", Input!E461)</f>
        <v/>
      </c>
      <c r="R31" s="304" t="str">
        <f>IF(LEN(CONCATENATE(Q28,Q29,Q30,Q31))=0, " ", SUM(Q28:Q31))</f>
        <v xml:space="preserve"> </v>
      </c>
      <c r="S31" s="303" t="str">
        <f>IF(LEN(TRIM(Input!F461)) = 0, "", Input!F461)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IF(LEN(TRIM(Input!C414)) = 0, "", Input!C414)</f>
        <v/>
      </c>
      <c r="C32" s="181" t="s">
        <v>0</v>
      </c>
      <c r="D32" s="180" t="str">
        <f>IF(LEN(TRIM(Input!D414)) = 0, "", Input!D414)</f>
        <v/>
      </c>
      <c r="E32" s="181"/>
      <c r="F32" s="180" t="str">
        <f>IF(LEN(TRIM(Input!E414)) = 0, "", Input!E414)</f>
        <v/>
      </c>
      <c r="G32" s="181" t="s">
        <v>0</v>
      </c>
      <c r="H32" s="180" t="str">
        <f>IF(LEN(TRIM(Input!F414)) = 0, "", Input!F414)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IF(LEN(TRIM(Input!C462)) = 0, "", Input!C462)</f>
        <v/>
      </c>
      <c r="N32" s="181" t="s">
        <v>0</v>
      </c>
      <c r="O32" s="180" t="str">
        <f>IF(LEN(TRIM(Input!D462)) = 0, "", Input!D462)</f>
        <v/>
      </c>
      <c r="P32" s="181" t="s">
        <v>0</v>
      </c>
      <c r="Q32" s="180" t="str">
        <f>IF(LEN(TRIM(Input!E462)) = 0, "", Input!E462)</f>
        <v/>
      </c>
      <c r="R32" s="181" t="s">
        <v>0</v>
      </c>
      <c r="S32" s="180" t="str">
        <f>IF(LEN(TRIM(Input!F462)) = 0, "", Input!F462)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IF(LEN(TRIM(Input!C415)) = 0, "", Input!C415)</f>
        <v/>
      </c>
      <c r="C33" s="181" t="s">
        <v>0</v>
      </c>
      <c r="D33" s="180" t="str">
        <f>IF(LEN(TRIM(Input!D415)) = 0, "", Input!D415)</f>
        <v/>
      </c>
      <c r="E33" s="181"/>
      <c r="F33" s="180" t="str">
        <f>IF(LEN(TRIM(Input!E415)) = 0, "", Input!E415)</f>
        <v/>
      </c>
      <c r="G33" s="181" t="s">
        <v>0</v>
      </c>
      <c r="H33" s="180" t="str">
        <f>IF(LEN(TRIM(Input!F415)) = 0, "", Input!F415)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IF(LEN(TRIM(Input!C463)) = 0, "", Input!C463)</f>
        <v/>
      </c>
      <c r="N33" s="181" t="s">
        <v>0</v>
      </c>
      <c r="O33" s="180" t="str">
        <f>IF(LEN(TRIM(Input!D463)) = 0, "", Input!D463)</f>
        <v/>
      </c>
      <c r="P33" s="181" t="s">
        <v>0</v>
      </c>
      <c r="Q33" s="180" t="str">
        <f>IF(LEN(TRIM(Input!E463)) = 0, "", Input!E463)</f>
        <v/>
      </c>
      <c r="R33" s="181" t="s">
        <v>0</v>
      </c>
      <c r="S33" s="180" t="str">
        <f>IF(LEN(TRIM(Input!F463)) = 0, "", Input!F463)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IF(LEN(TRIM(Input!C416)) = 0, "", Input!C416)</f>
        <v/>
      </c>
      <c r="C34" s="181" t="s">
        <v>0</v>
      </c>
      <c r="D34" s="180" t="str">
        <f>IF(LEN(TRIM(Input!D416)) = 0, "", Input!D416)</f>
        <v/>
      </c>
      <c r="E34" s="181"/>
      <c r="F34" s="180" t="str">
        <f>IF(LEN(TRIM(Input!E416)) = 0, "", Input!E416)</f>
        <v/>
      </c>
      <c r="G34" s="181" t="s">
        <v>0</v>
      </c>
      <c r="H34" s="180" t="str">
        <f>IF(LEN(TRIM(Input!F416)) = 0, "", Input!F416)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IF(LEN(TRIM(Input!C464)) = 0, "", Input!C464)</f>
        <v/>
      </c>
      <c r="N34" s="181" t="s">
        <v>0</v>
      </c>
      <c r="O34" s="180" t="str">
        <f>IF(LEN(TRIM(Input!D464)) = 0, "", Input!D464)</f>
        <v/>
      </c>
      <c r="P34" s="181" t="s">
        <v>0</v>
      </c>
      <c r="Q34" s="180" t="str">
        <f>IF(LEN(TRIM(Input!E464)) = 0, "", Input!E464)</f>
        <v/>
      </c>
      <c r="R34" s="181" t="s">
        <v>0</v>
      </c>
      <c r="S34" s="180" t="str">
        <f>IF(LEN(TRIM(Input!F464)) = 0, "", Input!F464)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IF(LEN(TRIM(Input!C417)) = 0, "", Input!C417)</f>
        <v/>
      </c>
      <c r="C35" s="301" t="str">
        <f>IF(LEN(CONCATENATE(B32,B33,B34,B35))=0, " ", SUM(B32:B35))</f>
        <v xml:space="preserve"> </v>
      </c>
      <c r="D35" s="300" t="str">
        <f>IF(LEN(TRIM(Input!D417)) = 0, "", Input!D417)</f>
        <v/>
      </c>
      <c r="E35" s="301" t="str">
        <f>IF(LEN(CONCATENATE(D32,D33,D34,D35))=0, " ", SUM(D32:D35))</f>
        <v xml:space="preserve"> </v>
      </c>
      <c r="F35" s="300" t="str">
        <f>IF(LEN(TRIM(Input!E417)) = 0, "", Input!E417)</f>
        <v/>
      </c>
      <c r="G35" s="301" t="str">
        <f>IF(LEN(CONCATENATE(F32,F33,F34,F35))=0, " ", SUM(F32:F35))</f>
        <v xml:space="preserve"> </v>
      </c>
      <c r="H35" s="300" t="str">
        <f>IF(LEN(TRIM(Input!F417)) = 0, "", Input!F417)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IF(LEN(TRIM(Input!C465)) = 0, "", Input!C465)</f>
        <v/>
      </c>
      <c r="N35" s="304" t="str">
        <f>IF(LEN(CONCATENATE(M32,M33,M34,M35))=0, " ", SUM(M32:M35))</f>
        <v xml:space="preserve"> </v>
      </c>
      <c r="O35" s="303" t="str">
        <f>IF(LEN(TRIM(Input!D465)) = 0, "", Input!D465)</f>
        <v/>
      </c>
      <c r="P35" s="304" t="str">
        <f>IF(LEN(CONCATENATE(O32,O33,O34,O35))=0, " ", SUM(O32:O35))</f>
        <v xml:space="preserve"> </v>
      </c>
      <c r="Q35" s="303" t="str">
        <f>IF(LEN(TRIM(Input!E465)) = 0, "", Input!E465)</f>
        <v/>
      </c>
      <c r="R35" s="304" t="str">
        <f>IF(LEN(CONCATENATE(Q32,Q33,Q34,Q35))=0, " ", SUM(Q32:Q35))</f>
        <v xml:space="preserve"> </v>
      </c>
      <c r="S35" s="303" t="str">
        <f>IF(LEN(TRIM(Input!F465)) = 0, "", Input!F465)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IF(LEN(TRIM(Input!C418)) = 0, "", Input!C418)</f>
        <v/>
      </c>
      <c r="C36" s="181" t="s">
        <v>0</v>
      </c>
      <c r="D36" s="180" t="str">
        <f>IF(LEN(TRIM(Input!D418)) = 0, "", Input!D418)</f>
        <v/>
      </c>
      <c r="E36" s="181"/>
      <c r="F36" s="180" t="str">
        <f>IF(LEN(TRIM(Input!E418)) = 0, "", Input!E418)</f>
        <v/>
      </c>
      <c r="G36" s="181" t="s">
        <v>0</v>
      </c>
      <c r="H36" s="180" t="str">
        <f>IF(LEN(TRIM(Input!F418)) = 0, "", Input!F418)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IF(LEN(TRIM(Input!C466)) = 0, "", Input!C466)</f>
        <v/>
      </c>
      <c r="N36" s="181" t="s">
        <v>0</v>
      </c>
      <c r="O36" s="180" t="str">
        <f>IF(LEN(TRIM(Input!D466)) = 0, "", Input!D466)</f>
        <v/>
      </c>
      <c r="P36" s="181" t="s">
        <v>0</v>
      </c>
      <c r="Q36" s="180" t="str">
        <f>IF(LEN(TRIM(Input!E466)) = 0, "", Input!E466)</f>
        <v/>
      </c>
      <c r="R36" s="181" t="s">
        <v>0</v>
      </c>
      <c r="S36" s="180" t="str">
        <f>IF(LEN(TRIM(Input!F466)) = 0, "", Input!F466)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IF(LEN(TRIM(Input!C419)) = 0, "", Input!C419)</f>
        <v/>
      </c>
      <c r="C37" s="181" t="s">
        <v>0</v>
      </c>
      <c r="D37" s="180" t="str">
        <f>IF(LEN(TRIM(Input!D419)) = 0, "", Input!D419)</f>
        <v/>
      </c>
      <c r="E37" s="181"/>
      <c r="F37" s="180" t="str">
        <f>IF(LEN(TRIM(Input!E419)) = 0, "", Input!E419)</f>
        <v/>
      </c>
      <c r="G37" s="181" t="s">
        <v>0</v>
      </c>
      <c r="H37" s="180" t="str">
        <f>IF(LEN(TRIM(Input!F419)) = 0, "", Input!F419)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IF(LEN(TRIM(Input!C467)) = 0, "", Input!C467)</f>
        <v/>
      </c>
      <c r="N37" s="181" t="s">
        <v>0</v>
      </c>
      <c r="O37" s="180" t="str">
        <f>IF(LEN(TRIM(Input!D467)) = 0, "", Input!D467)</f>
        <v/>
      </c>
      <c r="P37" s="181" t="s">
        <v>0</v>
      </c>
      <c r="Q37" s="180" t="str">
        <f>IF(LEN(TRIM(Input!E467)) = 0, "", Input!E467)</f>
        <v/>
      </c>
      <c r="R37" s="181" t="s">
        <v>0</v>
      </c>
      <c r="S37" s="180" t="str">
        <f>IF(LEN(TRIM(Input!F467)) = 0, "", Input!F467)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IF(LEN(TRIM(Input!C420)) = 0, "", Input!C420)</f>
        <v/>
      </c>
      <c r="C38" s="181" t="s">
        <v>0</v>
      </c>
      <c r="D38" s="180" t="str">
        <f>IF(LEN(TRIM(Input!D420)) = 0, "", Input!D420)</f>
        <v/>
      </c>
      <c r="E38" s="181"/>
      <c r="F38" s="180" t="str">
        <f>IF(LEN(TRIM(Input!E420)) = 0, "", Input!E420)</f>
        <v/>
      </c>
      <c r="G38" s="181" t="s">
        <v>0</v>
      </c>
      <c r="H38" s="180" t="str">
        <f>IF(LEN(TRIM(Input!F420)) = 0, "", Input!F420)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IF(LEN(TRIM(Input!C468)) = 0, "", Input!C468)</f>
        <v/>
      </c>
      <c r="N38" s="181" t="s">
        <v>0</v>
      </c>
      <c r="O38" s="180" t="str">
        <f>IF(LEN(TRIM(Input!D468)) = 0, "", Input!D468)</f>
        <v/>
      </c>
      <c r="P38" s="181" t="s">
        <v>0</v>
      </c>
      <c r="Q38" s="180" t="str">
        <f>IF(LEN(TRIM(Input!E468)) = 0, "", Input!E468)</f>
        <v/>
      </c>
      <c r="R38" s="181" t="s">
        <v>0</v>
      </c>
      <c r="S38" s="180" t="str">
        <f>IF(LEN(TRIM(Input!F468)) = 0, "", Input!F468)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IF(LEN(TRIM(Input!C421)) = 0, "", Input!C421)</f>
        <v/>
      </c>
      <c r="C39" s="301" t="str">
        <f>IF(LEN(CONCATENATE(B36,B37,B38,B39))=0, " ", SUM(B36:B39))</f>
        <v xml:space="preserve"> </v>
      </c>
      <c r="D39" s="300" t="str">
        <f>IF(LEN(TRIM(Input!D421)) = 0, "", Input!D421)</f>
        <v/>
      </c>
      <c r="E39" s="301" t="str">
        <f>IF(LEN(CONCATENATE(D36,D37,D38,D39))=0, " ", SUM(D36:D39))</f>
        <v xml:space="preserve"> </v>
      </c>
      <c r="F39" s="300" t="str">
        <f>IF(LEN(TRIM(Input!E421)) = 0, "", Input!E421)</f>
        <v/>
      </c>
      <c r="G39" s="301" t="str">
        <f>IF(LEN(CONCATENATE(F36,F37,F38,F39))=0, " ", SUM(F36:F39))</f>
        <v xml:space="preserve"> </v>
      </c>
      <c r="H39" s="300" t="str">
        <f>IF(LEN(TRIM(Input!F421)) = 0, "", Input!F421)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IF(LEN(TRIM(Input!C469)) = 0, "", Input!C469)</f>
        <v/>
      </c>
      <c r="N39" s="304" t="str">
        <f>IF(LEN(CONCATENATE(M36,M37,M38,M39))=0, " ", SUM(M36:M39))</f>
        <v xml:space="preserve"> </v>
      </c>
      <c r="O39" s="303" t="str">
        <f>IF(LEN(TRIM(Input!D469)) = 0, "", Input!D469)</f>
        <v/>
      </c>
      <c r="P39" s="304" t="str">
        <f>IF(LEN(CONCATENATE(O36,O37,O38,O39))=0, " ", SUM(O36:O39))</f>
        <v xml:space="preserve"> </v>
      </c>
      <c r="Q39" s="303" t="str">
        <f>IF(LEN(TRIM(Input!E469)) = 0, "", Input!E469)</f>
        <v/>
      </c>
      <c r="R39" s="304" t="str">
        <f>IF(LEN(CONCATENATE(Q36,Q37,Q38,Q39))=0, " ", SUM(Q36:Q39))</f>
        <v xml:space="preserve"> </v>
      </c>
      <c r="S39" s="303" t="str">
        <f>IF(LEN(TRIM(Input!F469)) = 0, "", Input!F469)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IF(LEN(TRIM(Input!C422)) = 0, "", Input!C422)</f>
        <v/>
      </c>
      <c r="C40" s="181" t="s">
        <v>0</v>
      </c>
      <c r="D40" s="180" t="str">
        <f>IF(LEN(TRIM(Input!D422)) = 0, "", Input!D422)</f>
        <v/>
      </c>
      <c r="E40" s="181"/>
      <c r="F40" s="180" t="str">
        <f>IF(LEN(TRIM(Input!E422)) = 0, "", Input!E422)</f>
        <v/>
      </c>
      <c r="G40" s="181" t="s">
        <v>0</v>
      </c>
      <c r="H40" s="180" t="str">
        <f>IF(LEN(TRIM(Input!F422)) = 0, "", Input!F422)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IF(LEN(TRIM(Input!C470)) = 0, "", Input!C470)</f>
        <v/>
      </c>
      <c r="N40" s="181" t="s">
        <v>0</v>
      </c>
      <c r="O40" s="180" t="str">
        <f>IF(LEN(TRIM(Input!D470)) = 0, "", Input!D470)</f>
        <v/>
      </c>
      <c r="P40" s="181" t="s">
        <v>0</v>
      </c>
      <c r="Q40" s="180" t="str">
        <f>IF(LEN(TRIM(Input!E470)) = 0, "", Input!E470)</f>
        <v/>
      </c>
      <c r="R40" s="181" t="s">
        <v>0</v>
      </c>
      <c r="S40" s="180" t="str">
        <f>IF(LEN(TRIM(Input!F470)) = 0, "", Input!F470)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IF(LEN(TRIM(Input!C423)) = 0, "", Input!C423)</f>
        <v/>
      </c>
      <c r="C41" s="181" t="s">
        <v>0</v>
      </c>
      <c r="D41" s="180" t="str">
        <f>IF(LEN(TRIM(Input!D423)) = 0, "", Input!D423)</f>
        <v/>
      </c>
      <c r="E41" s="181"/>
      <c r="F41" s="180" t="str">
        <f>IF(LEN(TRIM(Input!E423)) = 0, "", Input!E423)</f>
        <v/>
      </c>
      <c r="G41" s="181" t="s">
        <v>0</v>
      </c>
      <c r="H41" s="180" t="str">
        <f>IF(LEN(TRIM(Input!F423)) = 0, "", Input!F423)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IF(LEN(TRIM(Input!C471)) = 0, "", Input!C471)</f>
        <v/>
      </c>
      <c r="N41" s="181" t="s">
        <v>0</v>
      </c>
      <c r="O41" s="180" t="str">
        <f>IF(LEN(TRIM(Input!D471)) = 0, "", Input!D471)</f>
        <v/>
      </c>
      <c r="P41" s="181" t="s">
        <v>0</v>
      </c>
      <c r="Q41" s="180" t="str">
        <f>IF(LEN(TRIM(Input!E471)) = 0, "", Input!E471)</f>
        <v/>
      </c>
      <c r="R41" s="181" t="s">
        <v>0</v>
      </c>
      <c r="S41" s="180" t="str">
        <f>IF(LEN(TRIM(Input!F471)) = 0, "", Input!F471)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IF(LEN(TRIM(Input!C424)) = 0, "", Input!C424)</f>
        <v/>
      </c>
      <c r="C42" s="181" t="s">
        <v>0</v>
      </c>
      <c r="D42" s="180" t="str">
        <f>IF(LEN(TRIM(Input!D424)) = 0, "", Input!D424)</f>
        <v/>
      </c>
      <c r="E42" s="181"/>
      <c r="F42" s="180" t="str">
        <f>IF(LEN(TRIM(Input!E424)) = 0, "", Input!E424)</f>
        <v/>
      </c>
      <c r="G42" s="181" t="s">
        <v>0</v>
      </c>
      <c r="H42" s="180" t="str">
        <f>IF(LEN(TRIM(Input!F424)) = 0, "", Input!F424)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IF(LEN(TRIM(Input!C472)) = 0, "", Input!C472)</f>
        <v/>
      </c>
      <c r="N42" s="181" t="s">
        <v>0</v>
      </c>
      <c r="O42" s="180" t="str">
        <f>IF(LEN(TRIM(Input!D472)) = 0, "", Input!D472)</f>
        <v/>
      </c>
      <c r="P42" s="181" t="s">
        <v>0</v>
      </c>
      <c r="Q42" s="180" t="str">
        <f>IF(LEN(TRIM(Input!E472)) = 0, "", Input!E472)</f>
        <v/>
      </c>
      <c r="R42" s="181" t="s">
        <v>0</v>
      </c>
      <c r="S42" s="180" t="str">
        <f>IF(LEN(TRIM(Input!F472)) = 0, "", Input!F472)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IF(LEN(TRIM(Input!C425)) = 0, "", Input!C425)</f>
        <v/>
      </c>
      <c r="C43" s="301" t="str">
        <f>IF(LEN(CONCATENATE(B40,B41,B42,B43))=0, " ", SUM(B40:B43))</f>
        <v xml:space="preserve"> </v>
      </c>
      <c r="D43" s="300" t="str">
        <f>IF(LEN(TRIM(Input!D425)) = 0, "", Input!D425)</f>
        <v/>
      </c>
      <c r="E43" s="301" t="str">
        <f>IF(LEN(CONCATENATE(D40,D41,D42,D43))=0, " ", SUM(D40:D43))</f>
        <v xml:space="preserve"> </v>
      </c>
      <c r="F43" s="300" t="str">
        <f>IF(LEN(TRIM(Input!E425)) = 0, "", Input!E425)</f>
        <v/>
      </c>
      <c r="G43" s="301" t="str">
        <f>IF(LEN(CONCATENATE(F40,F41,F42,F43))=0, " ", SUM(F40:F43))</f>
        <v xml:space="preserve"> </v>
      </c>
      <c r="H43" s="300" t="str">
        <f>IF(LEN(TRIM(Input!F425)) = 0, "", Input!F425)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IF(LEN(TRIM(Input!C473)) = 0, "", Input!C473)</f>
        <v/>
      </c>
      <c r="N43" s="304" t="str">
        <f>IF(LEN(CONCATENATE(M40,M41,M42,M43))=0, " ", SUM(M40:M43))</f>
        <v xml:space="preserve"> </v>
      </c>
      <c r="O43" s="303" t="str">
        <f>IF(LEN(TRIM(Input!D473)) = 0, "", Input!D473)</f>
        <v/>
      </c>
      <c r="P43" s="304" t="str">
        <f>IF(LEN(CONCATENATE(O40,O41,O42,O43))=0, " ", SUM(O40:O43))</f>
        <v xml:space="preserve"> </v>
      </c>
      <c r="Q43" s="303" t="str">
        <f>IF(LEN(TRIM(Input!E473)) = 0, "", Input!E473)</f>
        <v/>
      </c>
      <c r="R43" s="304" t="str">
        <f>IF(LEN(CONCATENATE(Q40,Q41,Q42,Q43))=0, " ", SUM(Q40:Q43))</f>
        <v xml:space="preserve"> </v>
      </c>
      <c r="S43" s="303" t="str">
        <f>IF(LEN(TRIM(Input!F473)) = 0, "", Input!F473)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IF(LEN(TRIM(Input!C426)) = 0, "", Input!C426)</f>
        <v/>
      </c>
      <c r="C44" s="181" t="s">
        <v>0</v>
      </c>
      <c r="D44" s="180" t="str">
        <f>IF(LEN(TRIM(Input!D426)) = 0, "", Input!D426)</f>
        <v/>
      </c>
      <c r="E44" s="181"/>
      <c r="F44" s="180" t="str">
        <f>IF(LEN(TRIM(Input!E426)) = 0, "", Input!E426)</f>
        <v/>
      </c>
      <c r="G44" s="181" t="s">
        <v>0</v>
      </c>
      <c r="H44" s="180" t="str">
        <f>IF(LEN(TRIM(Input!F426)) = 0, "", Input!F426)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IF(LEN(TRIM(Input!C474)) = 0, "", Input!C474)</f>
        <v/>
      </c>
      <c r="N44" s="181" t="s">
        <v>0</v>
      </c>
      <c r="O44" s="180" t="str">
        <f>IF(LEN(TRIM(Input!D474)) = 0, "", Input!D474)</f>
        <v/>
      </c>
      <c r="P44" s="181" t="s">
        <v>0</v>
      </c>
      <c r="Q44" s="180" t="str">
        <f>IF(LEN(TRIM(Input!E474)) = 0, "", Input!E474)</f>
        <v/>
      </c>
      <c r="R44" s="181" t="s">
        <v>0</v>
      </c>
      <c r="S44" s="180" t="str">
        <f>IF(LEN(TRIM(Input!F474)) = 0, "", Input!F474)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IF(LEN(TRIM(Input!C427)) = 0, "", Input!C427)</f>
        <v/>
      </c>
      <c r="C45" s="181" t="s">
        <v>0</v>
      </c>
      <c r="D45" s="180" t="str">
        <f>IF(LEN(TRIM(Input!D427)) = 0, "", Input!D427)</f>
        <v/>
      </c>
      <c r="E45" s="181"/>
      <c r="F45" s="180" t="str">
        <f>IF(LEN(TRIM(Input!E427)) = 0, "", Input!E427)</f>
        <v/>
      </c>
      <c r="G45" s="181" t="s">
        <v>0</v>
      </c>
      <c r="H45" s="180" t="str">
        <f>IF(LEN(TRIM(Input!F427)) = 0, "", Input!F427)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IF(LEN(TRIM(Input!C475)) = 0, "", Input!C475)</f>
        <v/>
      </c>
      <c r="N45" s="181" t="s">
        <v>0</v>
      </c>
      <c r="O45" s="180" t="str">
        <f>IF(LEN(TRIM(Input!D475)) = 0, "", Input!D475)</f>
        <v/>
      </c>
      <c r="P45" s="181" t="s">
        <v>0</v>
      </c>
      <c r="Q45" s="180" t="str">
        <f>IF(LEN(TRIM(Input!E475)) = 0, "", Input!E475)</f>
        <v/>
      </c>
      <c r="R45" s="181" t="s">
        <v>0</v>
      </c>
      <c r="S45" s="180" t="str">
        <f>IF(LEN(TRIM(Input!F475)) = 0, "", Input!F475)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IF(LEN(TRIM(Input!C428)) = 0, "", Input!C428)</f>
        <v/>
      </c>
      <c r="C46" s="181" t="s">
        <v>0</v>
      </c>
      <c r="D46" s="180" t="str">
        <f>IF(LEN(TRIM(Input!D428)) = 0, "", Input!D428)</f>
        <v/>
      </c>
      <c r="E46" s="181"/>
      <c r="F46" s="180" t="str">
        <f>IF(LEN(TRIM(Input!E428)) = 0, "", Input!E428)</f>
        <v/>
      </c>
      <c r="G46" s="181" t="s">
        <v>0</v>
      </c>
      <c r="H46" s="180" t="str">
        <f>IF(LEN(TRIM(Input!F428)) = 0, "", Input!F428)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IF(LEN(TRIM(Input!C476)) = 0, "", Input!C476)</f>
        <v/>
      </c>
      <c r="N46" s="181" t="s">
        <v>0</v>
      </c>
      <c r="O46" s="180" t="str">
        <f>IF(LEN(TRIM(Input!D476)) = 0, "", Input!D476)</f>
        <v/>
      </c>
      <c r="P46" s="181" t="s">
        <v>0</v>
      </c>
      <c r="Q46" s="180" t="str">
        <f>IF(LEN(TRIM(Input!E476)) = 0, "", Input!E476)</f>
        <v/>
      </c>
      <c r="R46" s="181" t="s">
        <v>0</v>
      </c>
      <c r="S46" s="180" t="str">
        <f>IF(LEN(TRIM(Input!F476)) = 0, "", Input!F476)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IF(LEN(TRIM(Input!C429)) = 0, "", Input!C429)</f>
        <v/>
      </c>
      <c r="C47" s="301" t="str">
        <f>IF(LEN(CONCATENATE(B44,B45,B46,B47))=0, " ", SUM(B44:B47))</f>
        <v xml:space="preserve"> </v>
      </c>
      <c r="D47" s="300" t="str">
        <f>IF(LEN(TRIM(Input!D429)) = 0, "", Input!D429)</f>
        <v/>
      </c>
      <c r="E47" s="301" t="str">
        <f>IF(LEN(CONCATENATE(D44,D45,D46,D47))=0, " ", SUM(D44:D47))</f>
        <v xml:space="preserve"> </v>
      </c>
      <c r="F47" s="300" t="str">
        <f>IF(LEN(TRIM(Input!E429)) = 0, "", Input!E429)</f>
        <v/>
      </c>
      <c r="G47" s="301" t="str">
        <f>IF(LEN(CONCATENATE(F44,F45,F46,F47))=0, " ", SUM(F44:F47))</f>
        <v xml:space="preserve"> </v>
      </c>
      <c r="H47" s="300" t="str">
        <f>IF(LEN(TRIM(Input!F429)) = 0, "", Input!F429)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IF(LEN(TRIM(Input!C477)) = 0, "", Input!C477)</f>
        <v/>
      </c>
      <c r="N47" s="304" t="str">
        <f>IF(LEN(CONCATENATE(M44,M45,M46,M47))=0, " ", SUM(M44:M47))</f>
        <v xml:space="preserve"> </v>
      </c>
      <c r="O47" s="303" t="str">
        <f>IF(LEN(TRIM(Input!D477)) = 0, "", Input!D477)</f>
        <v/>
      </c>
      <c r="P47" s="304" t="str">
        <f>IF(LEN(CONCATENATE(O44,O45,O46,O47))=0, " ", SUM(O44:O47))</f>
        <v xml:space="preserve"> </v>
      </c>
      <c r="Q47" s="303" t="str">
        <f>IF(LEN(TRIM(Input!E477)) = 0, "", Input!E477)</f>
        <v/>
      </c>
      <c r="R47" s="304" t="str">
        <f>IF(LEN(CONCATENATE(Q44,Q45,Q46,Q47))=0, " ", SUM(Q44:Q47))</f>
        <v xml:space="preserve"> </v>
      </c>
      <c r="S47" s="303" t="str">
        <f>IF(LEN(TRIM(Input!F477)) = 0, "", Input!F477)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IF(LEN(TRIM(Input!C430)) = 0, "", Input!C430)</f>
        <v/>
      </c>
      <c r="C48" s="181" t="s">
        <v>0</v>
      </c>
      <c r="D48" s="180" t="str">
        <f>IF(LEN(TRIM(Input!D430)) = 0, "", Input!D430)</f>
        <v/>
      </c>
      <c r="E48" s="181"/>
      <c r="F48" s="180" t="str">
        <f>IF(LEN(TRIM(Input!E430)) = 0, "", Input!E430)</f>
        <v/>
      </c>
      <c r="G48" s="181" t="s">
        <v>0</v>
      </c>
      <c r="H48" s="180" t="str">
        <f>IF(LEN(TRIM(Input!F430)) = 0, "", Input!F430)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IF(LEN(TRIM(Input!C478)) = 0, "", Input!C478)</f>
        <v/>
      </c>
      <c r="N48" s="181" t="s">
        <v>0</v>
      </c>
      <c r="O48" s="180" t="str">
        <f>IF(LEN(TRIM(Input!D478)) = 0, "", Input!D478)</f>
        <v/>
      </c>
      <c r="P48" s="181" t="s">
        <v>0</v>
      </c>
      <c r="Q48" s="180" t="str">
        <f>IF(LEN(TRIM(Input!E478)) = 0, "", Input!E478)</f>
        <v/>
      </c>
      <c r="R48" s="181" t="s">
        <v>0</v>
      </c>
      <c r="S48" s="180" t="str">
        <f>IF(LEN(TRIM(Input!F478)) = 0, "", Input!F478)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IF(LEN(TRIM(Input!C431)) = 0, "", Input!C431)</f>
        <v/>
      </c>
      <c r="C49" s="181" t="s">
        <v>0</v>
      </c>
      <c r="D49" s="180" t="str">
        <f>IF(LEN(TRIM(Input!D431)) = 0, "", Input!D431)</f>
        <v/>
      </c>
      <c r="E49" s="181"/>
      <c r="F49" s="180" t="str">
        <f>IF(LEN(TRIM(Input!E431)) = 0, "", Input!E431)</f>
        <v/>
      </c>
      <c r="G49" s="181" t="s">
        <v>0</v>
      </c>
      <c r="H49" s="180" t="str">
        <f>IF(LEN(TRIM(Input!F431)) = 0, "", Input!F431)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IF(LEN(TRIM(Input!C479)) = 0, "", Input!C479)</f>
        <v/>
      </c>
      <c r="N49" s="181" t="s">
        <v>0</v>
      </c>
      <c r="O49" s="180" t="str">
        <f>IF(LEN(TRIM(Input!D479)) = 0, "", Input!D479)</f>
        <v/>
      </c>
      <c r="P49" s="181" t="s">
        <v>0</v>
      </c>
      <c r="Q49" s="180" t="str">
        <f>IF(LEN(TRIM(Input!E479)) = 0, "", Input!E479)</f>
        <v/>
      </c>
      <c r="R49" s="181" t="s">
        <v>0</v>
      </c>
      <c r="S49" s="180" t="str">
        <f>IF(LEN(TRIM(Input!F479)) = 0, "", Input!F479)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IF(LEN(TRIM(Input!C432)) = 0, "", Input!C432)</f>
        <v/>
      </c>
      <c r="C50" s="181" t="s">
        <v>0</v>
      </c>
      <c r="D50" s="180" t="str">
        <f>IF(LEN(TRIM(Input!D432)) = 0, "", Input!D432)</f>
        <v/>
      </c>
      <c r="E50" s="181"/>
      <c r="F50" s="180" t="str">
        <f>IF(LEN(TRIM(Input!E432)) = 0, "", Input!E432)</f>
        <v/>
      </c>
      <c r="G50" s="181" t="s">
        <v>0</v>
      </c>
      <c r="H50" s="180" t="str">
        <f>IF(LEN(TRIM(Input!F432)) = 0, "", Input!F432)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IF(LEN(TRIM(Input!C480)) = 0, "", Input!C480)</f>
        <v/>
      </c>
      <c r="N50" s="181" t="s">
        <v>0</v>
      </c>
      <c r="O50" s="180" t="str">
        <f>IF(LEN(TRIM(Input!D480)) = 0, "", Input!D480)</f>
        <v/>
      </c>
      <c r="P50" s="181" t="s">
        <v>0</v>
      </c>
      <c r="Q50" s="180" t="str">
        <f>IF(LEN(TRIM(Input!E480)) = 0, "", Input!E480)</f>
        <v/>
      </c>
      <c r="R50" s="181" t="s">
        <v>0</v>
      </c>
      <c r="S50" s="180" t="str">
        <f>IF(LEN(TRIM(Input!F480)) = 0, "", Input!F480)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IF(LEN(TRIM(Input!C433)) = 0, "", Input!C433)</f>
        <v/>
      </c>
      <c r="C51" s="301" t="str">
        <f>IF(LEN(CONCATENATE(B48,B49,B50,B51))=0, " ", SUM(B48:B51))</f>
        <v xml:space="preserve"> </v>
      </c>
      <c r="D51" s="300" t="str">
        <f>IF(LEN(TRIM(Input!D433)) = 0, "", Input!D433)</f>
        <v/>
      </c>
      <c r="E51" s="301" t="str">
        <f>IF(LEN(CONCATENATE(D48,D49,D50,D51))=0, " ", SUM(D48:D51))</f>
        <v xml:space="preserve"> </v>
      </c>
      <c r="F51" s="300" t="str">
        <f>IF(LEN(TRIM(Input!E433)) = 0, "", Input!E433)</f>
        <v/>
      </c>
      <c r="G51" s="301" t="str">
        <f>IF(LEN(CONCATENATE(F48,F49,F50,F51))=0, " ", SUM(F48:F51))</f>
        <v xml:space="preserve"> </v>
      </c>
      <c r="H51" s="300" t="str">
        <f>IF(LEN(TRIM(Input!F433)) = 0, "", Input!F433)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IF(LEN(TRIM(Input!C481)) = 0, "", Input!C481)</f>
        <v/>
      </c>
      <c r="N51" s="304" t="str">
        <f>IF(LEN(CONCATENATE(M48,M49,M50,M51))=0, " ", SUM(M48:M51))</f>
        <v xml:space="preserve"> </v>
      </c>
      <c r="O51" s="303" t="str">
        <f>IF(LEN(TRIM(Input!D481)) = 0, "", Input!D481)</f>
        <v/>
      </c>
      <c r="P51" s="304" t="str">
        <f>IF(LEN(CONCATENATE(O48,O49,O50,O51))=0, " ", SUM(O48:O51))</f>
        <v xml:space="preserve"> </v>
      </c>
      <c r="Q51" s="303" t="str">
        <f>IF(LEN(TRIM(Input!E481)) = 0, "", Input!E481)</f>
        <v/>
      </c>
      <c r="R51" s="304" t="str">
        <f>IF(LEN(CONCATENATE(Q48,Q49,Q50,Q51))=0, " ", SUM(Q48:Q51))</f>
        <v xml:space="preserve"> </v>
      </c>
      <c r="S51" s="303" t="str">
        <f>IF(LEN(TRIM(Input!F481)) = 0, "", Input!F481)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IF(LEN(TRIM(Input!C434)) = 0, "", Input!C434)</f>
        <v/>
      </c>
      <c r="C52" s="181" t="s">
        <v>0</v>
      </c>
      <c r="D52" s="180" t="str">
        <f>IF(LEN(TRIM(Input!D434)) = 0, "", Input!D434)</f>
        <v/>
      </c>
      <c r="E52" s="181"/>
      <c r="F52" s="180" t="str">
        <f>IF(LEN(TRIM(Input!E434)) = 0, "", Input!E434)</f>
        <v/>
      </c>
      <c r="G52" s="181" t="s">
        <v>0</v>
      </c>
      <c r="H52" s="180" t="str">
        <f>IF(LEN(TRIM(Input!F434)) = 0, "", Input!F434)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IF(LEN(TRIM(Input!C482)) = 0, "", Input!C482)</f>
        <v/>
      </c>
      <c r="N52" s="181" t="s">
        <v>0</v>
      </c>
      <c r="O52" s="180" t="str">
        <f>IF(LEN(TRIM(Input!D482)) = 0, "", Input!D482)</f>
        <v/>
      </c>
      <c r="P52" s="181" t="s">
        <v>0</v>
      </c>
      <c r="Q52" s="180" t="str">
        <f>IF(LEN(TRIM(Input!E482)) = 0, "", Input!E482)</f>
        <v/>
      </c>
      <c r="R52" s="181" t="s">
        <v>0</v>
      </c>
      <c r="S52" s="180" t="str">
        <f>IF(LEN(TRIM(Input!F482)) = 0, "", Input!F482)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IF(LEN(TRIM(Input!C435)) = 0, "", Input!C435)</f>
        <v/>
      </c>
      <c r="C53" s="181" t="s">
        <v>0</v>
      </c>
      <c r="D53" s="180" t="str">
        <f>IF(LEN(TRIM(Input!D435)) = 0, "", Input!D435)</f>
        <v/>
      </c>
      <c r="E53" s="181"/>
      <c r="F53" s="180" t="str">
        <f>IF(LEN(TRIM(Input!E435)) = 0, "", Input!E435)</f>
        <v/>
      </c>
      <c r="G53" s="181" t="s">
        <v>0</v>
      </c>
      <c r="H53" s="180" t="str">
        <f>IF(LEN(TRIM(Input!F435)) = 0, "", Input!F435)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IF(LEN(TRIM(Input!C483)) = 0, "", Input!C483)</f>
        <v/>
      </c>
      <c r="N53" s="181" t="s">
        <v>0</v>
      </c>
      <c r="O53" s="180" t="str">
        <f>IF(LEN(TRIM(Input!D483)) = 0, "", Input!D483)</f>
        <v/>
      </c>
      <c r="P53" s="181" t="s">
        <v>0</v>
      </c>
      <c r="Q53" s="180" t="str">
        <f>IF(LEN(TRIM(Input!E483)) = 0, "", Input!E483)</f>
        <v/>
      </c>
      <c r="R53" s="181" t="s">
        <v>0</v>
      </c>
      <c r="S53" s="180" t="str">
        <f>IF(LEN(TRIM(Input!F483)) = 0, "", Input!F483)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IF(LEN(TRIM(Input!C436)) = 0, "", Input!C436)</f>
        <v/>
      </c>
      <c r="C54" s="181" t="s">
        <v>0</v>
      </c>
      <c r="D54" s="180" t="str">
        <f>IF(LEN(TRIM(Input!D436)) = 0, "", Input!D436)</f>
        <v/>
      </c>
      <c r="E54" s="181"/>
      <c r="F54" s="180" t="str">
        <f>IF(LEN(TRIM(Input!E436)) = 0, "", Input!E436)</f>
        <v/>
      </c>
      <c r="G54" s="181" t="s">
        <v>0</v>
      </c>
      <c r="H54" s="180" t="str">
        <f>IF(LEN(TRIM(Input!F436)) = 0, "", Input!F436)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IF(LEN(TRIM(Input!C484)) = 0, "", Input!C484)</f>
        <v/>
      </c>
      <c r="N54" s="181" t="s">
        <v>0</v>
      </c>
      <c r="O54" s="180" t="str">
        <f>IF(LEN(TRIM(Input!D484)) = 0, "", Input!D484)</f>
        <v/>
      </c>
      <c r="P54" s="181" t="s">
        <v>0</v>
      </c>
      <c r="Q54" s="180" t="str">
        <f>IF(LEN(TRIM(Input!E484)) = 0, "", Input!E484)</f>
        <v/>
      </c>
      <c r="R54" s="181" t="s">
        <v>0</v>
      </c>
      <c r="S54" s="180" t="str">
        <f>IF(LEN(TRIM(Input!F484)) = 0, "", Input!F484)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IF(LEN(TRIM(Input!C437)) = 0, "", Input!C437)</f>
        <v/>
      </c>
      <c r="C55" s="181" t="str">
        <f>IF(LEN(CONCATENATE(B52,B53,B54,B55))=0, " ", SUM(B52:B55))</f>
        <v xml:space="preserve"> </v>
      </c>
      <c r="D55" s="300" t="str">
        <f>IF(LEN(TRIM(Input!D437)) = 0, "", Input!D437)</f>
        <v/>
      </c>
      <c r="E55" s="181" t="str">
        <f>IF(LEN(CONCATENATE(D52,D53,D54,D55))=0, " ", SUM(D52:D55))</f>
        <v xml:space="preserve"> </v>
      </c>
      <c r="F55" s="300" t="str">
        <f>IF(LEN(TRIM(Input!E437)) = 0, "", Input!E437)</f>
        <v/>
      </c>
      <c r="G55" s="181" t="str">
        <f>IF(LEN(CONCATENATE(F52,F53,F54,F55))=0, " ", SUM(F52:F55))</f>
        <v xml:space="preserve"> </v>
      </c>
      <c r="H55" s="300" t="str">
        <f>IF(LEN(TRIM(Input!F437)) = 0, "", Input!F437)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IF(LEN(TRIM(Input!C485)) = 0, "", Input!C485)</f>
        <v/>
      </c>
      <c r="N55" s="314" t="str">
        <f>IF(LEN(CONCATENATE(M52,M53,M54,M55))=0, " ", SUM(M52:M55))</f>
        <v xml:space="preserve"> </v>
      </c>
      <c r="O55" s="313" t="str">
        <f>IF(LEN(TRIM(Input!D485)) = 0, "", Input!D485)</f>
        <v/>
      </c>
      <c r="P55" s="314" t="str">
        <f>IF(LEN(CONCATENATE(O52,O53,O54,O55))=0, " ", SUM(O52:O55))</f>
        <v xml:space="preserve"> </v>
      </c>
      <c r="Q55" s="313" t="str">
        <f>IF(LEN(TRIM(Input!E485)) = 0, "", Input!E485)</f>
        <v/>
      </c>
      <c r="R55" s="314" t="str">
        <f>IF(LEN(CONCATENATE(Q52,Q53,Q54,Q55))=0, " ", SUM(Q52:Q55))</f>
        <v xml:space="preserve"> </v>
      </c>
      <c r="S55" s="313" t="str">
        <f>IF(LEN(TRIM(Input!F485)) = 0, "", Input!F485)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Auto Mall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+ 5</f>
        <v>41322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Fremont and Osgood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IF(LEN(TRIM(Input!C486)) = 0, "", Input!C486)</f>
        <v/>
      </c>
      <c r="C8" s="181" t="s">
        <v>0</v>
      </c>
      <c r="D8" s="180" t="str">
        <f>IF(LEN(TRIM(Input!D486)) = 0, "", Input!D486)</f>
        <v/>
      </c>
      <c r="E8" s="182"/>
      <c r="F8" s="180" t="str">
        <f>IF(LEN(TRIM(Input!E486)) = 0, "", Input!E486)</f>
        <v/>
      </c>
      <c r="G8" s="180" t="s">
        <v>0</v>
      </c>
      <c r="H8" s="180" t="str">
        <f>IF(LEN(TRIM(Input!F486)) = 0, "", Input!F486)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IF(LEN(TRIM(Input!C534)) = 0, "", Input!C534)</f>
        <v/>
      </c>
      <c r="N8" s="185" t="s">
        <v>0</v>
      </c>
      <c r="O8" s="184" t="str">
        <f>IF(LEN(TRIM(Input!D534)) = 0, "", Input!D534)</f>
        <v/>
      </c>
      <c r="P8" s="184" t="s">
        <v>0</v>
      </c>
      <c r="Q8" s="184" t="str">
        <f>IF(LEN(TRIM(Input!E534)) = 0, "", Input!E534)</f>
        <v/>
      </c>
      <c r="R8" s="184" t="s">
        <v>0</v>
      </c>
      <c r="S8" s="184" t="str">
        <f>IF(LEN(TRIM(Input!F534)) = 0, "", Input!F534)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IF(LEN(TRIM(Input!C487)) = 0, "", Input!C487)</f>
        <v/>
      </c>
      <c r="C9" s="181" t="s">
        <v>0</v>
      </c>
      <c r="D9" s="180" t="str">
        <f>IF(LEN(TRIM(Input!D487)) = 0, "", Input!D487)</f>
        <v/>
      </c>
      <c r="E9" s="187"/>
      <c r="F9" s="180" t="str">
        <f>IF(LEN(TRIM(Input!E487)) = 0, "", Input!E487)</f>
        <v/>
      </c>
      <c r="G9" s="180" t="s">
        <v>0</v>
      </c>
      <c r="H9" s="180" t="str">
        <f>IF(LEN(TRIM(Input!F487)) = 0, "", Input!F487)</f>
        <v/>
      </c>
      <c r="I9" s="181" t="s">
        <v>0</v>
      </c>
      <c r="J9" s="180"/>
      <c r="K9" s="188">
        <v>0.51041666666666663</v>
      </c>
      <c r="L9" s="180"/>
      <c r="M9" s="180" t="str">
        <f>IF(LEN(TRIM(Input!C535)) = 0, "", Input!C535)</f>
        <v/>
      </c>
      <c r="N9" s="181" t="s">
        <v>0</v>
      </c>
      <c r="O9" s="180" t="str">
        <f>IF(LEN(TRIM(Input!D535)) = 0, "", Input!D535)</f>
        <v/>
      </c>
      <c r="P9" s="180" t="s">
        <v>0</v>
      </c>
      <c r="Q9" s="180" t="str">
        <f>IF(LEN(TRIM(Input!E535)) = 0, "", Input!E535)</f>
        <v/>
      </c>
      <c r="R9" s="180" t="s">
        <v>0</v>
      </c>
      <c r="S9" s="180" t="str">
        <f>IF(LEN(TRIM(Input!F535)) = 0, "", Input!F535)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IF(LEN(TRIM(Input!C488)) = 0, "", Input!C488)</f>
        <v/>
      </c>
      <c r="C10" s="181" t="s">
        <v>0</v>
      </c>
      <c r="D10" s="180" t="str">
        <f>IF(LEN(TRIM(Input!D488)) = 0, "", Input!D488)</f>
        <v/>
      </c>
      <c r="E10" s="187"/>
      <c r="F10" s="180" t="str">
        <f>IF(LEN(TRIM(Input!E488)) = 0, "", Input!E488)</f>
        <v/>
      </c>
      <c r="G10" s="180" t="s">
        <v>0</v>
      </c>
      <c r="H10" s="180" t="str">
        <f>IF(LEN(TRIM(Input!F488)) = 0, "", Input!F488)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IF(LEN(TRIM(Input!C536)) = 0, "", Input!C536)</f>
        <v/>
      </c>
      <c r="N10" s="181" t="s">
        <v>0</v>
      </c>
      <c r="O10" s="180" t="str">
        <f>IF(LEN(TRIM(Input!D536)) = 0, "", Input!D536)</f>
        <v/>
      </c>
      <c r="P10" s="180" t="s">
        <v>0</v>
      </c>
      <c r="Q10" s="180" t="str">
        <f>IF(LEN(TRIM(Input!E536)) = 0, "", Input!E536)</f>
        <v/>
      </c>
      <c r="R10" s="180" t="s">
        <v>0</v>
      </c>
      <c r="S10" s="180" t="str">
        <f>IF(LEN(TRIM(Input!F536)) = 0, "", Input!F536)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IF(LEN(TRIM(Input!C489)) = 0, "", Input!C489)</f>
        <v/>
      </c>
      <c r="C11" s="301" t="str">
        <f>IF(LEN(CONCATENATE(B8,B9,B10,B11))=0, " ", SUM(B8:B11))</f>
        <v xml:space="preserve"> </v>
      </c>
      <c r="D11" s="300" t="str">
        <f>IF(LEN(TRIM(Input!D489)) = 0, "", Input!D489)</f>
        <v/>
      </c>
      <c r="E11" s="301" t="str">
        <f>IF(LEN(CONCATENATE(D8,D9,D10,D11))=0, " ", SUM(D8:D11))</f>
        <v xml:space="preserve"> </v>
      </c>
      <c r="F11" s="300" t="str">
        <f>IF(LEN(TRIM(Input!E489)) = 0, "", Input!E489)</f>
        <v/>
      </c>
      <c r="G11" s="301" t="str">
        <f>IF(LEN(CONCATENATE(F8,F9,F10,F11))=0, " ", SUM(F8:F11))</f>
        <v xml:space="preserve"> </v>
      </c>
      <c r="H11" s="300" t="str">
        <f>IF(LEN(TRIM(Input!F489)) = 0, "", Input!F489)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IF(LEN(TRIM(Input!C537)) = 0, "", Input!C537)</f>
        <v/>
      </c>
      <c r="N11" s="304" t="str">
        <f>IF(LEN(CONCATENATE(M8,M9,M10,M11))=0, " ", SUM(M8:M11))</f>
        <v xml:space="preserve"> </v>
      </c>
      <c r="O11" s="303" t="str">
        <f>IF(LEN(TRIM(Input!D537)) = 0, "", Input!D537)</f>
        <v/>
      </c>
      <c r="P11" s="304" t="str">
        <f>IF(LEN(CONCATENATE(O8,O9,O10,O11))=0, " ", SUM(O8:O11))</f>
        <v xml:space="preserve"> </v>
      </c>
      <c r="Q11" s="303" t="str">
        <f>IF(LEN(TRIM(Input!E537)) = 0, "", Input!E537)</f>
        <v/>
      </c>
      <c r="R11" s="304" t="str">
        <f>IF(LEN(CONCATENATE(Q8,Q9,Q10,Q11))=0, " ", SUM(Q8:Q11))</f>
        <v xml:space="preserve"> </v>
      </c>
      <c r="S11" s="303" t="str">
        <f>IF(LEN(TRIM(Input!F537)) = 0, "", Input!F537)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IF(LEN(TRIM(Input!C490)) = 0, "", Input!C490)</f>
        <v/>
      </c>
      <c r="C12" s="181" t="s">
        <v>0</v>
      </c>
      <c r="D12" s="180" t="str">
        <f>IF(LEN(TRIM(Input!D490)) = 0, "", Input!D490)</f>
        <v/>
      </c>
      <c r="E12" s="181"/>
      <c r="F12" s="180" t="str">
        <f>IF(LEN(TRIM(Input!E490)) = 0, "", Input!E490)</f>
        <v/>
      </c>
      <c r="G12" s="181" t="s">
        <v>0</v>
      </c>
      <c r="H12" s="180" t="str">
        <f>IF(LEN(TRIM(Input!F490)) = 0, "", Input!F490)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IF(LEN(TRIM(Input!C538)) = 0, "", Input!C538)</f>
        <v/>
      </c>
      <c r="N12" s="181" t="s">
        <v>0</v>
      </c>
      <c r="O12" s="180" t="str">
        <f>IF(LEN(TRIM(Input!D538)) = 0, "", Input!D538)</f>
        <v/>
      </c>
      <c r="P12" s="181" t="s">
        <v>0</v>
      </c>
      <c r="Q12" s="180" t="str">
        <f>IF(LEN(TRIM(Input!E538)) = 0, "", Input!E538)</f>
        <v/>
      </c>
      <c r="R12" s="181" t="s">
        <v>0</v>
      </c>
      <c r="S12" s="180" t="str">
        <f>IF(LEN(TRIM(Input!F538)) = 0, "", Input!F538)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IF(LEN(TRIM(Input!C491)) = 0, "", Input!C491)</f>
        <v/>
      </c>
      <c r="C13" s="181" t="s">
        <v>0</v>
      </c>
      <c r="D13" s="180" t="str">
        <f>IF(LEN(TRIM(Input!D491)) = 0, "", Input!D491)</f>
        <v/>
      </c>
      <c r="E13" s="181"/>
      <c r="F13" s="180" t="str">
        <f>IF(LEN(TRIM(Input!E491)) = 0, "", Input!E491)</f>
        <v/>
      </c>
      <c r="G13" s="181" t="s">
        <v>0</v>
      </c>
      <c r="H13" s="180" t="str">
        <f>IF(LEN(TRIM(Input!F491)) = 0, "", Input!F491)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IF(LEN(TRIM(Input!C539)) = 0, "", Input!C539)</f>
        <v/>
      </c>
      <c r="N13" s="181" t="s">
        <v>0</v>
      </c>
      <c r="O13" s="180" t="str">
        <f>IF(LEN(TRIM(Input!D539)) = 0, "", Input!D539)</f>
        <v/>
      </c>
      <c r="P13" s="181" t="s">
        <v>0</v>
      </c>
      <c r="Q13" s="180" t="str">
        <f>IF(LEN(TRIM(Input!E539)) = 0, "", Input!E539)</f>
        <v/>
      </c>
      <c r="R13" s="181" t="s">
        <v>0</v>
      </c>
      <c r="S13" s="180" t="str">
        <f>IF(LEN(TRIM(Input!F539)) = 0, "", Input!F539)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IF(LEN(TRIM(Input!C492)) = 0, "", Input!C492)</f>
        <v/>
      </c>
      <c r="C14" s="181" t="s">
        <v>0</v>
      </c>
      <c r="D14" s="180" t="str">
        <f>IF(LEN(TRIM(Input!D492)) = 0, "", Input!D492)</f>
        <v/>
      </c>
      <c r="E14" s="181"/>
      <c r="F14" s="180" t="str">
        <f>IF(LEN(TRIM(Input!E492)) = 0, "", Input!E492)</f>
        <v/>
      </c>
      <c r="G14" s="181" t="s">
        <v>0</v>
      </c>
      <c r="H14" s="180" t="str">
        <f>IF(LEN(TRIM(Input!F492)) = 0, "", Input!F492)</f>
        <v/>
      </c>
      <c r="I14" s="181" t="s">
        <v>0</v>
      </c>
      <c r="J14" s="191"/>
      <c r="K14" s="188">
        <v>0.5625</v>
      </c>
      <c r="L14" s="180"/>
      <c r="M14" s="180" t="str">
        <f>IF(LEN(TRIM(Input!C540)) = 0, "", Input!C540)</f>
        <v/>
      </c>
      <c r="N14" s="181" t="s">
        <v>0</v>
      </c>
      <c r="O14" s="180" t="str">
        <f>IF(LEN(TRIM(Input!D540)) = 0, "", Input!D540)</f>
        <v/>
      </c>
      <c r="P14" s="181" t="s">
        <v>0</v>
      </c>
      <c r="Q14" s="180" t="str">
        <f>IF(LEN(TRIM(Input!E540)) = 0, "", Input!E540)</f>
        <v/>
      </c>
      <c r="R14" s="181" t="s">
        <v>0</v>
      </c>
      <c r="S14" s="180" t="str">
        <f>IF(LEN(TRIM(Input!F540)) = 0, "", Input!F540)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IF(LEN(TRIM(Input!C493)) = 0, "", Input!C493)</f>
        <v/>
      </c>
      <c r="C15" s="301" t="str">
        <f>IF(LEN(CONCATENATE(B12,B13,B14,B15))=0, " ", SUM(B12:B15))</f>
        <v xml:space="preserve"> </v>
      </c>
      <c r="D15" s="300" t="str">
        <f>IF(LEN(TRIM(Input!D493)) = 0, "", Input!D493)</f>
        <v/>
      </c>
      <c r="E15" s="301" t="str">
        <f>IF(LEN(CONCATENATE(D12,D13,D14,D15))=0, " ", SUM(D12:D15))</f>
        <v xml:space="preserve"> </v>
      </c>
      <c r="F15" s="300" t="str">
        <f>IF(LEN(TRIM(Input!E493)) = 0, "", Input!E493)</f>
        <v/>
      </c>
      <c r="G15" s="301" t="str">
        <f>IF(LEN(CONCATENATE(F12,F13,F14,F15))=0, " ", SUM(F12:F15))</f>
        <v xml:space="preserve"> </v>
      </c>
      <c r="H15" s="300" t="str">
        <f>IF(LEN(TRIM(Input!F493)) = 0, "", Input!F493)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IF(LEN(TRIM(Input!C541)) = 0, "", Input!C541)</f>
        <v/>
      </c>
      <c r="N15" s="304" t="str">
        <f>IF(LEN(CONCATENATE(M12,M13,M14,M15))=0, " ", SUM(M12:M15))</f>
        <v xml:space="preserve"> </v>
      </c>
      <c r="O15" s="303" t="str">
        <f>IF(LEN(TRIM(Input!D541)) = 0, "", Input!D541)</f>
        <v/>
      </c>
      <c r="P15" s="304" t="str">
        <f>IF(LEN(CONCATENATE(O12,O13,O14,O15))=0, " ", SUM(O12:O15))</f>
        <v xml:space="preserve"> </v>
      </c>
      <c r="Q15" s="303" t="str">
        <f>IF(LEN(TRIM(Input!E541)) = 0, "", Input!E541)</f>
        <v/>
      </c>
      <c r="R15" s="304" t="str">
        <f>IF(LEN(CONCATENATE(Q12,Q13,Q14,Q15))=0, " ", SUM(Q12:Q15))</f>
        <v xml:space="preserve"> </v>
      </c>
      <c r="S15" s="303" t="str">
        <f>IF(LEN(TRIM(Input!F541)) = 0, "", Input!F541)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IF(LEN(TRIM(Input!C494)) = 0, "", Input!C494)</f>
        <v/>
      </c>
      <c r="C16" s="181" t="s">
        <v>0</v>
      </c>
      <c r="D16" s="180" t="str">
        <f>IF(LEN(TRIM(Input!D494)) = 0, "", Input!D494)</f>
        <v/>
      </c>
      <c r="E16" s="181"/>
      <c r="F16" s="180" t="str">
        <f>IF(LEN(TRIM(Input!E494)) = 0, "", Input!E494)</f>
        <v/>
      </c>
      <c r="G16" s="181" t="s">
        <v>0</v>
      </c>
      <c r="H16" s="180" t="str">
        <f>IF(LEN(TRIM(Input!F494)) = 0, "", Input!F494)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IF(LEN(TRIM(Input!C542)) = 0, "", Input!C542)</f>
        <v/>
      </c>
      <c r="N16" s="181" t="s">
        <v>0</v>
      </c>
      <c r="O16" s="180" t="str">
        <f>IF(LEN(TRIM(Input!D542)) = 0, "", Input!D542)</f>
        <v/>
      </c>
      <c r="P16" s="181" t="s">
        <v>0</v>
      </c>
      <c r="Q16" s="180" t="str">
        <f>IF(LEN(TRIM(Input!E542)) = 0, "", Input!E542)</f>
        <v/>
      </c>
      <c r="R16" s="181" t="s">
        <v>0</v>
      </c>
      <c r="S16" s="180" t="str">
        <f>IF(LEN(TRIM(Input!F542)) = 0, "", Input!F542)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IF(LEN(TRIM(Input!C495)) = 0, "", Input!C495)</f>
        <v/>
      </c>
      <c r="C17" s="181" t="s">
        <v>0</v>
      </c>
      <c r="D17" s="180" t="str">
        <f>IF(LEN(TRIM(Input!D495)) = 0, "", Input!D495)</f>
        <v/>
      </c>
      <c r="E17" s="181"/>
      <c r="F17" s="180" t="str">
        <f>IF(LEN(TRIM(Input!E495)) = 0, "", Input!E495)</f>
        <v/>
      </c>
      <c r="G17" s="181" t="s">
        <v>0</v>
      </c>
      <c r="H17" s="180" t="str">
        <f>IF(LEN(TRIM(Input!F495)) = 0, "", Input!F495)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IF(LEN(TRIM(Input!C543)) = 0, "", Input!C543)</f>
        <v/>
      </c>
      <c r="N17" s="181" t="s">
        <v>0</v>
      </c>
      <c r="O17" s="180" t="str">
        <f>IF(LEN(TRIM(Input!D543)) = 0, "", Input!D543)</f>
        <v/>
      </c>
      <c r="P17" s="181" t="s">
        <v>0</v>
      </c>
      <c r="Q17" s="180" t="str">
        <f>IF(LEN(TRIM(Input!E543)) = 0, "", Input!E543)</f>
        <v/>
      </c>
      <c r="R17" s="181" t="s">
        <v>0</v>
      </c>
      <c r="S17" s="180" t="str">
        <f>IF(LEN(TRIM(Input!F543)) = 0, "", Input!F543)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IF(LEN(TRIM(Input!C496)) = 0, "", Input!C496)</f>
        <v/>
      </c>
      <c r="C18" s="181" t="s">
        <v>0</v>
      </c>
      <c r="D18" s="180" t="str">
        <f>IF(LEN(TRIM(Input!D496)) = 0, "", Input!D496)</f>
        <v/>
      </c>
      <c r="E18" s="181"/>
      <c r="F18" s="180" t="str">
        <f>IF(LEN(TRIM(Input!E496)) = 0, "", Input!E496)</f>
        <v/>
      </c>
      <c r="G18" s="181" t="s">
        <v>0</v>
      </c>
      <c r="H18" s="180" t="str">
        <f>IF(LEN(TRIM(Input!F496)) = 0, "", Input!F496)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IF(LEN(TRIM(Input!C544)) = 0, "", Input!C544)</f>
        <v/>
      </c>
      <c r="N18" s="181" t="s">
        <v>0</v>
      </c>
      <c r="O18" s="180" t="str">
        <f>IF(LEN(TRIM(Input!D544)) = 0, "", Input!D544)</f>
        <v/>
      </c>
      <c r="P18" s="181" t="s">
        <v>0</v>
      </c>
      <c r="Q18" s="180" t="str">
        <f>IF(LEN(TRIM(Input!E544)) = 0, "", Input!E544)</f>
        <v/>
      </c>
      <c r="R18" s="181" t="s">
        <v>0</v>
      </c>
      <c r="S18" s="180" t="str">
        <f>IF(LEN(TRIM(Input!F544)) = 0, "", Input!F544)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IF(LEN(TRIM(Input!C497)) = 0, "", Input!C497)</f>
        <v/>
      </c>
      <c r="C19" s="301" t="str">
        <f>IF(LEN(CONCATENATE(B16,B17,B18,B19))=0, " ", SUM(B16:B19))</f>
        <v xml:space="preserve"> </v>
      </c>
      <c r="D19" s="300" t="str">
        <f>IF(LEN(TRIM(Input!D497)) = 0, "", Input!D497)</f>
        <v/>
      </c>
      <c r="E19" s="301" t="str">
        <f>IF(LEN(CONCATENATE(D16,D17,D18,D19))=0, " ", SUM(D16:D19))</f>
        <v xml:space="preserve"> </v>
      </c>
      <c r="F19" s="300" t="str">
        <f>IF(LEN(TRIM(Input!E497)) = 0, "", Input!E497)</f>
        <v/>
      </c>
      <c r="G19" s="301" t="str">
        <f>IF(LEN(CONCATENATE(F16,F17,F18,F19))=0, " ", SUM(F16:F19))</f>
        <v xml:space="preserve"> </v>
      </c>
      <c r="H19" s="300" t="str">
        <f>IF(LEN(TRIM(Input!F497)) = 0, "", Input!F497)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IF(LEN(TRIM(Input!C545)) = 0, "", Input!C545)</f>
        <v/>
      </c>
      <c r="N19" s="304" t="str">
        <f>IF(LEN(CONCATENATE(M16,M17,M18,M19))=0, " ", SUM(M16:M19))</f>
        <v xml:space="preserve"> </v>
      </c>
      <c r="O19" s="303" t="str">
        <f>IF(LEN(TRIM(Input!D545)) = 0, "", Input!D545)</f>
        <v/>
      </c>
      <c r="P19" s="304" t="str">
        <f>IF(LEN(CONCATENATE(O16,O17,O18,O19))=0, " ", SUM(O16:O19))</f>
        <v xml:space="preserve"> </v>
      </c>
      <c r="Q19" s="303" t="str">
        <f>IF(LEN(TRIM(Input!E545)) = 0, "", Input!E545)</f>
        <v/>
      </c>
      <c r="R19" s="304" t="str">
        <f>IF(LEN(CONCATENATE(Q16,Q17,Q18,Q19))=0, " ", SUM(Q16:Q19))</f>
        <v xml:space="preserve"> </v>
      </c>
      <c r="S19" s="303" t="str">
        <f>IF(LEN(TRIM(Input!F545)) = 0, "", Input!F545)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IF(LEN(TRIM(Input!C498)) = 0, "", Input!C498)</f>
        <v/>
      </c>
      <c r="C20" s="181" t="s">
        <v>0</v>
      </c>
      <c r="D20" s="180" t="str">
        <f>IF(LEN(TRIM(Input!D498)) = 0, "", Input!D498)</f>
        <v/>
      </c>
      <c r="E20" s="181"/>
      <c r="F20" s="180" t="str">
        <f>IF(LEN(TRIM(Input!E498)) = 0, "", Input!E498)</f>
        <v/>
      </c>
      <c r="G20" s="181" t="s">
        <v>0</v>
      </c>
      <c r="H20" s="180" t="str">
        <f>IF(LEN(TRIM(Input!F498)) = 0, "", Input!F498)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IF(LEN(TRIM(Input!C546)) = 0, "", Input!C546)</f>
        <v/>
      </c>
      <c r="N20" s="181" t="s">
        <v>0</v>
      </c>
      <c r="O20" s="180" t="str">
        <f>IF(LEN(TRIM(Input!D546)) = 0, "", Input!D546)</f>
        <v/>
      </c>
      <c r="P20" s="181" t="s">
        <v>0</v>
      </c>
      <c r="Q20" s="180" t="str">
        <f>IF(LEN(TRIM(Input!E546)) = 0, "", Input!E546)</f>
        <v/>
      </c>
      <c r="R20" s="181" t="s">
        <v>0</v>
      </c>
      <c r="S20" s="180" t="str">
        <f>IF(LEN(TRIM(Input!F546)) = 0, "", Input!F546)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IF(LEN(TRIM(Input!C499)) = 0, "", Input!C499)</f>
        <v/>
      </c>
      <c r="C21" s="181" t="s">
        <v>0</v>
      </c>
      <c r="D21" s="180" t="str">
        <f>IF(LEN(TRIM(Input!D499)) = 0, "", Input!D499)</f>
        <v/>
      </c>
      <c r="E21" s="181"/>
      <c r="F21" s="180" t="str">
        <f>IF(LEN(TRIM(Input!E499)) = 0, "", Input!E499)</f>
        <v/>
      </c>
      <c r="G21" s="181" t="s">
        <v>0</v>
      </c>
      <c r="H21" s="180" t="str">
        <f>IF(LEN(TRIM(Input!F499)) = 0, "", Input!F499)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IF(LEN(TRIM(Input!C547)) = 0, "", Input!C547)</f>
        <v/>
      </c>
      <c r="N21" s="181" t="s">
        <v>0</v>
      </c>
      <c r="O21" s="180" t="str">
        <f>IF(LEN(TRIM(Input!D547)) = 0, "", Input!D547)</f>
        <v/>
      </c>
      <c r="P21" s="181" t="s">
        <v>0</v>
      </c>
      <c r="Q21" s="180" t="str">
        <f>IF(LEN(TRIM(Input!E547)) = 0, "", Input!E547)</f>
        <v/>
      </c>
      <c r="R21" s="181" t="s">
        <v>0</v>
      </c>
      <c r="S21" s="180" t="str">
        <f>IF(LEN(TRIM(Input!F547)) = 0, "", Input!F547)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IF(LEN(TRIM(Input!C500)) = 0, "", Input!C500)</f>
        <v/>
      </c>
      <c r="C22" s="181" t="s">
        <v>0</v>
      </c>
      <c r="D22" s="180" t="str">
        <f>IF(LEN(TRIM(Input!D500)) = 0, "", Input!D500)</f>
        <v/>
      </c>
      <c r="E22" s="181"/>
      <c r="F22" s="180" t="str">
        <f>IF(LEN(TRIM(Input!E500)) = 0, "", Input!E500)</f>
        <v/>
      </c>
      <c r="G22" s="181" t="s">
        <v>0</v>
      </c>
      <c r="H22" s="180" t="str">
        <f>IF(LEN(TRIM(Input!F500)) = 0, "", Input!F500)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IF(LEN(TRIM(Input!C548)) = 0, "", Input!C548)</f>
        <v/>
      </c>
      <c r="N22" s="181" t="s">
        <v>0</v>
      </c>
      <c r="O22" s="180" t="str">
        <f>IF(LEN(TRIM(Input!D548)) = 0, "", Input!D548)</f>
        <v/>
      </c>
      <c r="P22" s="181" t="s">
        <v>0</v>
      </c>
      <c r="Q22" s="180" t="str">
        <f>IF(LEN(TRIM(Input!E548)) = 0, "", Input!E548)</f>
        <v/>
      </c>
      <c r="R22" s="181" t="s">
        <v>0</v>
      </c>
      <c r="S22" s="180" t="str">
        <f>IF(LEN(TRIM(Input!F548)) = 0, "", Input!F548)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IF(LEN(TRIM(Input!C501)) = 0, "", Input!C501)</f>
        <v/>
      </c>
      <c r="C23" s="301" t="str">
        <f>IF(LEN(CONCATENATE(B20,B21,B22,B23))=0, " ", SUM(B20:B23))</f>
        <v xml:space="preserve"> </v>
      </c>
      <c r="D23" s="300" t="str">
        <f>IF(LEN(TRIM(Input!D501)) = 0, "", Input!D501)</f>
        <v/>
      </c>
      <c r="E23" s="301" t="str">
        <f>IF(LEN(CONCATENATE(D20,D21,D22,D23))=0, " ", SUM(D20:D23))</f>
        <v xml:space="preserve"> </v>
      </c>
      <c r="F23" s="300" t="str">
        <f>IF(LEN(TRIM(Input!E501)) = 0, "", Input!E501)</f>
        <v/>
      </c>
      <c r="G23" s="301" t="str">
        <f>IF(LEN(CONCATENATE(F20,F21,F22,F23))=0, " ", SUM(F20:F23))</f>
        <v xml:space="preserve"> </v>
      </c>
      <c r="H23" s="300" t="str">
        <f>IF(LEN(TRIM(Input!F501)) = 0, "", Input!F501)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IF(LEN(TRIM(Input!C549)) = 0, "", Input!C549)</f>
        <v/>
      </c>
      <c r="N23" s="304" t="str">
        <f>IF(LEN(CONCATENATE(M20,M21,M22,M23))=0, " ", SUM(M20:M23))</f>
        <v xml:space="preserve"> </v>
      </c>
      <c r="O23" s="303" t="str">
        <f>IF(LEN(TRIM(Input!D549)) = 0, "", Input!D549)</f>
        <v/>
      </c>
      <c r="P23" s="304" t="str">
        <f>IF(LEN(CONCATENATE(O20,O21,O22,O23))=0, " ", SUM(O20:O23))</f>
        <v xml:space="preserve"> </v>
      </c>
      <c r="Q23" s="303" t="str">
        <f>IF(LEN(TRIM(Input!E549)) = 0, "", Input!E549)</f>
        <v/>
      </c>
      <c r="R23" s="304" t="str">
        <f>IF(LEN(CONCATENATE(Q20,Q21,Q22,Q23))=0, " ", SUM(Q20:Q23))</f>
        <v xml:space="preserve"> </v>
      </c>
      <c r="S23" s="303" t="str">
        <f>IF(LEN(TRIM(Input!F549)) = 0, "", Input!F549)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IF(LEN(TRIM(Input!C502)) = 0, "", Input!C502)</f>
        <v/>
      </c>
      <c r="C24" s="181" t="s">
        <v>0</v>
      </c>
      <c r="D24" s="180" t="str">
        <f>IF(LEN(TRIM(Input!D502)) = 0, "", Input!D502)</f>
        <v/>
      </c>
      <c r="E24" s="181"/>
      <c r="F24" s="180" t="str">
        <f>IF(LEN(TRIM(Input!E502)) = 0, "", Input!E502)</f>
        <v/>
      </c>
      <c r="G24" s="181" t="s">
        <v>0</v>
      </c>
      <c r="H24" s="180" t="str">
        <f>IF(LEN(TRIM(Input!F502)) = 0, "", Input!F502)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IF(LEN(TRIM(Input!C550)) = 0, "", Input!C550)</f>
        <v/>
      </c>
      <c r="N24" s="181" t="s">
        <v>0</v>
      </c>
      <c r="O24" s="180" t="str">
        <f>IF(LEN(TRIM(Input!D550)) = 0, "", Input!D550)</f>
        <v/>
      </c>
      <c r="P24" s="181" t="s">
        <v>0</v>
      </c>
      <c r="Q24" s="180" t="str">
        <f>IF(LEN(TRIM(Input!E550)) = 0, "", Input!E550)</f>
        <v/>
      </c>
      <c r="R24" s="181" t="s">
        <v>0</v>
      </c>
      <c r="S24" s="180" t="str">
        <f>IF(LEN(TRIM(Input!F550)) = 0, "", Input!F550)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IF(LEN(TRIM(Input!C503)) = 0, "", Input!C503)</f>
        <v/>
      </c>
      <c r="C25" s="181" t="s">
        <v>0</v>
      </c>
      <c r="D25" s="180" t="str">
        <f>IF(LEN(TRIM(Input!D503)) = 0, "", Input!D503)</f>
        <v/>
      </c>
      <c r="E25" s="181"/>
      <c r="F25" s="180" t="str">
        <f>IF(LEN(TRIM(Input!E503)) = 0, "", Input!E503)</f>
        <v/>
      </c>
      <c r="G25" s="181" t="s">
        <v>0</v>
      </c>
      <c r="H25" s="180" t="str">
        <f>IF(LEN(TRIM(Input!F503)) = 0, "", Input!F503)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IF(LEN(TRIM(Input!C551)) = 0, "", Input!C551)</f>
        <v/>
      </c>
      <c r="N25" s="181" t="s">
        <v>0</v>
      </c>
      <c r="O25" s="180" t="str">
        <f>IF(LEN(TRIM(Input!D551)) = 0, "", Input!D551)</f>
        <v/>
      </c>
      <c r="P25" s="181" t="s">
        <v>0</v>
      </c>
      <c r="Q25" s="180" t="str">
        <f>IF(LEN(TRIM(Input!E551)) = 0, "", Input!E551)</f>
        <v/>
      </c>
      <c r="R25" s="181" t="s">
        <v>0</v>
      </c>
      <c r="S25" s="180" t="str">
        <f>IF(LEN(TRIM(Input!F551)) = 0, "", Input!F551)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IF(LEN(TRIM(Input!C504)) = 0, "", Input!C504)</f>
        <v/>
      </c>
      <c r="C26" s="181" t="s">
        <v>0</v>
      </c>
      <c r="D26" s="180" t="str">
        <f>IF(LEN(TRIM(Input!D504)) = 0, "", Input!D504)</f>
        <v/>
      </c>
      <c r="E26" s="181"/>
      <c r="F26" s="180" t="str">
        <f>IF(LEN(TRIM(Input!E504)) = 0, "", Input!E504)</f>
        <v/>
      </c>
      <c r="G26" s="181" t="s">
        <v>0</v>
      </c>
      <c r="H26" s="180" t="str">
        <f>IF(LEN(TRIM(Input!F504)) = 0, "", Input!F504)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IF(LEN(TRIM(Input!C552)) = 0, "", Input!C552)</f>
        <v/>
      </c>
      <c r="N26" s="181" t="s">
        <v>0</v>
      </c>
      <c r="O26" s="180" t="str">
        <f>IF(LEN(TRIM(Input!D552)) = 0, "", Input!D552)</f>
        <v/>
      </c>
      <c r="P26" s="181" t="s">
        <v>0</v>
      </c>
      <c r="Q26" s="180" t="str">
        <f>IF(LEN(TRIM(Input!E552)) = 0, "", Input!E552)</f>
        <v/>
      </c>
      <c r="R26" s="181" t="s">
        <v>0</v>
      </c>
      <c r="S26" s="180" t="str">
        <f>IF(LEN(TRIM(Input!F552)) = 0, "", Input!F552)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IF(LEN(TRIM(Input!C505)) = 0, "", Input!C505)</f>
        <v/>
      </c>
      <c r="C27" s="301" t="str">
        <f>IF(LEN(CONCATENATE(B24,B25,B26,B27))=0, " ", SUM(B24:B27))</f>
        <v xml:space="preserve"> </v>
      </c>
      <c r="D27" s="300" t="str">
        <f>IF(LEN(TRIM(Input!D505)) = 0, "", Input!D505)</f>
        <v/>
      </c>
      <c r="E27" s="301" t="str">
        <f>IF(LEN(CONCATENATE(D24,D25,D26,D27))=0, " ", SUM(D24:D27))</f>
        <v xml:space="preserve"> </v>
      </c>
      <c r="F27" s="300" t="str">
        <f>IF(LEN(TRIM(Input!E505)) = 0, "", Input!E505)</f>
        <v/>
      </c>
      <c r="G27" s="301" t="str">
        <f>IF(LEN(CONCATENATE(F24,F25,F26,F27))=0, " ", SUM(F24:F27))</f>
        <v xml:space="preserve"> </v>
      </c>
      <c r="H27" s="300" t="str">
        <f>IF(LEN(TRIM(Input!F505)) = 0, "", Input!F505)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IF(LEN(TRIM(Input!C553)) = 0, "", Input!C553)</f>
        <v/>
      </c>
      <c r="N27" s="304" t="str">
        <f>IF(LEN(CONCATENATE(M24,M25,M26,M27))=0, " ", SUM(M24:M27))</f>
        <v xml:space="preserve"> </v>
      </c>
      <c r="O27" s="303" t="str">
        <f>IF(LEN(TRIM(Input!D553)) = 0, "", Input!D553)</f>
        <v/>
      </c>
      <c r="P27" s="304" t="str">
        <f>IF(LEN(CONCATENATE(O24,O25,O26,O27))=0, " ", SUM(O24:O27))</f>
        <v xml:space="preserve"> </v>
      </c>
      <c r="Q27" s="303" t="str">
        <f>IF(LEN(TRIM(Input!E553)) = 0, "", Input!E553)</f>
        <v/>
      </c>
      <c r="R27" s="304" t="str">
        <f>IF(LEN(CONCATENATE(Q24,Q25,Q26,Q27))=0, " ", SUM(Q24:Q27))</f>
        <v xml:space="preserve"> </v>
      </c>
      <c r="S27" s="303" t="str">
        <f>IF(LEN(TRIM(Input!F553)) = 0, "", Input!F553)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IF(LEN(TRIM(Input!C506)) = 0, "", Input!C506)</f>
        <v/>
      </c>
      <c r="C28" s="181" t="s">
        <v>0</v>
      </c>
      <c r="D28" s="180" t="str">
        <f>IF(LEN(TRIM(Input!D506)) = 0, "", Input!D506)</f>
        <v/>
      </c>
      <c r="E28" s="181"/>
      <c r="F28" s="180" t="str">
        <f>IF(LEN(TRIM(Input!E506)) = 0, "", Input!E506)</f>
        <v/>
      </c>
      <c r="G28" s="181" t="s">
        <v>0</v>
      </c>
      <c r="H28" s="180" t="str">
        <f>IF(LEN(TRIM(Input!F506)) = 0, "", Input!F506)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IF(LEN(TRIM(Input!C554)) = 0, "", Input!C554)</f>
        <v/>
      </c>
      <c r="N28" s="181" t="s">
        <v>0</v>
      </c>
      <c r="O28" s="180" t="str">
        <f>IF(LEN(TRIM(Input!D554)) = 0, "", Input!D554)</f>
        <v/>
      </c>
      <c r="P28" s="181" t="s">
        <v>0</v>
      </c>
      <c r="Q28" s="180" t="str">
        <f>IF(LEN(TRIM(Input!E554)) = 0, "", Input!E554)</f>
        <v/>
      </c>
      <c r="R28" s="181" t="s">
        <v>0</v>
      </c>
      <c r="S28" s="180" t="str">
        <f>IF(LEN(TRIM(Input!F554)) = 0, "", Input!F554)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IF(LEN(TRIM(Input!C507)) = 0, "", Input!C507)</f>
        <v/>
      </c>
      <c r="C29" s="181" t="s">
        <v>0</v>
      </c>
      <c r="D29" s="180" t="str">
        <f>IF(LEN(TRIM(Input!D507)) = 0, "", Input!D507)</f>
        <v/>
      </c>
      <c r="E29" s="181"/>
      <c r="F29" s="180" t="str">
        <f>IF(LEN(TRIM(Input!E507)) = 0, "", Input!E507)</f>
        <v/>
      </c>
      <c r="G29" s="181" t="s">
        <v>0</v>
      </c>
      <c r="H29" s="180" t="str">
        <f>IF(LEN(TRIM(Input!F507)) = 0, "", Input!F507)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IF(LEN(TRIM(Input!C555)) = 0, "", Input!C555)</f>
        <v/>
      </c>
      <c r="N29" s="181" t="s">
        <v>0</v>
      </c>
      <c r="O29" s="180" t="str">
        <f>IF(LEN(TRIM(Input!D555)) = 0, "", Input!D555)</f>
        <v/>
      </c>
      <c r="P29" s="181" t="s">
        <v>0</v>
      </c>
      <c r="Q29" s="180" t="str">
        <f>IF(LEN(TRIM(Input!E555)) = 0, "", Input!E555)</f>
        <v/>
      </c>
      <c r="R29" s="181" t="s">
        <v>0</v>
      </c>
      <c r="S29" s="180" t="str">
        <f>IF(LEN(TRIM(Input!F555)) = 0, "", Input!F555)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IF(LEN(TRIM(Input!C508)) = 0, "", Input!C508)</f>
        <v/>
      </c>
      <c r="C30" s="181" t="s">
        <v>0</v>
      </c>
      <c r="D30" s="180" t="str">
        <f>IF(LEN(TRIM(Input!D508)) = 0, "", Input!D508)</f>
        <v/>
      </c>
      <c r="E30" s="181"/>
      <c r="F30" s="180" t="str">
        <f>IF(LEN(TRIM(Input!E508)) = 0, "", Input!E508)</f>
        <v/>
      </c>
      <c r="G30" s="181" t="s">
        <v>0</v>
      </c>
      <c r="H30" s="180" t="str">
        <f>IF(LEN(TRIM(Input!F508)) = 0, "", Input!F508)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IF(LEN(TRIM(Input!C556)) = 0, "", Input!C556)</f>
        <v/>
      </c>
      <c r="N30" s="181" t="s">
        <v>0</v>
      </c>
      <c r="O30" s="180" t="str">
        <f>IF(LEN(TRIM(Input!D556)) = 0, "", Input!D556)</f>
        <v/>
      </c>
      <c r="P30" s="181" t="s">
        <v>0</v>
      </c>
      <c r="Q30" s="180" t="str">
        <f>IF(LEN(TRIM(Input!E556)) = 0, "", Input!E556)</f>
        <v/>
      </c>
      <c r="R30" s="181" t="s">
        <v>0</v>
      </c>
      <c r="S30" s="180" t="str">
        <f>IF(LEN(TRIM(Input!F556)) = 0, "", Input!F556)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IF(LEN(TRIM(Input!C509)) = 0, "", Input!C509)</f>
        <v/>
      </c>
      <c r="C31" s="301" t="str">
        <f>IF(LEN(CONCATENATE(B28,B29,B30,B31))=0, " ", SUM(B28:B31))</f>
        <v xml:space="preserve"> </v>
      </c>
      <c r="D31" s="300" t="str">
        <f>IF(LEN(TRIM(Input!D509)) = 0, "", Input!D509)</f>
        <v/>
      </c>
      <c r="E31" s="301" t="str">
        <f>IF(LEN(CONCATENATE(D28,D29,D30,D31))=0, " ", SUM(D28:D31))</f>
        <v xml:space="preserve"> </v>
      </c>
      <c r="F31" s="300" t="str">
        <f>IF(LEN(TRIM(Input!E509)) = 0, "", Input!E509)</f>
        <v/>
      </c>
      <c r="G31" s="301" t="str">
        <f>IF(LEN(CONCATENATE(F28,F29,F30,F31))=0, " ", SUM(F28:F31))</f>
        <v xml:space="preserve"> </v>
      </c>
      <c r="H31" s="300" t="str">
        <f>IF(LEN(TRIM(Input!F509)) = 0, "", Input!F509)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IF(LEN(TRIM(Input!C557)) = 0, "", Input!C557)</f>
        <v/>
      </c>
      <c r="N31" s="304" t="str">
        <f>IF(LEN(CONCATENATE(M28,M29,M30,M31))=0, " ", SUM(M28:M31))</f>
        <v xml:space="preserve"> </v>
      </c>
      <c r="O31" s="303" t="str">
        <f>IF(LEN(TRIM(Input!D557)) = 0, "", Input!D557)</f>
        <v/>
      </c>
      <c r="P31" s="304" t="str">
        <f>IF(LEN(CONCATENATE(O28,O29,O30,O31))=0, " ", SUM(O28:O31))</f>
        <v xml:space="preserve"> </v>
      </c>
      <c r="Q31" s="303" t="str">
        <f>IF(LEN(TRIM(Input!E557)) = 0, "", Input!E557)</f>
        <v/>
      </c>
      <c r="R31" s="304" t="str">
        <f>IF(LEN(CONCATENATE(Q28,Q29,Q30,Q31))=0, " ", SUM(Q28:Q31))</f>
        <v xml:space="preserve"> </v>
      </c>
      <c r="S31" s="303" t="str">
        <f>IF(LEN(TRIM(Input!F557)) = 0, "", Input!F557)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IF(LEN(TRIM(Input!C510)) = 0, "", Input!C510)</f>
        <v/>
      </c>
      <c r="C32" s="181" t="s">
        <v>0</v>
      </c>
      <c r="D32" s="180" t="str">
        <f>IF(LEN(TRIM(Input!D510)) = 0, "", Input!D510)</f>
        <v/>
      </c>
      <c r="E32" s="181"/>
      <c r="F32" s="180" t="str">
        <f>IF(LEN(TRIM(Input!E510)) = 0, "", Input!E510)</f>
        <v/>
      </c>
      <c r="G32" s="181" t="s">
        <v>0</v>
      </c>
      <c r="H32" s="180" t="str">
        <f>IF(LEN(TRIM(Input!F510)) = 0, "", Input!F510)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IF(LEN(TRIM(Input!C558)) = 0, "", Input!C558)</f>
        <v/>
      </c>
      <c r="N32" s="181" t="s">
        <v>0</v>
      </c>
      <c r="O32" s="180" t="str">
        <f>IF(LEN(TRIM(Input!D558)) = 0, "", Input!D558)</f>
        <v/>
      </c>
      <c r="P32" s="181" t="s">
        <v>0</v>
      </c>
      <c r="Q32" s="180" t="str">
        <f>IF(LEN(TRIM(Input!E558)) = 0, "", Input!E558)</f>
        <v/>
      </c>
      <c r="R32" s="181" t="s">
        <v>0</v>
      </c>
      <c r="S32" s="180" t="str">
        <f>IF(LEN(TRIM(Input!F558)) = 0, "", Input!F558)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IF(LEN(TRIM(Input!C511)) = 0, "", Input!C511)</f>
        <v/>
      </c>
      <c r="C33" s="181" t="s">
        <v>0</v>
      </c>
      <c r="D33" s="180" t="str">
        <f>IF(LEN(TRIM(Input!D511)) = 0, "", Input!D511)</f>
        <v/>
      </c>
      <c r="E33" s="181"/>
      <c r="F33" s="180" t="str">
        <f>IF(LEN(TRIM(Input!E511)) = 0, "", Input!E511)</f>
        <v/>
      </c>
      <c r="G33" s="181" t="s">
        <v>0</v>
      </c>
      <c r="H33" s="180" t="str">
        <f>IF(LEN(TRIM(Input!F511)) = 0, "", Input!F511)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IF(LEN(TRIM(Input!C559)) = 0, "", Input!C559)</f>
        <v/>
      </c>
      <c r="N33" s="181" t="s">
        <v>0</v>
      </c>
      <c r="O33" s="180" t="str">
        <f>IF(LEN(TRIM(Input!D559)) = 0, "", Input!D559)</f>
        <v/>
      </c>
      <c r="P33" s="181" t="s">
        <v>0</v>
      </c>
      <c r="Q33" s="180" t="str">
        <f>IF(LEN(TRIM(Input!E559)) = 0, "", Input!E559)</f>
        <v/>
      </c>
      <c r="R33" s="181" t="s">
        <v>0</v>
      </c>
      <c r="S33" s="180" t="str">
        <f>IF(LEN(TRIM(Input!F559)) = 0, "", Input!F559)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IF(LEN(TRIM(Input!C512)) = 0, "", Input!C512)</f>
        <v/>
      </c>
      <c r="C34" s="181" t="s">
        <v>0</v>
      </c>
      <c r="D34" s="180" t="str">
        <f>IF(LEN(TRIM(Input!D512)) = 0, "", Input!D512)</f>
        <v/>
      </c>
      <c r="E34" s="181"/>
      <c r="F34" s="180" t="str">
        <f>IF(LEN(TRIM(Input!E512)) = 0, "", Input!E512)</f>
        <v/>
      </c>
      <c r="G34" s="181" t="s">
        <v>0</v>
      </c>
      <c r="H34" s="180" t="str">
        <f>IF(LEN(TRIM(Input!F512)) = 0, "", Input!F512)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IF(LEN(TRIM(Input!C560)) = 0, "", Input!C560)</f>
        <v/>
      </c>
      <c r="N34" s="181" t="s">
        <v>0</v>
      </c>
      <c r="O34" s="180" t="str">
        <f>IF(LEN(TRIM(Input!D560)) = 0, "", Input!D560)</f>
        <v/>
      </c>
      <c r="P34" s="181" t="s">
        <v>0</v>
      </c>
      <c r="Q34" s="180" t="str">
        <f>IF(LEN(TRIM(Input!E560)) = 0, "", Input!E560)</f>
        <v/>
      </c>
      <c r="R34" s="181" t="s">
        <v>0</v>
      </c>
      <c r="S34" s="180" t="str">
        <f>IF(LEN(TRIM(Input!F560)) = 0, "", Input!F560)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IF(LEN(TRIM(Input!C513)) = 0, "", Input!C513)</f>
        <v/>
      </c>
      <c r="C35" s="301" t="str">
        <f>IF(LEN(CONCATENATE(B32,B33,B34,B35))=0, " ", SUM(B32:B35))</f>
        <v xml:space="preserve"> </v>
      </c>
      <c r="D35" s="300" t="str">
        <f>IF(LEN(TRIM(Input!D513)) = 0, "", Input!D513)</f>
        <v/>
      </c>
      <c r="E35" s="301" t="str">
        <f>IF(LEN(CONCATENATE(D32,D33,D34,D35))=0, " ", SUM(D32:D35))</f>
        <v xml:space="preserve"> </v>
      </c>
      <c r="F35" s="300" t="str">
        <f>IF(LEN(TRIM(Input!E513)) = 0, "", Input!E513)</f>
        <v/>
      </c>
      <c r="G35" s="301" t="str">
        <f>IF(LEN(CONCATENATE(F32,F33,F34,F35))=0, " ", SUM(F32:F35))</f>
        <v xml:space="preserve"> </v>
      </c>
      <c r="H35" s="300" t="str">
        <f>IF(LEN(TRIM(Input!F513)) = 0, "", Input!F513)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IF(LEN(TRIM(Input!C561)) = 0, "", Input!C561)</f>
        <v/>
      </c>
      <c r="N35" s="304" t="str">
        <f>IF(LEN(CONCATENATE(M32,M33,M34,M35))=0, " ", SUM(M32:M35))</f>
        <v xml:space="preserve"> </v>
      </c>
      <c r="O35" s="303" t="str">
        <f>IF(LEN(TRIM(Input!D561)) = 0, "", Input!D561)</f>
        <v/>
      </c>
      <c r="P35" s="304" t="str">
        <f>IF(LEN(CONCATENATE(O32,O33,O34,O35))=0, " ", SUM(O32:O35))</f>
        <v xml:space="preserve"> </v>
      </c>
      <c r="Q35" s="303" t="str">
        <f>IF(LEN(TRIM(Input!E561)) = 0, "", Input!E561)</f>
        <v/>
      </c>
      <c r="R35" s="304" t="str">
        <f>IF(LEN(CONCATENATE(Q32,Q33,Q34,Q35))=0, " ", SUM(Q32:Q35))</f>
        <v xml:space="preserve"> </v>
      </c>
      <c r="S35" s="303" t="str">
        <f>IF(LEN(TRIM(Input!F561)) = 0, "", Input!F561)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IF(LEN(TRIM(Input!C514)) = 0, "", Input!C514)</f>
        <v/>
      </c>
      <c r="C36" s="181" t="s">
        <v>0</v>
      </c>
      <c r="D36" s="180" t="str">
        <f>IF(LEN(TRIM(Input!D514)) = 0, "", Input!D514)</f>
        <v/>
      </c>
      <c r="E36" s="181"/>
      <c r="F36" s="180" t="str">
        <f>IF(LEN(TRIM(Input!E514)) = 0, "", Input!E514)</f>
        <v/>
      </c>
      <c r="G36" s="181" t="s">
        <v>0</v>
      </c>
      <c r="H36" s="180" t="str">
        <f>IF(LEN(TRIM(Input!F514)) = 0, "", Input!F514)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IF(LEN(TRIM(Input!C562)) = 0, "", Input!C562)</f>
        <v/>
      </c>
      <c r="N36" s="181" t="s">
        <v>0</v>
      </c>
      <c r="O36" s="180" t="str">
        <f>IF(LEN(TRIM(Input!D562)) = 0, "", Input!D562)</f>
        <v/>
      </c>
      <c r="P36" s="181" t="s">
        <v>0</v>
      </c>
      <c r="Q36" s="180" t="str">
        <f>IF(LEN(TRIM(Input!E562)) = 0, "", Input!E562)</f>
        <v/>
      </c>
      <c r="R36" s="181" t="s">
        <v>0</v>
      </c>
      <c r="S36" s="180" t="str">
        <f>IF(LEN(TRIM(Input!F562)) = 0, "", Input!F562)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IF(LEN(TRIM(Input!C515)) = 0, "", Input!C515)</f>
        <v/>
      </c>
      <c r="C37" s="181" t="s">
        <v>0</v>
      </c>
      <c r="D37" s="180" t="str">
        <f>IF(LEN(TRIM(Input!D515)) = 0, "", Input!D515)</f>
        <v/>
      </c>
      <c r="E37" s="181"/>
      <c r="F37" s="180" t="str">
        <f>IF(LEN(TRIM(Input!E515)) = 0, "", Input!E515)</f>
        <v/>
      </c>
      <c r="G37" s="181" t="s">
        <v>0</v>
      </c>
      <c r="H37" s="180" t="str">
        <f>IF(LEN(TRIM(Input!F515)) = 0, "", Input!F515)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IF(LEN(TRIM(Input!C563)) = 0, "", Input!C563)</f>
        <v/>
      </c>
      <c r="N37" s="181" t="s">
        <v>0</v>
      </c>
      <c r="O37" s="180" t="str">
        <f>IF(LEN(TRIM(Input!D563)) = 0, "", Input!D563)</f>
        <v/>
      </c>
      <c r="P37" s="181" t="s">
        <v>0</v>
      </c>
      <c r="Q37" s="180" t="str">
        <f>IF(LEN(TRIM(Input!E563)) = 0, "", Input!E563)</f>
        <v/>
      </c>
      <c r="R37" s="181" t="s">
        <v>0</v>
      </c>
      <c r="S37" s="180" t="str">
        <f>IF(LEN(TRIM(Input!F563)) = 0, "", Input!F563)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IF(LEN(TRIM(Input!C516)) = 0, "", Input!C516)</f>
        <v/>
      </c>
      <c r="C38" s="181" t="s">
        <v>0</v>
      </c>
      <c r="D38" s="180" t="str">
        <f>IF(LEN(TRIM(Input!D516)) = 0, "", Input!D516)</f>
        <v/>
      </c>
      <c r="E38" s="181"/>
      <c r="F38" s="180" t="str">
        <f>IF(LEN(TRIM(Input!E516)) = 0, "", Input!E516)</f>
        <v/>
      </c>
      <c r="G38" s="181" t="s">
        <v>0</v>
      </c>
      <c r="H38" s="180" t="str">
        <f>IF(LEN(TRIM(Input!F516)) = 0, "", Input!F516)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IF(LEN(TRIM(Input!C564)) = 0, "", Input!C564)</f>
        <v/>
      </c>
      <c r="N38" s="181" t="s">
        <v>0</v>
      </c>
      <c r="O38" s="180" t="str">
        <f>IF(LEN(TRIM(Input!D564)) = 0, "", Input!D564)</f>
        <v/>
      </c>
      <c r="P38" s="181" t="s">
        <v>0</v>
      </c>
      <c r="Q38" s="180" t="str">
        <f>IF(LEN(TRIM(Input!E564)) = 0, "", Input!E564)</f>
        <v/>
      </c>
      <c r="R38" s="181" t="s">
        <v>0</v>
      </c>
      <c r="S38" s="180" t="str">
        <f>IF(LEN(TRIM(Input!F564)) = 0, "", Input!F564)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IF(LEN(TRIM(Input!C517)) = 0, "", Input!C517)</f>
        <v/>
      </c>
      <c r="C39" s="301" t="str">
        <f>IF(LEN(CONCATENATE(B36,B37,B38,B39))=0, " ", SUM(B36:B39))</f>
        <v xml:space="preserve"> </v>
      </c>
      <c r="D39" s="300" t="str">
        <f>IF(LEN(TRIM(Input!D517)) = 0, "", Input!D517)</f>
        <v/>
      </c>
      <c r="E39" s="301" t="str">
        <f>IF(LEN(CONCATENATE(D36,D37,D38,D39))=0, " ", SUM(D36:D39))</f>
        <v xml:space="preserve"> </v>
      </c>
      <c r="F39" s="300" t="str">
        <f>IF(LEN(TRIM(Input!E517)) = 0, "", Input!E517)</f>
        <v/>
      </c>
      <c r="G39" s="301" t="str">
        <f>IF(LEN(CONCATENATE(F36,F37,F38,F39))=0, " ", SUM(F36:F39))</f>
        <v xml:space="preserve"> </v>
      </c>
      <c r="H39" s="300" t="str">
        <f>IF(LEN(TRIM(Input!F517)) = 0, "", Input!F517)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IF(LEN(TRIM(Input!C565)) = 0, "", Input!C565)</f>
        <v/>
      </c>
      <c r="N39" s="304" t="str">
        <f>IF(LEN(CONCATENATE(M36,M37,M38,M39))=0, " ", SUM(M36:M39))</f>
        <v xml:space="preserve"> </v>
      </c>
      <c r="O39" s="303" t="str">
        <f>IF(LEN(TRIM(Input!D565)) = 0, "", Input!D565)</f>
        <v/>
      </c>
      <c r="P39" s="304" t="str">
        <f>IF(LEN(CONCATENATE(O36,O37,O38,O39))=0, " ", SUM(O36:O39))</f>
        <v xml:space="preserve"> </v>
      </c>
      <c r="Q39" s="303" t="str">
        <f>IF(LEN(TRIM(Input!E565)) = 0, "", Input!E565)</f>
        <v/>
      </c>
      <c r="R39" s="304" t="str">
        <f>IF(LEN(CONCATENATE(Q36,Q37,Q38,Q39))=0, " ", SUM(Q36:Q39))</f>
        <v xml:space="preserve"> </v>
      </c>
      <c r="S39" s="303" t="str">
        <f>IF(LEN(TRIM(Input!F565)) = 0, "", Input!F565)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IF(LEN(TRIM(Input!C518)) = 0, "", Input!C518)</f>
        <v/>
      </c>
      <c r="C40" s="181" t="s">
        <v>0</v>
      </c>
      <c r="D40" s="180" t="str">
        <f>IF(LEN(TRIM(Input!D518)) = 0, "", Input!D518)</f>
        <v/>
      </c>
      <c r="E40" s="181"/>
      <c r="F40" s="180" t="str">
        <f>IF(LEN(TRIM(Input!E518)) = 0, "", Input!E518)</f>
        <v/>
      </c>
      <c r="G40" s="181" t="s">
        <v>0</v>
      </c>
      <c r="H40" s="180" t="str">
        <f>IF(LEN(TRIM(Input!F518)) = 0, "", Input!F518)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IF(LEN(TRIM(Input!C566)) = 0, "", Input!C566)</f>
        <v/>
      </c>
      <c r="N40" s="181" t="s">
        <v>0</v>
      </c>
      <c r="O40" s="180" t="str">
        <f>IF(LEN(TRIM(Input!D566)) = 0, "", Input!D566)</f>
        <v/>
      </c>
      <c r="P40" s="181" t="s">
        <v>0</v>
      </c>
      <c r="Q40" s="180" t="str">
        <f>IF(LEN(TRIM(Input!E566)) = 0, "", Input!E566)</f>
        <v/>
      </c>
      <c r="R40" s="181" t="s">
        <v>0</v>
      </c>
      <c r="S40" s="180" t="str">
        <f>IF(LEN(TRIM(Input!F566)) = 0, "", Input!F566)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IF(LEN(TRIM(Input!C519)) = 0, "", Input!C519)</f>
        <v/>
      </c>
      <c r="C41" s="181" t="s">
        <v>0</v>
      </c>
      <c r="D41" s="180" t="str">
        <f>IF(LEN(TRIM(Input!D519)) = 0, "", Input!D519)</f>
        <v/>
      </c>
      <c r="E41" s="181"/>
      <c r="F41" s="180" t="str">
        <f>IF(LEN(TRIM(Input!E519)) = 0, "", Input!E519)</f>
        <v/>
      </c>
      <c r="G41" s="181" t="s">
        <v>0</v>
      </c>
      <c r="H41" s="180" t="str">
        <f>IF(LEN(TRIM(Input!F519)) = 0, "", Input!F519)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IF(LEN(TRIM(Input!C567)) = 0, "", Input!C567)</f>
        <v/>
      </c>
      <c r="N41" s="181" t="s">
        <v>0</v>
      </c>
      <c r="O41" s="180" t="str">
        <f>IF(LEN(TRIM(Input!D567)) = 0, "", Input!D567)</f>
        <v/>
      </c>
      <c r="P41" s="181" t="s">
        <v>0</v>
      </c>
      <c r="Q41" s="180" t="str">
        <f>IF(LEN(TRIM(Input!E567)) = 0, "", Input!E567)</f>
        <v/>
      </c>
      <c r="R41" s="181" t="s">
        <v>0</v>
      </c>
      <c r="S41" s="180" t="str">
        <f>IF(LEN(TRIM(Input!F567)) = 0, "", Input!F567)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IF(LEN(TRIM(Input!C520)) = 0, "", Input!C520)</f>
        <v/>
      </c>
      <c r="C42" s="181" t="s">
        <v>0</v>
      </c>
      <c r="D42" s="180" t="str">
        <f>IF(LEN(TRIM(Input!D520)) = 0, "", Input!D520)</f>
        <v/>
      </c>
      <c r="E42" s="181"/>
      <c r="F42" s="180" t="str">
        <f>IF(LEN(TRIM(Input!E520)) = 0, "", Input!E520)</f>
        <v/>
      </c>
      <c r="G42" s="181" t="s">
        <v>0</v>
      </c>
      <c r="H42" s="180" t="str">
        <f>IF(LEN(TRIM(Input!F520)) = 0, "", Input!F520)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IF(LEN(TRIM(Input!C568)) = 0, "", Input!C568)</f>
        <v/>
      </c>
      <c r="N42" s="181" t="s">
        <v>0</v>
      </c>
      <c r="O42" s="180" t="str">
        <f>IF(LEN(TRIM(Input!D568)) = 0, "", Input!D568)</f>
        <v/>
      </c>
      <c r="P42" s="181" t="s">
        <v>0</v>
      </c>
      <c r="Q42" s="180" t="str">
        <f>IF(LEN(TRIM(Input!E568)) = 0, "", Input!E568)</f>
        <v/>
      </c>
      <c r="R42" s="181" t="s">
        <v>0</v>
      </c>
      <c r="S42" s="180" t="str">
        <f>IF(LEN(TRIM(Input!F568)) = 0, "", Input!F568)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IF(LEN(TRIM(Input!C521)) = 0, "", Input!C521)</f>
        <v/>
      </c>
      <c r="C43" s="301" t="str">
        <f>IF(LEN(CONCATENATE(B40,B41,B42,B43))=0, " ", SUM(B40:B43))</f>
        <v xml:space="preserve"> </v>
      </c>
      <c r="D43" s="300" t="str">
        <f>IF(LEN(TRIM(Input!D521)) = 0, "", Input!D521)</f>
        <v/>
      </c>
      <c r="E43" s="301" t="str">
        <f>IF(LEN(CONCATENATE(D40,D41,D42,D43))=0, " ", SUM(D40:D43))</f>
        <v xml:space="preserve"> </v>
      </c>
      <c r="F43" s="300" t="str">
        <f>IF(LEN(TRIM(Input!E521)) = 0, "", Input!E521)</f>
        <v/>
      </c>
      <c r="G43" s="301" t="str">
        <f>IF(LEN(CONCATENATE(F40,F41,F42,F43))=0, " ", SUM(F40:F43))</f>
        <v xml:space="preserve"> </v>
      </c>
      <c r="H43" s="300" t="str">
        <f>IF(LEN(TRIM(Input!F521)) = 0, "", Input!F521)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IF(LEN(TRIM(Input!C569)) = 0, "", Input!C569)</f>
        <v/>
      </c>
      <c r="N43" s="304" t="str">
        <f>IF(LEN(CONCATENATE(M40,M41,M42,M43))=0, " ", SUM(M40:M43))</f>
        <v xml:space="preserve"> </v>
      </c>
      <c r="O43" s="303" t="str">
        <f>IF(LEN(TRIM(Input!D569)) = 0, "", Input!D569)</f>
        <v/>
      </c>
      <c r="P43" s="304" t="str">
        <f>IF(LEN(CONCATENATE(O40,O41,O42,O43))=0, " ", SUM(O40:O43))</f>
        <v xml:space="preserve"> </v>
      </c>
      <c r="Q43" s="303" t="str">
        <f>IF(LEN(TRIM(Input!E569)) = 0, "", Input!E569)</f>
        <v/>
      </c>
      <c r="R43" s="304" t="str">
        <f>IF(LEN(CONCATENATE(Q40,Q41,Q42,Q43))=0, " ", SUM(Q40:Q43))</f>
        <v xml:space="preserve"> </v>
      </c>
      <c r="S43" s="303" t="str">
        <f>IF(LEN(TRIM(Input!F569)) = 0, "", Input!F569)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IF(LEN(TRIM(Input!C522)) = 0, "", Input!C522)</f>
        <v/>
      </c>
      <c r="C44" s="181" t="s">
        <v>0</v>
      </c>
      <c r="D44" s="180" t="str">
        <f>IF(LEN(TRIM(Input!D522)) = 0, "", Input!D522)</f>
        <v/>
      </c>
      <c r="E44" s="181"/>
      <c r="F44" s="180" t="str">
        <f>IF(LEN(TRIM(Input!E522)) = 0, "", Input!E522)</f>
        <v/>
      </c>
      <c r="G44" s="181" t="s">
        <v>0</v>
      </c>
      <c r="H44" s="180" t="str">
        <f>IF(LEN(TRIM(Input!F522)) = 0, "", Input!F522)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IF(LEN(TRIM(Input!C570)) = 0, "", Input!C570)</f>
        <v/>
      </c>
      <c r="N44" s="181" t="s">
        <v>0</v>
      </c>
      <c r="O44" s="180" t="str">
        <f>IF(LEN(TRIM(Input!D570)) = 0, "", Input!D570)</f>
        <v/>
      </c>
      <c r="P44" s="181" t="s">
        <v>0</v>
      </c>
      <c r="Q44" s="180" t="str">
        <f>IF(LEN(TRIM(Input!E570)) = 0, "", Input!E570)</f>
        <v/>
      </c>
      <c r="R44" s="181" t="s">
        <v>0</v>
      </c>
      <c r="S44" s="180" t="str">
        <f>IF(LEN(TRIM(Input!F570)) = 0, "", Input!F570)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IF(LEN(TRIM(Input!C523)) = 0, "", Input!C523)</f>
        <v/>
      </c>
      <c r="C45" s="181" t="s">
        <v>0</v>
      </c>
      <c r="D45" s="180" t="str">
        <f>IF(LEN(TRIM(Input!D523)) = 0, "", Input!D523)</f>
        <v/>
      </c>
      <c r="E45" s="181"/>
      <c r="F45" s="180" t="str">
        <f>IF(LEN(TRIM(Input!E523)) = 0, "", Input!E523)</f>
        <v/>
      </c>
      <c r="G45" s="181" t="s">
        <v>0</v>
      </c>
      <c r="H45" s="180" t="str">
        <f>IF(LEN(TRIM(Input!F523)) = 0, "", Input!F523)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IF(LEN(TRIM(Input!C571)) = 0, "", Input!C571)</f>
        <v/>
      </c>
      <c r="N45" s="181" t="s">
        <v>0</v>
      </c>
      <c r="O45" s="180" t="str">
        <f>IF(LEN(TRIM(Input!D571)) = 0, "", Input!D571)</f>
        <v/>
      </c>
      <c r="P45" s="181" t="s">
        <v>0</v>
      </c>
      <c r="Q45" s="180" t="str">
        <f>IF(LEN(TRIM(Input!E571)) = 0, "", Input!E571)</f>
        <v/>
      </c>
      <c r="R45" s="181" t="s">
        <v>0</v>
      </c>
      <c r="S45" s="180" t="str">
        <f>IF(LEN(TRIM(Input!F571)) = 0, "", Input!F571)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IF(LEN(TRIM(Input!C524)) = 0, "", Input!C524)</f>
        <v/>
      </c>
      <c r="C46" s="181" t="s">
        <v>0</v>
      </c>
      <c r="D46" s="180" t="str">
        <f>IF(LEN(TRIM(Input!D524)) = 0, "", Input!D524)</f>
        <v/>
      </c>
      <c r="E46" s="181"/>
      <c r="F46" s="180" t="str">
        <f>IF(LEN(TRIM(Input!E524)) = 0, "", Input!E524)</f>
        <v/>
      </c>
      <c r="G46" s="181" t="s">
        <v>0</v>
      </c>
      <c r="H46" s="180" t="str">
        <f>IF(LEN(TRIM(Input!F524)) = 0, "", Input!F524)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IF(LEN(TRIM(Input!C572)) = 0, "", Input!C572)</f>
        <v/>
      </c>
      <c r="N46" s="181" t="s">
        <v>0</v>
      </c>
      <c r="O46" s="180" t="str">
        <f>IF(LEN(TRIM(Input!D572)) = 0, "", Input!D572)</f>
        <v/>
      </c>
      <c r="P46" s="181" t="s">
        <v>0</v>
      </c>
      <c r="Q46" s="180" t="str">
        <f>IF(LEN(TRIM(Input!E572)) = 0, "", Input!E572)</f>
        <v/>
      </c>
      <c r="R46" s="181" t="s">
        <v>0</v>
      </c>
      <c r="S46" s="180" t="str">
        <f>IF(LEN(TRIM(Input!F572)) = 0, "", Input!F572)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IF(LEN(TRIM(Input!C525)) = 0, "", Input!C525)</f>
        <v/>
      </c>
      <c r="C47" s="301" t="str">
        <f>IF(LEN(CONCATENATE(B44,B45,B46,B47))=0, " ", SUM(B44:B47))</f>
        <v xml:space="preserve"> </v>
      </c>
      <c r="D47" s="300" t="str">
        <f>IF(LEN(TRIM(Input!D525)) = 0, "", Input!D525)</f>
        <v/>
      </c>
      <c r="E47" s="301" t="str">
        <f>IF(LEN(CONCATENATE(D44,D45,D46,D47))=0, " ", SUM(D44:D47))</f>
        <v xml:space="preserve"> </v>
      </c>
      <c r="F47" s="300" t="str">
        <f>IF(LEN(TRIM(Input!E525)) = 0, "", Input!E525)</f>
        <v/>
      </c>
      <c r="G47" s="301" t="str">
        <f>IF(LEN(CONCATENATE(F44,F45,F46,F47))=0, " ", SUM(F44:F47))</f>
        <v xml:space="preserve"> </v>
      </c>
      <c r="H47" s="300" t="str">
        <f>IF(LEN(TRIM(Input!F525)) = 0, "", Input!F525)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IF(LEN(TRIM(Input!C573)) = 0, "", Input!C573)</f>
        <v/>
      </c>
      <c r="N47" s="304" t="str">
        <f>IF(LEN(CONCATENATE(M44,M45,M46,M47))=0, " ", SUM(M44:M47))</f>
        <v xml:space="preserve"> </v>
      </c>
      <c r="O47" s="303" t="str">
        <f>IF(LEN(TRIM(Input!D573)) = 0, "", Input!D573)</f>
        <v/>
      </c>
      <c r="P47" s="304" t="str">
        <f>IF(LEN(CONCATENATE(O44,O45,O46,O47))=0, " ", SUM(O44:O47))</f>
        <v xml:space="preserve"> </v>
      </c>
      <c r="Q47" s="303" t="str">
        <f>IF(LEN(TRIM(Input!E573)) = 0, "", Input!E573)</f>
        <v/>
      </c>
      <c r="R47" s="304" t="str">
        <f>IF(LEN(CONCATENATE(Q44,Q45,Q46,Q47))=0, " ", SUM(Q44:Q47))</f>
        <v xml:space="preserve"> </v>
      </c>
      <c r="S47" s="303" t="str">
        <f>IF(LEN(TRIM(Input!F573)) = 0, "", Input!F573)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IF(LEN(TRIM(Input!C526)) = 0, "", Input!C526)</f>
        <v/>
      </c>
      <c r="C48" s="181" t="s">
        <v>0</v>
      </c>
      <c r="D48" s="180" t="str">
        <f>IF(LEN(TRIM(Input!D526)) = 0, "", Input!D526)</f>
        <v/>
      </c>
      <c r="E48" s="181"/>
      <c r="F48" s="180" t="str">
        <f>IF(LEN(TRIM(Input!E526)) = 0, "", Input!E526)</f>
        <v/>
      </c>
      <c r="G48" s="181" t="s">
        <v>0</v>
      </c>
      <c r="H48" s="180" t="str">
        <f>IF(LEN(TRIM(Input!F526)) = 0, "", Input!F526)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IF(LEN(TRIM(Input!C574)) = 0, "", Input!C574)</f>
        <v/>
      </c>
      <c r="N48" s="181" t="s">
        <v>0</v>
      </c>
      <c r="O48" s="180" t="str">
        <f>IF(LEN(TRIM(Input!D574)) = 0, "", Input!D574)</f>
        <v/>
      </c>
      <c r="P48" s="181" t="s">
        <v>0</v>
      </c>
      <c r="Q48" s="180" t="str">
        <f>IF(LEN(TRIM(Input!E574)) = 0, "", Input!E574)</f>
        <v/>
      </c>
      <c r="R48" s="181" t="s">
        <v>0</v>
      </c>
      <c r="S48" s="180" t="str">
        <f>IF(LEN(TRIM(Input!F574)) = 0, "", Input!F574)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IF(LEN(TRIM(Input!C527)) = 0, "", Input!C527)</f>
        <v/>
      </c>
      <c r="C49" s="181" t="s">
        <v>0</v>
      </c>
      <c r="D49" s="180" t="str">
        <f>IF(LEN(TRIM(Input!D527)) = 0, "", Input!D527)</f>
        <v/>
      </c>
      <c r="E49" s="181"/>
      <c r="F49" s="180" t="str">
        <f>IF(LEN(TRIM(Input!E527)) = 0, "", Input!E527)</f>
        <v/>
      </c>
      <c r="G49" s="181" t="s">
        <v>0</v>
      </c>
      <c r="H49" s="180" t="str">
        <f>IF(LEN(TRIM(Input!F527)) = 0, "", Input!F527)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IF(LEN(TRIM(Input!C575)) = 0, "", Input!C575)</f>
        <v/>
      </c>
      <c r="N49" s="181" t="s">
        <v>0</v>
      </c>
      <c r="O49" s="180" t="str">
        <f>IF(LEN(TRIM(Input!D575)) = 0, "", Input!D575)</f>
        <v/>
      </c>
      <c r="P49" s="181" t="s">
        <v>0</v>
      </c>
      <c r="Q49" s="180" t="str">
        <f>IF(LEN(TRIM(Input!E575)) = 0, "", Input!E575)</f>
        <v/>
      </c>
      <c r="R49" s="181" t="s">
        <v>0</v>
      </c>
      <c r="S49" s="180" t="str">
        <f>IF(LEN(TRIM(Input!F575)) = 0, "", Input!F575)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IF(LEN(TRIM(Input!C528)) = 0, "", Input!C528)</f>
        <v/>
      </c>
      <c r="C50" s="181" t="s">
        <v>0</v>
      </c>
      <c r="D50" s="180" t="str">
        <f>IF(LEN(TRIM(Input!D528)) = 0, "", Input!D528)</f>
        <v/>
      </c>
      <c r="E50" s="181"/>
      <c r="F50" s="180" t="str">
        <f>IF(LEN(TRIM(Input!E528)) = 0, "", Input!E528)</f>
        <v/>
      </c>
      <c r="G50" s="181" t="s">
        <v>0</v>
      </c>
      <c r="H50" s="180" t="str">
        <f>IF(LEN(TRIM(Input!F528)) = 0, "", Input!F528)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IF(LEN(TRIM(Input!C576)) = 0, "", Input!C576)</f>
        <v/>
      </c>
      <c r="N50" s="181" t="s">
        <v>0</v>
      </c>
      <c r="O50" s="180" t="str">
        <f>IF(LEN(TRIM(Input!D576)) = 0, "", Input!D576)</f>
        <v/>
      </c>
      <c r="P50" s="181" t="s">
        <v>0</v>
      </c>
      <c r="Q50" s="180" t="str">
        <f>IF(LEN(TRIM(Input!E576)) = 0, "", Input!E576)</f>
        <v/>
      </c>
      <c r="R50" s="181" t="s">
        <v>0</v>
      </c>
      <c r="S50" s="180" t="str">
        <f>IF(LEN(TRIM(Input!F576)) = 0, "", Input!F576)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IF(LEN(TRIM(Input!C529)) = 0, "", Input!C529)</f>
        <v/>
      </c>
      <c r="C51" s="301" t="str">
        <f>IF(LEN(CONCATENATE(B48,B49,B50,B51))=0, " ", SUM(B48:B51))</f>
        <v xml:space="preserve"> </v>
      </c>
      <c r="D51" s="300" t="str">
        <f>IF(LEN(TRIM(Input!D529)) = 0, "", Input!D529)</f>
        <v/>
      </c>
      <c r="E51" s="301" t="str">
        <f>IF(LEN(CONCATENATE(D48,D49,D50,D51))=0, " ", SUM(D48:D51))</f>
        <v xml:space="preserve"> </v>
      </c>
      <c r="F51" s="300" t="str">
        <f>IF(LEN(TRIM(Input!E529)) = 0, "", Input!E529)</f>
        <v/>
      </c>
      <c r="G51" s="301" t="str">
        <f>IF(LEN(CONCATENATE(F48,F49,F50,F51))=0, " ", SUM(F48:F51))</f>
        <v xml:space="preserve"> </v>
      </c>
      <c r="H51" s="300" t="str">
        <f>IF(LEN(TRIM(Input!F529)) = 0, "", Input!F529)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IF(LEN(TRIM(Input!C577)) = 0, "", Input!C577)</f>
        <v/>
      </c>
      <c r="N51" s="304" t="str">
        <f>IF(LEN(CONCATENATE(M48,M49,M50,M51))=0, " ", SUM(M48:M51))</f>
        <v xml:space="preserve"> </v>
      </c>
      <c r="O51" s="303" t="str">
        <f>IF(LEN(TRIM(Input!D577)) = 0, "", Input!D577)</f>
        <v/>
      </c>
      <c r="P51" s="304" t="str">
        <f>IF(LEN(CONCATENATE(O48,O49,O50,O51))=0, " ", SUM(O48:O51))</f>
        <v xml:space="preserve"> </v>
      </c>
      <c r="Q51" s="303" t="str">
        <f>IF(LEN(TRIM(Input!E577)) = 0, "", Input!E577)</f>
        <v/>
      </c>
      <c r="R51" s="304" t="str">
        <f>IF(LEN(CONCATENATE(Q48,Q49,Q50,Q51))=0, " ", SUM(Q48:Q51))</f>
        <v xml:space="preserve"> </v>
      </c>
      <c r="S51" s="303" t="str">
        <f>IF(LEN(TRIM(Input!F577)) = 0, "", Input!F577)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IF(LEN(TRIM(Input!C530)) = 0, "", Input!C530)</f>
        <v/>
      </c>
      <c r="C52" s="181" t="s">
        <v>0</v>
      </c>
      <c r="D52" s="180" t="str">
        <f>IF(LEN(TRIM(Input!D530)) = 0, "", Input!D530)</f>
        <v/>
      </c>
      <c r="E52" s="181"/>
      <c r="F52" s="180" t="str">
        <f>IF(LEN(TRIM(Input!E530)) = 0, "", Input!E530)</f>
        <v/>
      </c>
      <c r="G52" s="181" t="s">
        <v>0</v>
      </c>
      <c r="H52" s="180" t="str">
        <f>IF(LEN(TRIM(Input!F530)) = 0, "", Input!F530)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IF(LEN(TRIM(Input!C578)) = 0, "", Input!C578)</f>
        <v/>
      </c>
      <c r="N52" s="181" t="s">
        <v>0</v>
      </c>
      <c r="O52" s="180" t="str">
        <f>IF(LEN(TRIM(Input!D578)) = 0, "", Input!D578)</f>
        <v/>
      </c>
      <c r="P52" s="181" t="s">
        <v>0</v>
      </c>
      <c r="Q52" s="180" t="str">
        <f>IF(LEN(TRIM(Input!E578)) = 0, "", Input!E578)</f>
        <v/>
      </c>
      <c r="R52" s="181" t="s">
        <v>0</v>
      </c>
      <c r="S52" s="180" t="str">
        <f>IF(LEN(TRIM(Input!F578)) = 0, "", Input!F578)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IF(LEN(TRIM(Input!C531)) = 0, "", Input!C531)</f>
        <v/>
      </c>
      <c r="C53" s="181" t="s">
        <v>0</v>
      </c>
      <c r="D53" s="180" t="str">
        <f>IF(LEN(TRIM(Input!D531)) = 0, "", Input!D531)</f>
        <v/>
      </c>
      <c r="E53" s="181"/>
      <c r="F53" s="180" t="str">
        <f>IF(LEN(TRIM(Input!E531)) = 0, "", Input!E531)</f>
        <v/>
      </c>
      <c r="G53" s="181" t="s">
        <v>0</v>
      </c>
      <c r="H53" s="180" t="str">
        <f>IF(LEN(TRIM(Input!F531)) = 0, "", Input!F531)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IF(LEN(TRIM(Input!C579)) = 0, "", Input!C579)</f>
        <v/>
      </c>
      <c r="N53" s="181" t="s">
        <v>0</v>
      </c>
      <c r="O53" s="180" t="str">
        <f>IF(LEN(TRIM(Input!D579)) = 0, "", Input!D579)</f>
        <v/>
      </c>
      <c r="P53" s="181" t="s">
        <v>0</v>
      </c>
      <c r="Q53" s="180" t="str">
        <f>IF(LEN(TRIM(Input!E579)) = 0, "", Input!E579)</f>
        <v/>
      </c>
      <c r="R53" s="181" t="s">
        <v>0</v>
      </c>
      <c r="S53" s="180" t="str">
        <f>IF(LEN(TRIM(Input!F579)) = 0, "", Input!F579)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IF(LEN(TRIM(Input!C532)) = 0, "", Input!C532)</f>
        <v/>
      </c>
      <c r="C54" s="181" t="s">
        <v>0</v>
      </c>
      <c r="D54" s="180" t="str">
        <f>IF(LEN(TRIM(Input!D532)) = 0, "", Input!D532)</f>
        <v/>
      </c>
      <c r="E54" s="181"/>
      <c r="F54" s="180" t="str">
        <f>IF(LEN(TRIM(Input!E532)) = 0, "", Input!E532)</f>
        <v/>
      </c>
      <c r="G54" s="181" t="s">
        <v>0</v>
      </c>
      <c r="H54" s="180" t="str">
        <f>IF(LEN(TRIM(Input!F532)) = 0, "", Input!F532)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IF(LEN(TRIM(Input!C580)) = 0, "", Input!C580)</f>
        <v/>
      </c>
      <c r="N54" s="181" t="s">
        <v>0</v>
      </c>
      <c r="O54" s="180" t="str">
        <f>IF(LEN(TRIM(Input!D580)) = 0, "", Input!D580)</f>
        <v/>
      </c>
      <c r="P54" s="181" t="s">
        <v>0</v>
      </c>
      <c r="Q54" s="180" t="str">
        <f>IF(LEN(TRIM(Input!E580)) = 0, "", Input!E580)</f>
        <v/>
      </c>
      <c r="R54" s="181" t="s">
        <v>0</v>
      </c>
      <c r="S54" s="180" t="str">
        <f>IF(LEN(TRIM(Input!F580)) = 0, "", Input!F580)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IF(LEN(TRIM(Input!C533)) = 0, "", Input!C533)</f>
        <v/>
      </c>
      <c r="C55" s="181" t="str">
        <f>IF(LEN(CONCATENATE(B52,B53,B54,B55))=0, " ", SUM(B52:B55))</f>
        <v xml:space="preserve"> </v>
      </c>
      <c r="D55" s="300" t="str">
        <f>IF(LEN(TRIM(Input!D533)) = 0, "", Input!D533)</f>
        <v/>
      </c>
      <c r="E55" s="181" t="str">
        <f>IF(LEN(CONCATENATE(D52,D53,D54,D55))=0, " ", SUM(D52:D55))</f>
        <v xml:space="preserve"> </v>
      </c>
      <c r="F55" s="300" t="str">
        <f>IF(LEN(TRIM(Input!E533)) = 0, "", Input!E533)</f>
        <v/>
      </c>
      <c r="G55" s="181" t="str">
        <f>IF(LEN(CONCATENATE(F52,F53,F54,F55))=0, " ", SUM(F52:F55))</f>
        <v xml:space="preserve"> </v>
      </c>
      <c r="H55" s="300" t="str">
        <f>IF(LEN(TRIM(Input!F533)) = 0, "", Input!F533)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IF(LEN(TRIM(Input!C581)) = 0, "", Input!C581)</f>
        <v/>
      </c>
      <c r="N55" s="314" t="str">
        <f>IF(LEN(CONCATENATE(M52,M53,M54,M55))=0, " ", SUM(M52:M55))</f>
        <v xml:space="preserve"> </v>
      </c>
      <c r="O55" s="313" t="str">
        <f>IF(LEN(TRIM(Input!D581)) = 0, "", Input!D581)</f>
        <v/>
      </c>
      <c r="P55" s="314" t="str">
        <f>IF(LEN(CONCATENATE(O52,O53,O54,O55))=0, " ", SUM(O52:O55))</f>
        <v xml:space="preserve"> </v>
      </c>
      <c r="Q55" s="313" t="str">
        <f>IF(LEN(TRIM(Input!E581)) = 0, "", Input!E581)</f>
        <v/>
      </c>
      <c r="R55" s="314" t="str">
        <f>IF(LEN(CONCATENATE(Q52,Q53,Q54,Q55))=0, " ", SUM(Q52:Q55))</f>
        <v xml:space="preserve"> </v>
      </c>
      <c r="S55" s="313" t="str">
        <f>IF(LEN(TRIM(Input!F581)) = 0, "", Input!F581)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Auto Mall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+ 6</f>
        <v>41323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Fremont and Osgood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IF(LEN(TRIM(Input!C582)) = 0, "", Input!C582)</f>
        <v/>
      </c>
      <c r="C8" s="181" t="s">
        <v>0</v>
      </c>
      <c r="D8" s="180" t="str">
        <f>IF(LEN(TRIM(Input!D582)) = 0, "", Input!D582)</f>
        <v/>
      </c>
      <c r="E8" s="182"/>
      <c r="F8" s="180" t="str">
        <f>IF(LEN(TRIM(Input!E582)) = 0, "", Input!E582)</f>
        <v/>
      </c>
      <c r="G8" s="180" t="s">
        <v>0</v>
      </c>
      <c r="H8" s="180" t="str">
        <f>IF(LEN(TRIM(Input!F582)) = 0, "", Input!F582)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IF(LEN(TRIM(Input!C630)) = 0, "", Input!C630)</f>
        <v/>
      </c>
      <c r="N8" s="185" t="s">
        <v>0</v>
      </c>
      <c r="O8" s="184" t="str">
        <f>IF(LEN(TRIM(Input!D630)) = 0, "", Input!D630)</f>
        <v/>
      </c>
      <c r="P8" s="184" t="s">
        <v>0</v>
      </c>
      <c r="Q8" s="184" t="str">
        <f>IF(LEN(TRIM(Input!E630)) = 0, "", Input!E630)</f>
        <v/>
      </c>
      <c r="R8" s="184" t="s">
        <v>0</v>
      </c>
      <c r="S8" s="184" t="str">
        <f>IF(LEN(TRIM(Input!F630)) = 0, "", Input!F630)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IF(LEN(TRIM(Input!C583)) = 0, "", Input!C583)</f>
        <v/>
      </c>
      <c r="C9" s="181" t="s">
        <v>0</v>
      </c>
      <c r="D9" s="180" t="str">
        <f>IF(LEN(TRIM(Input!D583)) = 0, "", Input!D583)</f>
        <v/>
      </c>
      <c r="E9" s="187"/>
      <c r="F9" s="180" t="str">
        <f>IF(LEN(TRIM(Input!E583)) = 0, "", Input!E583)</f>
        <v/>
      </c>
      <c r="G9" s="180" t="s">
        <v>0</v>
      </c>
      <c r="H9" s="180" t="str">
        <f>IF(LEN(TRIM(Input!F583)) = 0, "", Input!F583)</f>
        <v/>
      </c>
      <c r="I9" s="181" t="s">
        <v>0</v>
      </c>
      <c r="J9" s="180"/>
      <c r="K9" s="188">
        <v>0.51041666666666663</v>
      </c>
      <c r="L9" s="180"/>
      <c r="M9" s="180" t="str">
        <f>IF(LEN(TRIM(Input!C631)) = 0, "", Input!C631)</f>
        <v/>
      </c>
      <c r="N9" s="181" t="s">
        <v>0</v>
      </c>
      <c r="O9" s="180" t="str">
        <f>IF(LEN(TRIM(Input!D631)) = 0, "", Input!D631)</f>
        <v/>
      </c>
      <c r="P9" s="180" t="s">
        <v>0</v>
      </c>
      <c r="Q9" s="180" t="str">
        <f>IF(LEN(TRIM(Input!E631)) = 0, "", Input!E631)</f>
        <v/>
      </c>
      <c r="R9" s="180" t="s">
        <v>0</v>
      </c>
      <c r="S9" s="180" t="str">
        <f>IF(LEN(TRIM(Input!F631)) = 0, "", Input!F631)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IF(LEN(TRIM(Input!C584)) = 0, "", Input!C584)</f>
        <v/>
      </c>
      <c r="C10" s="181" t="s">
        <v>0</v>
      </c>
      <c r="D10" s="180" t="str">
        <f>IF(LEN(TRIM(Input!D584)) = 0, "", Input!D584)</f>
        <v/>
      </c>
      <c r="E10" s="187"/>
      <c r="F10" s="180" t="str">
        <f>IF(LEN(TRIM(Input!E584)) = 0, "", Input!E584)</f>
        <v/>
      </c>
      <c r="G10" s="180" t="s">
        <v>0</v>
      </c>
      <c r="H10" s="180" t="str">
        <f>IF(LEN(TRIM(Input!F584)) = 0, "", Input!F584)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IF(LEN(TRIM(Input!C632)) = 0, "", Input!C632)</f>
        <v/>
      </c>
      <c r="N10" s="181" t="s">
        <v>0</v>
      </c>
      <c r="O10" s="180" t="str">
        <f>IF(LEN(TRIM(Input!D632)) = 0, "", Input!D632)</f>
        <v/>
      </c>
      <c r="P10" s="180" t="s">
        <v>0</v>
      </c>
      <c r="Q10" s="180" t="str">
        <f>IF(LEN(TRIM(Input!E632)) = 0, "", Input!E632)</f>
        <v/>
      </c>
      <c r="R10" s="180" t="s">
        <v>0</v>
      </c>
      <c r="S10" s="180" t="str">
        <f>IF(LEN(TRIM(Input!F632)) = 0, "", Input!F632)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IF(LEN(TRIM(Input!C585)) = 0, "", Input!C585)</f>
        <v/>
      </c>
      <c r="C11" s="301" t="str">
        <f>IF(LEN(CONCATENATE(B8,B9,B10,B11))=0, " ", SUM(B8:B11))</f>
        <v xml:space="preserve"> </v>
      </c>
      <c r="D11" s="300" t="str">
        <f>IF(LEN(TRIM(Input!D585)) = 0, "", Input!D585)</f>
        <v/>
      </c>
      <c r="E11" s="301" t="str">
        <f>IF(LEN(CONCATENATE(D8,D9,D10,D11))=0, " ", SUM(D8:D11))</f>
        <v xml:space="preserve"> </v>
      </c>
      <c r="F11" s="300" t="str">
        <f>IF(LEN(TRIM(Input!E585)) = 0, "", Input!E585)</f>
        <v/>
      </c>
      <c r="G11" s="301" t="str">
        <f>IF(LEN(CONCATENATE(F8,F9,F10,F11))=0, " ", SUM(F8:F11))</f>
        <v xml:space="preserve"> </v>
      </c>
      <c r="H11" s="300" t="str">
        <f>IF(LEN(TRIM(Input!F585)) = 0, "", Input!F585)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IF(LEN(TRIM(Input!C633)) = 0, "", Input!C633)</f>
        <v/>
      </c>
      <c r="N11" s="304" t="str">
        <f>IF(LEN(CONCATENATE(M8,M9,M10,M11))=0, " ", SUM(M8:M11))</f>
        <v xml:space="preserve"> </v>
      </c>
      <c r="O11" s="303" t="str">
        <f>IF(LEN(TRIM(Input!D633)) = 0, "", Input!D633)</f>
        <v/>
      </c>
      <c r="P11" s="304" t="str">
        <f>IF(LEN(CONCATENATE(O8,O9,O10,O11))=0, " ", SUM(O8:O11))</f>
        <v xml:space="preserve"> </v>
      </c>
      <c r="Q11" s="303" t="str">
        <f>IF(LEN(TRIM(Input!E633)) = 0, "", Input!E633)</f>
        <v/>
      </c>
      <c r="R11" s="304" t="str">
        <f>IF(LEN(CONCATENATE(Q8,Q9,Q10,Q11))=0, " ", SUM(Q8:Q11))</f>
        <v xml:space="preserve"> </v>
      </c>
      <c r="S11" s="303" t="str">
        <f>IF(LEN(TRIM(Input!F633)) = 0, "", Input!F633)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IF(LEN(TRIM(Input!C586)) = 0, "", Input!C586)</f>
        <v/>
      </c>
      <c r="C12" s="181" t="s">
        <v>0</v>
      </c>
      <c r="D12" s="180" t="str">
        <f>IF(LEN(TRIM(Input!D586)) = 0, "", Input!D586)</f>
        <v/>
      </c>
      <c r="E12" s="181"/>
      <c r="F12" s="180" t="str">
        <f>IF(LEN(TRIM(Input!E586)) = 0, "", Input!E586)</f>
        <v/>
      </c>
      <c r="G12" s="181" t="s">
        <v>0</v>
      </c>
      <c r="H12" s="180" t="str">
        <f>IF(LEN(TRIM(Input!F586)) = 0, "", Input!F586)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IF(LEN(TRIM(Input!C634)) = 0, "", Input!C634)</f>
        <v/>
      </c>
      <c r="N12" s="181" t="s">
        <v>0</v>
      </c>
      <c r="O12" s="180" t="str">
        <f>IF(LEN(TRIM(Input!D634)) = 0, "", Input!D634)</f>
        <v/>
      </c>
      <c r="P12" s="181" t="s">
        <v>0</v>
      </c>
      <c r="Q12" s="180" t="str">
        <f>IF(LEN(TRIM(Input!E634)) = 0, "", Input!E634)</f>
        <v/>
      </c>
      <c r="R12" s="181" t="s">
        <v>0</v>
      </c>
      <c r="S12" s="180" t="str">
        <f>IF(LEN(TRIM(Input!F634)) = 0, "", Input!F634)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IF(LEN(TRIM(Input!C587)) = 0, "", Input!C587)</f>
        <v/>
      </c>
      <c r="C13" s="181" t="s">
        <v>0</v>
      </c>
      <c r="D13" s="180" t="str">
        <f>IF(LEN(TRIM(Input!D587)) = 0, "", Input!D587)</f>
        <v/>
      </c>
      <c r="E13" s="181"/>
      <c r="F13" s="180" t="str">
        <f>IF(LEN(TRIM(Input!E587)) = 0, "", Input!E587)</f>
        <v/>
      </c>
      <c r="G13" s="181" t="s">
        <v>0</v>
      </c>
      <c r="H13" s="180" t="str">
        <f>IF(LEN(TRIM(Input!F587)) = 0, "", Input!F587)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IF(LEN(TRIM(Input!C635)) = 0, "", Input!C635)</f>
        <v/>
      </c>
      <c r="N13" s="181" t="s">
        <v>0</v>
      </c>
      <c r="O13" s="180" t="str">
        <f>IF(LEN(TRIM(Input!D635)) = 0, "", Input!D635)</f>
        <v/>
      </c>
      <c r="P13" s="181" t="s">
        <v>0</v>
      </c>
      <c r="Q13" s="180" t="str">
        <f>IF(LEN(TRIM(Input!E635)) = 0, "", Input!E635)</f>
        <v/>
      </c>
      <c r="R13" s="181" t="s">
        <v>0</v>
      </c>
      <c r="S13" s="180" t="str">
        <f>IF(LEN(TRIM(Input!F635)) = 0, "", Input!F635)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IF(LEN(TRIM(Input!C588)) = 0, "", Input!C588)</f>
        <v/>
      </c>
      <c r="C14" s="181" t="s">
        <v>0</v>
      </c>
      <c r="D14" s="180" t="str">
        <f>IF(LEN(TRIM(Input!D588)) = 0, "", Input!D588)</f>
        <v/>
      </c>
      <c r="E14" s="181"/>
      <c r="F14" s="180" t="str">
        <f>IF(LEN(TRIM(Input!E588)) = 0, "", Input!E588)</f>
        <v/>
      </c>
      <c r="G14" s="181" t="s">
        <v>0</v>
      </c>
      <c r="H14" s="180" t="str">
        <f>IF(LEN(TRIM(Input!F588)) = 0, "", Input!F588)</f>
        <v/>
      </c>
      <c r="I14" s="181" t="s">
        <v>0</v>
      </c>
      <c r="J14" s="191"/>
      <c r="K14" s="188">
        <v>0.5625</v>
      </c>
      <c r="L14" s="180"/>
      <c r="M14" s="180" t="str">
        <f>IF(LEN(TRIM(Input!C636)) = 0, "", Input!C636)</f>
        <v/>
      </c>
      <c r="N14" s="181" t="s">
        <v>0</v>
      </c>
      <c r="O14" s="180" t="str">
        <f>IF(LEN(TRIM(Input!D636)) = 0, "", Input!D636)</f>
        <v/>
      </c>
      <c r="P14" s="181" t="s">
        <v>0</v>
      </c>
      <c r="Q14" s="180" t="str">
        <f>IF(LEN(TRIM(Input!E636)) = 0, "", Input!E636)</f>
        <v/>
      </c>
      <c r="R14" s="181" t="s">
        <v>0</v>
      </c>
      <c r="S14" s="180" t="str">
        <f>IF(LEN(TRIM(Input!F636)) = 0, "", Input!F636)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IF(LEN(TRIM(Input!C589)) = 0, "", Input!C589)</f>
        <v/>
      </c>
      <c r="C15" s="301" t="str">
        <f>IF(LEN(CONCATENATE(B12,B13,B14,B15))=0, " ", SUM(B12:B15))</f>
        <v xml:space="preserve"> </v>
      </c>
      <c r="D15" s="300" t="str">
        <f>IF(LEN(TRIM(Input!D589)) = 0, "", Input!D589)</f>
        <v/>
      </c>
      <c r="E15" s="301" t="str">
        <f>IF(LEN(CONCATENATE(D12,D13,D14,D15))=0, " ", SUM(D12:D15))</f>
        <v xml:space="preserve"> </v>
      </c>
      <c r="F15" s="300" t="str">
        <f>IF(LEN(TRIM(Input!E589)) = 0, "", Input!E589)</f>
        <v/>
      </c>
      <c r="G15" s="301" t="str">
        <f>IF(LEN(CONCATENATE(F12,F13,F14,F15))=0, " ", SUM(F12:F15))</f>
        <v xml:space="preserve"> </v>
      </c>
      <c r="H15" s="300" t="str">
        <f>IF(LEN(TRIM(Input!F589)) = 0, "", Input!F589)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IF(LEN(TRIM(Input!C637)) = 0, "", Input!C637)</f>
        <v/>
      </c>
      <c r="N15" s="304" t="str">
        <f>IF(LEN(CONCATENATE(M12,M13,M14,M15))=0, " ", SUM(M12:M15))</f>
        <v xml:space="preserve"> </v>
      </c>
      <c r="O15" s="303" t="str">
        <f>IF(LEN(TRIM(Input!D637)) = 0, "", Input!D637)</f>
        <v/>
      </c>
      <c r="P15" s="304" t="str">
        <f>IF(LEN(CONCATENATE(O12,O13,O14,O15))=0, " ", SUM(O12:O15))</f>
        <v xml:space="preserve"> </v>
      </c>
      <c r="Q15" s="303" t="str">
        <f>IF(LEN(TRIM(Input!E637)) = 0, "", Input!E637)</f>
        <v/>
      </c>
      <c r="R15" s="304" t="str">
        <f>IF(LEN(CONCATENATE(Q12,Q13,Q14,Q15))=0, " ", SUM(Q12:Q15))</f>
        <v xml:space="preserve"> </v>
      </c>
      <c r="S15" s="303" t="str">
        <f>IF(LEN(TRIM(Input!F637)) = 0, "", Input!F637)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IF(LEN(TRIM(Input!C590)) = 0, "", Input!C590)</f>
        <v/>
      </c>
      <c r="C16" s="181" t="s">
        <v>0</v>
      </c>
      <c r="D16" s="180" t="str">
        <f>IF(LEN(TRIM(Input!D590)) = 0, "", Input!D590)</f>
        <v/>
      </c>
      <c r="E16" s="181"/>
      <c r="F16" s="180" t="str">
        <f>IF(LEN(TRIM(Input!E590)) = 0, "", Input!E590)</f>
        <v/>
      </c>
      <c r="G16" s="181" t="s">
        <v>0</v>
      </c>
      <c r="H16" s="180" t="str">
        <f>IF(LEN(TRIM(Input!F590)) = 0, "", Input!F590)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IF(LEN(TRIM(Input!C638)) = 0, "", Input!C638)</f>
        <v/>
      </c>
      <c r="N16" s="181" t="s">
        <v>0</v>
      </c>
      <c r="O16" s="180" t="str">
        <f>IF(LEN(TRIM(Input!D638)) = 0, "", Input!D638)</f>
        <v/>
      </c>
      <c r="P16" s="181" t="s">
        <v>0</v>
      </c>
      <c r="Q16" s="180" t="str">
        <f>IF(LEN(TRIM(Input!E638)) = 0, "", Input!E638)</f>
        <v/>
      </c>
      <c r="R16" s="181" t="s">
        <v>0</v>
      </c>
      <c r="S16" s="180" t="str">
        <f>IF(LEN(TRIM(Input!F638)) = 0, "", Input!F638)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IF(LEN(TRIM(Input!C591)) = 0, "", Input!C591)</f>
        <v/>
      </c>
      <c r="C17" s="181" t="s">
        <v>0</v>
      </c>
      <c r="D17" s="180" t="str">
        <f>IF(LEN(TRIM(Input!D591)) = 0, "", Input!D591)</f>
        <v/>
      </c>
      <c r="E17" s="181"/>
      <c r="F17" s="180" t="str">
        <f>IF(LEN(TRIM(Input!E591)) = 0, "", Input!E591)</f>
        <v/>
      </c>
      <c r="G17" s="181" t="s">
        <v>0</v>
      </c>
      <c r="H17" s="180" t="str">
        <f>IF(LEN(TRIM(Input!F591)) = 0, "", Input!F591)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IF(LEN(TRIM(Input!C639)) = 0, "", Input!C639)</f>
        <v/>
      </c>
      <c r="N17" s="181" t="s">
        <v>0</v>
      </c>
      <c r="O17" s="180" t="str">
        <f>IF(LEN(TRIM(Input!D639)) = 0, "", Input!D639)</f>
        <v/>
      </c>
      <c r="P17" s="181" t="s">
        <v>0</v>
      </c>
      <c r="Q17" s="180" t="str">
        <f>IF(LEN(TRIM(Input!E639)) = 0, "", Input!E639)</f>
        <v/>
      </c>
      <c r="R17" s="181" t="s">
        <v>0</v>
      </c>
      <c r="S17" s="180" t="str">
        <f>IF(LEN(TRIM(Input!F639)) = 0, "", Input!F639)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IF(LEN(TRIM(Input!C592)) = 0, "", Input!C592)</f>
        <v/>
      </c>
      <c r="C18" s="181" t="s">
        <v>0</v>
      </c>
      <c r="D18" s="180" t="str">
        <f>IF(LEN(TRIM(Input!D592)) = 0, "", Input!D592)</f>
        <v/>
      </c>
      <c r="E18" s="181"/>
      <c r="F18" s="180" t="str">
        <f>IF(LEN(TRIM(Input!E592)) = 0, "", Input!E592)</f>
        <v/>
      </c>
      <c r="G18" s="181" t="s">
        <v>0</v>
      </c>
      <c r="H18" s="180" t="str">
        <f>IF(LEN(TRIM(Input!F592)) = 0, "", Input!F592)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IF(LEN(TRIM(Input!C640)) = 0, "", Input!C640)</f>
        <v/>
      </c>
      <c r="N18" s="181" t="s">
        <v>0</v>
      </c>
      <c r="O18" s="180" t="str">
        <f>IF(LEN(TRIM(Input!D640)) = 0, "", Input!D640)</f>
        <v/>
      </c>
      <c r="P18" s="181" t="s">
        <v>0</v>
      </c>
      <c r="Q18" s="180" t="str">
        <f>IF(LEN(TRIM(Input!E640)) = 0, "", Input!E640)</f>
        <v/>
      </c>
      <c r="R18" s="181" t="s">
        <v>0</v>
      </c>
      <c r="S18" s="180" t="str">
        <f>IF(LEN(TRIM(Input!F640)) = 0, "", Input!F640)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IF(LEN(TRIM(Input!C593)) = 0, "", Input!C593)</f>
        <v/>
      </c>
      <c r="C19" s="301" t="str">
        <f>IF(LEN(CONCATENATE(B16,B17,B18,B19))=0, " ", SUM(B16:B19))</f>
        <v xml:space="preserve"> </v>
      </c>
      <c r="D19" s="300" t="str">
        <f>IF(LEN(TRIM(Input!D593)) = 0, "", Input!D593)</f>
        <v/>
      </c>
      <c r="E19" s="301" t="str">
        <f>IF(LEN(CONCATENATE(D16,D17,D18,D19))=0, " ", SUM(D16:D19))</f>
        <v xml:space="preserve"> </v>
      </c>
      <c r="F19" s="300" t="str">
        <f>IF(LEN(TRIM(Input!E593)) = 0, "", Input!E593)</f>
        <v/>
      </c>
      <c r="G19" s="301" t="str">
        <f>IF(LEN(CONCATENATE(F16,F17,F18,F19))=0, " ", SUM(F16:F19))</f>
        <v xml:space="preserve"> </v>
      </c>
      <c r="H19" s="300" t="str">
        <f>IF(LEN(TRIM(Input!F593)) = 0, "", Input!F593)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IF(LEN(TRIM(Input!C641)) = 0, "", Input!C641)</f>
        <v/>
      </c>
      <c r="N19" s="304" t="str">
        <f>IF(LEN(CONCATENATE(M16,M17,M18,M19))=0, " ", SUM(M16:M19))</f>
        <v xml:space="preserve"> </v>
      </c>
      <c r="O19" s="303" t="str">
        <f>IF(LEN(TRIM(Input!D641)) = 0, "", Input!D641)</f>
        <v/>
      </c>
      <c r="P19" s="304" t="str">
        <f>IF(LEN(CONCATENATE(O16,O17,O18,O19))=0, " ", SUM(O16:O19))</f>
        <v xml:space="preserve"> </v>
      </c>
      <c r="Q19" s="303" t="str">
        <f>IF(LEN(TRIM(Input!E641)) = 0, "", Input!E641)</f>
        <v/>
      </c>
      <c r="R19" s="304" t="str">
        <f>IF(LEN(CONCATENATE(Q16,Q17,Q18,Q19))=0, " ", SUM(Q16:Q19))</f>
        <v xml:space="preserve"> </v>
      </c>
      <c r="S19" s="303" t="str">
        <f>IF(LEN(TRIM(Input!F641)) = 0, "", Input!F641)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IF(LEN(TRIM(Input!C594)) = 0, "", Input!C594)</f>
        <v/>
      </c>
      <c r="C20" s="181" t="s">
        <v>0</v>
      </c>
      <c r="D20" s="180" t="str">
        <f>IF(LEN(TRIM(Input!D594)) = 0, "", Input!D594)</f>
        <v/>
      </c>
      <c r="E20" s="181"/>
      <c r="F20" s="180" t="str">
        <f>IF(LEN(TRIM(Input!E594)) = 0, "", Input!E594)</f>
        <v/>
      </c>
      <c r="G20" s="181" t="s">
        <v>0</v>
      </c>
      <c r="H20" s="180" t="str">
        <f>IF(LEN(TRIM(Input!F594)) = 0, "", Input!F594)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IF(LEN(TRIM(Input!C642)) = 0, "", Input!C642)</f>
        <v/>
      </c>
      <c r="N20" s="181" t="s">
        <v>0</v>
      </c>
      <c r="O20" s="180" t="str">
        <f>IF(LEN(TRIM(Input!D642)) = 0, "", Input!D642)</f>
        <v/>
      </c>
      <c r="P20" s="181" t="s">
        <v>0</v>
      </c>
      <c r="Q20" s="180" t="str">
        <f>IF(LEN(TRIM(Input!E642)) = 0, "", Input!E642)</f>
        <v/>
      </c>
      <c r="R20" s="181" t="s">
        <v>0</v>
      </c>
      <c r="S20" s="180" t="str">
        <f>IF(LEN(TRIM(Input!F642)) = 0, "", Input!F642)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IF(LEN(TRIM(Input!C595)) = 0, "", Input!C595)</f>
        <v/>
      </c>
      <c r="C21" s="181" t="s">
        <v>0</v>
      </c>
      <c r="D21" s="180" t="str">
        <f>IF(LEN(TRIM(Input!D595)) = 0, "", Input!D595)</f>
        <v/>
      </c>
      <c r="E21" s="181"/>
      <c r="F21" s="180" t="str">
        <f>IF(LEN(TRIM(Input!E595)) = 0, "", Input!E595)</f>
        <v/>
      </c>
      <c r="G21" s="181" t="s">
        <v>0</v>
      </c>
      <c r="H21" s="180" t="str">
        <f>IF(LEN(TRIM(Input!F595)) = 0, "", Input!F595)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IF(LEN(TRIM(Input!C643)) = 0, "", Input!C643)</f>
        <v/>
      </c>
      <c r="N21" s="181" t="s">
        <v>0</v>
      </c>
      <c r="O21" s="180" t="str">
        <f>IF(LEN(TRIM(Input!D643)) = 0, "", Input!D643)</f>
        <v/>
      </c>
      <c r="P21" s="181" t="s">
        <v>0</v>
      </c>
      <c r="Q21" s="180" t="str">
        <f>IF(LEN(TRIM(Input!E643)) = 0, "", Input!E643)</f>
        <v/>
      </c>
      <c r="R21" s="181" t="s">
        <v>0</v>
      </c>
      <c r="S21" s="180" t="str">
        <f>IF(LEN(TRIM(Input!F643)) = 0, "", Input!F643)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IF(LEN(TRIM(Input!C596)) = 0, "", Input!C596)</f>
        <v/>
      </c>
      <c r="C22" s="181" t="s">
        <v>0</v>
      </c>
      <c r="D22" s="180" t="str">
        <f>IF(LEN(TRIM(Input!D596)) = 0, "", Input!D596)</f>
        <v/>
      </c>
      <c r="E22" s="181"/>
      <c r="F22" s="180" t="str">
        <f>IF(LEN(TRIM(Input!E596)) = 0, "", Input!E596)</f>
        <v/>
      </c>
      <c r="G22" s="181" t="s">
        <v>0</v>
      </c>
      <c r="H22" s="180" t="str">
        <f>IF(LEN(TRIM(Input!F596)) = 0, "", Input!F596)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IF(LEN(TRIM(Input!C644)) = 0, "", Input!C644)</f>
        <v/>
      </c>
      <c r="N22" s="181" t="s">
        <v>0</v>
      </c>
      <c r="O22" s="180" t="str">
        <f>IF(LEN(TRIM(Input!D644)) = 0, "", Input!D644)</f>
        <v/>
      </c>
      <c r="P22" s="181" t="s">
        <v>0</v>
      </c>
      <c r="Q22" s="180" t="str">
        <f>IF(LEN(TRIM(Input!E644)) = 0, "", Input!E644)</f>
        <v/>
      </c>
      <c r="R22" s="181" t="s">
        <v>0</v>
      </c>
      <c r="S22" s="180" t="str">
        <f>IF(LEN(TRIM(Input!F644)) = 0, "", Input!F644)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IF(LEN(TRIM(Input!C597)) = 0, "", Input!C597)</f>
        <v/>
      </c>
      <c r="C23" s="301" t="str">
        <f>IF(LEN(CONCATENATE(B20,B21,B22,B23))=0, " ", SUM(B20:B23))</f>
        <v xml:space="preserve"> </v>
      </c>
      <c r="D23" s="300" t="str">
        <f>IF(LEN(TRIM(Input!D597)) = 0, "", Input!D597)</f>
        <v/>
      </c>
      <c r="E23" s="301" t="str">
        <f>IF(LEN(CONCATENATE(D20,D21,D22,D23))=0, " ", SUM(D20:D23))</f>
        <v xml:space="preserve"> </v>
      </c>
      <c r="F23" s="300" t="str">
        <f>IF(LEN(TRIM(Input!E597)) = 0, "", Input!E597)</f>
        <v/>
      </c>
      <c r="G23" s="301" t="str">
        <f>IF(LEN(CONCATENATE(F20,F21,F22,F23))=0, " ", SUM(F20:F23))</f>
        <v xml:space="preserve"> </v>
      </c>
      <c r="H23" s="300" t="str">
        <f>IF(LEN(TRIM(Input!F597)) = 0, "", Input!F597)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IF(LEN(TRIM(Input!C645)) = 0, "", Input!C645)</f>
        <v/>
      </c>
      <c r="N23" s="304" t="str">
        <f>IF(LEN(CONCATENATE(M20,M21,M22,M23))=0, " ", SUM(M20:M23))</f>
        <v xml:space="preserve"> </v>
      </c>
      <c r="O23" s="303" t="str">
        <f>IF(LEN(TRIM(Input!D645)) = 0, "", Input!D645)</f>
        <v/>
      </c>
      <c r="P23" s="304" t="str">
        <f>IF(LEN(CONCATENATE(O20,O21,O22,O23))=0, " ", SUM(O20:O23))</f>
        <v xml:space="preserve"> </v>
      </c>
      <c r="Q23" s="303" t="str">
        <f>IF(LEN(TRIM(Input!E645)) = 0, "", Input!E645)</f>
        <v/>
      </c>
      <c r="R23" s="304" t="str">
        <f>IF(LEN(CONCATENATE(Q20,Q21,Q22,Q23))=0, " ", SUM(Q20:Q23))</f>
        <v xml:space="preserve"> </v>
      </c>
      <c r="S23" s="303" t="str">
        <f>IF(LEN(TRIM(Input!F645)) = 0, "", Input!F645)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IF(LEN(TRIM(Input!C598)) = 0, "", Input!C598)</f>
        <v/>
      </c>
      <c r="C24" s="181" t="s">
        <v>0</v>
      </c>
      <c r="D24" s="180" t="str">
        <f>IF(LEN(TRIM(Input!D598)) = 0, "", Input!D598)</f>
        <v/>
      </c>
      <c r="E24" s="181"/>
      <c r="F24" s="180" t="str">
        <f>IF(LEN(TRIM(Input!E598)) = 0, "", Input!E598)</f>
        <v/>
      </c>
      <c r="G24" s="181" t="s">
        <v>0</v>
      </c>
      <c r="H24" s="180" t="str">
        <f>IF(LEN(TRIM(Input!F598)) = 0, "", Input!F598)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IF(LEN(TRIM(Input!C646)) = 0, "", Input!C646)</f>
        <v/>
      </c>
      <c r="N24" s="181" t="s">
        <v>0</v>
      </c>
      <c r="O24" s="180" t="str">
        <f>IF(LEN(TRIM(Input!D646)) = 0, "", Input!D646)</f>
        <v/>
      </c>
      <c r="P24" s="181" t="s">
        <v>0</v>
      </c>
      <c r="Q24" s="180" t="str">
        <f>IF(LEN(TRIM(Input!E646)) = 0, "", Input!E646)</f>
        <v/>
      </c>
      <c r="R24" s="181" t="s">
        <v>0</v>
      </c>
      <c r="S24" s="180" t="str">
        <f>IF(LEN(TRIM(Input!F646)) = 0, "", Input!F646)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IF(LEN(TRIM(Input!C599)) = 0, "", Input!C599)</f>
        <v/>
      </c>
      <c r="C25" s="181" t="s">
        <v>0</v>
      </c>
      <c r="D25" s="180" t="str">
        <f>IF(LEN(TRIM(Input!D599)) = 0, "", Input!D599)</f>
        <v/>
      </c>
      <c r="E25" s="181"/>
      <c r="F25" s="180" t="str">
        <f>IF(LEN(TRIM(Input!E599)) = 0, "", Input!E599)</f>
        <v/>
      </c>
      <c r="G25" s="181" t="s">
        <v>0</v>
      </c>
      <c r="H25" s="180" t="str">
        <f>IF(LEN(TRIM(Input!F599)) = 0, "", Input!F599)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IF(LEN(TRIM(Input!C647)) = 0, "", Input!C647)</f>
        <v/>
      </c>
      <c r="N25" s="181" t="s">
        <v>0</v>
      </c>
      <c r="O25" s="180" t="str">
        <f>IF(LEN(TRIM(Input!D647)) = 0, "", Input!D647)</f>
        <v/>
      </c>
      <c r="P25" s="181" t="s">
        <v>0</v>
      </c>
      <c r="Q25" s="180" t="str">
        <f>IF(LEN(TRIM(Input!E647)) = 0, "", Input!E647)</f>
        <v/>
      </c>
      <c r="R25" s="181" t="s">
        <v>0</v>
      </c>
      <c r="S25" s="180" t="str">
        <f>IF(LEN(TRIM(Input!F647)) = 0, "", Input!F647)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IF(LEN(TRIM(Input!C600)) = 0, "", Input!C600)</f>
        <v/>
      </c>
      <c r="C26" s="181" t="s">
        <v>0</v>
      </c>
      <c r="D26" s="180" t="str">
        <f>IF(LEN(TRIM(Input!D600)) = 0, "", Input!D600)</f>
        <v/>
      </c>
      <c r="E26" s="181"/>
      <c r="F26" s="180" t="str">
        <f>IF(LEN(TRIM(Input!E600)) = 0, "", Input!E600)</f>
        <v/>
      </c>
      <c r="G26" s="181" t="s">
        <v>0</v>
      </c>
      <c r="H26" s="180" t="str">
        <f>IF(LEN(TRIM(Input!F600)) = 0, "", Input!F600)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IF(LEN(TRIM(Input!C648)) = 0, "", Input!C648)</f>
        <v/>
      </c>
      <c r="N26" s="181" t="s">
        <v>0</v>
      </c>
      <c r="O26" s="180" t="str">
        <f>IF(LEN(TRIM(Input!D648)) = 0, "", Input!D648)</f>
        <v/>
      </c>
      <c r="P26" s="181" t="s">
        <v>0</v>
      </c>
      <c r="Q26" s="180" t="str">
        <f>IF(LEN(TRIM(Input!E648)) = 0, "", Input!E648)</f>
        <v/>
      </c>
      <c r="R26" s="181" t="s">
        <v>0</v>
      </c>
      <c r="S26" s="180" t="str">
        <f>IF(LEN(TRIM(Input!F648)) = 0, "", Input!F648)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IF(LEN(TRIM(Input!C601)) = 0, "", Input!C601)</f>
        <v/>
      </c>
      <c r="C27" s="301" t="str">
        <f>IF(LEN(CONCATENATE(B24,B25,B26,B27))=0, " ", SUM(B24:B27))</f>
        <v xml:space="preserve"> </v>
      </c>
      <c r="D27" s="300" t="str">
        <f>IF(LEN(TRIM(Input!D601)) = 0, "", Input!D601)</f>
        <v/>
      </c>
      <c r="E27" s="301" t="str">
        <f>IF(LEN(CONCATENATE(D24,D25,D26,D27))=0, " ", SUM(D24:D27))</f>
        <v xml:space="preserve"> </v>
      </c>
      <c r="F27" s="300" t="str">
        <f>IF(LEN(TRIM(Input!E601)) = 0, "", Input!E601)</f>
        <v/>
      </c>
      <c r="G27" s="301" t="str">
        <f>IF(LEN(CONCATENATE(F24,F25,F26,F27))=0, " ", SUM(F24:F27))</f>
        <v xml:space="preserve"> </v>
      </c>
      <c r="H27" s="300" t="str">
        <f>IF(LEN(TRIM(Input!F601)) = 0, "", Input!F601)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IF(LEN(TRIM(Input!C649)) = 0, "", Input!C649)</f>
        <v/>
      </c>
      <c r="N27" s="304" t="str">
        <f>IF(LEN(CONCATENATE(M24,M25,M26,M27))=0, " ", SUM(M24:M27))</f>
        <v xml:space="preserve"> </v>
      </c>
      <c r="O27" s="303" t="str">
        <f>IF(LEN(TRIM(Input!D649)) = 0, "", Input!D649)</f>
        <v/>
      </c>
      <c r="P27" s="304" t="str">
        <f>IF(LEN(CONCATENATE(O24,O25,O26,O27))=0, " ", SUM(O24:O27))</f>
        <v xml:space="preserve"> </v>
      </c>
      <c r="Q27" s="303" t="str">
        <f>IF(LEN(TRIM(Input!E649)) = 0, "", Input!E649)</f>
        <v/>
      </c>
      <c r="R27" s="304" t="str">
        <f>IF(LEN(CONCATENATE(Q24,Q25,Q26,Q27))=0, " ", SUM(Q24:Q27))</f>
        <v xml:space="preserve"> </v>
      </c>
      <c r="S27" s="303" t="str">
        <f>IF(LEN(TRIM(Input!F649)) = 0, "", Input!F649)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IF(LEN(TRIM(Input!C602)) = 0, "", Input!C602)</f>
        <v/>
      </c>
      <c r="C28" s="181" t="s">
        <v>0</v>
      </c>
      <c r="D28" s="180" t="str">
        <f>IF(LEN(TRIM(Input!D602)) = 0, "", Input!D602)</f>
        <v/>
      </c>
      <c r="E28" s="181"/>
      <c r="F28" s="180" t="str">
        <f>IF(LEN(TRIM(Input!E602)) = 0, "", Input!E602)</f>
        <v/>
      </c>
      <c r="G28" s="181" t="s">
        <v>0</v>
      </c>
      <c r="H28" s="180" t="str">
        <f>IF(LEN(TRIM(Input!F602)) = 0, "", Input!F602)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IF(LEN(TRIM(Input!C650)) = 0, "", Input!C650)</f>
        <v/>
      </c>
      <c r="N28" s="181" t="s">
        <v>0</v>
      </c>
      <c r="O28" s="180" t="str">
        <f>IF(LEN(TRIM(Input!D650)) = 0, "", Input!D650)</f>
        <v/>
      </c>
      <c r="P28" s="181" t="s">
        <v>0</v>
      </c>
      <c r="Q28" s="180" t="str">
        <f>IF(LEN(TRIM(Input!E650)) = 0, "", Input!E650)</f>
        <v/>
      </c>
      <c r="R28" s="181" t="s">
        <v>0</v>
      </c>
      <c r="S28" s="180" t="str">
        <f>IF(LEN(TRIM(Input!F650)) = 0, "", Input!F650)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IF(LEN(TRIM(Input!C603)) = 0, "", Input!C603)</f>
        <v/>
      </c>
      <c r="C29" s="181" t="s">
        <v>0</v>
      </c>
      <c r="D29" s="180" t="str">
        <f>IF(LEN(TRIM(Input!D603)) = 0, "", Input!D603)</f>
        <v/>
      </c>
      <c r="E29" s="181"/>
      <c r="F29" s="180" t="str">
        <f>IF(LEN(TRIM(Input!E603)) = 0, "", Input!E603)</f>
        <v/>
      </c>
      <c r="G29" s="181" t="s">
        <v>0</v>
      </c>
      <c r="H29" s="180" t="str">
        <f>IF(LEN(TRIM(Input!F603)) = 0, "", Input!F603)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IF(LEN(TRIM(Input!C651)) = 0, "", Input!C651)</f>
        <v/>
      </c>
      <c r="N29" s="181" t="s">
        <v>0</v>
      </c>
      <c r="O29" s="180" t="str">
        <f>IF(LEN(TRIM(Input!D651)) = 0, "", Input!D651)</f>
        <v/>
      </c>
      <c r="P29" s="181" t="s">
        <v>0</v>
      </c>
      <c r="Q29" s="180" t="str">
        <f>IF(LEN(TRIM(Input!E651)) = 0, "", Input!E651)</f>
        <v/>
      </c>
      <c r="R29" s="181" t="s">
        <v>0</v>
      </c>
      <c r="S29" s="180" t="str">
        <f>IF(LEN(TRIM(Input!F651)) = 0, "", Input!F651)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IF(LEN(TRIM(Input!C604)) = 0, "", Input!C604)</f>
        <v/>
      </c>
      <c r="C30" s="181" t="s">
        <v>0</v>
      </c>
      <c r="D30" s="180" t="str">
        <f>IF(LEN(TRIM(Input!D604)) = 0, "", Input!D604)</f>
        <v/>
      </c>
      <c r="E30" s="181"/>
      <c r="F30" s="180" t="str">
        <f>IF(LEN(TRIM(Input!E604)) = 0, "", Input!E604)</f>
        <v/>
      </c>
      <c r="G30" s="181" t="s">
        <v>0</v>
      </c>
      <c r="H30" s="180" t="str">
        <f>IF(LEN(TRIM(Input!F604)) = 0, "", Input!F604)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IF(LEN(TRIM(Input!C652)) = 0, "", Input!C652)</f>
        <v/>
      </c>
      <c r="N30" s="181" t="s">
        <v>0</v>
      </c>
      <c r="O30" s="180" t="str">
        <f>IF(LEN(TRIM(Input!D652)) = 0, "", Input!D652)</f>
        <v/>
      </c>
      <c r="P30" s="181" t="s">
        <v>0</v>
      </c>
      <c r="Q30" s="180" t="str">
        <f>IF(LEN(TRIM(Input!E652)) = 0, "", Input!E652)</f>
        <v/>
      </c>
      <c r="R30" s="181" t="s">
        <v>0</v>
      </c>
      <c r="S30" s="180" t="str">
        <f>IF(LEN(TRIM(Input!F652)) = 0, "", Input!F652)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IF(LEN(TRIM(Input!C605)) = 0, "", Input!C605)</f>
        <v/>
      </c>
      <c r="C31" s="301" t="str">
        <f>IF(LEN(CONCATENATE(B28,B29,B30,B31))=0, " ", SUM(B28:B31))</f>
        <v xml:space="preserve"> </v>
      </c>
      <c r="D31" s="300" t="str">
        <f>IF(LEN(TRIM(Input!D605)) = 0, "", Input!D605)</f>
        <v/>
      </c>
      <c r="E31" s="301" t="str">
        <f>IF(LEN(CONCATENATE(D28,D29,D30,D31))=0, " ", SUM(D28:D31))</f>
        <v xml:space="preserve"> </v>
      </c>
      <c r="F31" s="300" t="str">
        <f>IF(LEN(TRIM(Input!E605)) = 0, "", Input!E605)</f>
        <v/>
      </c>
      <c r="G31" s="301" t="str">
        <f>IF(LEN(CONCATENATE(F28,F29,F30,F31))=0, " ", SUM(F28:F31))</f>
        <v xml:space="preserve"> </v>
      </c>
      <c r="H31" s="300" t="str">
        <f>IF(LEN(TRIM(Input!F605)) = 0, "", Input!F605)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IF(LEN(TRIM(Input!C653)) = 0, "", Input!C653)</f>
        <v/>
      </c>
      <c r="N31" s="304" t="str">
        <f>IF(LEN(CONCATENATE(M28,M29,M30,M31))=0, " ", SUM(M28:M31))</f>
        <v xml:space="preserve"> </v>
      </c>
      <c r="O31" s="303" t="str">
        <f>IF(LEN(TRIM(Input!D653)) = 0, "", Input!D653)</f>
        <v/>
      </c>
      <c r="P31" s="304" t="str">
        <f>IF(LEN(CONCATENATE(O28,O29,O30,O31))=0, " ", SUM(O28:O31))</f>
        <v xml:space="preserve"> </v>
      </c>
      <c r="Q31" s="303" t="str">
        <f>IF(LEN(TRIM(Input!E653)) = 0, "", Input!E653)</f>
        <v/>
      </c>
      <c r="R31" s="304" t="str">
        <f>IF(LEN(CONCATENATE(Q28,Q29,Q30,Q31))=0, " ", SUM(Q28:Q31))</f>
        <v xml:space="preserve"> </v>
      </c>
      <c r="S31" s="303" t="str">
        <f>IF(LEN(TRIM(Input!F653)) = 0, "", Input!F653)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IF(LEN(TRIM(Input!C606)) = 0, "", Input!C606)</f>
        <v/>
      </c>
      <c r="C32" s="181" t="s">
        <v>0</v>
      </c>
      <c r="D32" s="180" t="str">
        <f>IF(LEN(TRIM(Input!D606)) = 0, "", Input!D606)</f>
        <v/>
      </c>
      <c r="E32" s="181"/>
      <c r="F32" s="180" t="str">
        <f>IF(LEN(TRIM(Input!E606)) = 0, "", Input!E606)</f>
        <v/>
      </c>
      <c r="G32" s="181" t="s">
        <v>0</v>
      </c>
      <c r="H32" s="180" t="str">
        <f>IF(LEN(TRIM(Input!F606)) = 0, "", Input!F606)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IF(LEN(TRIM(Input!C654)) = 0, "", Input!C654)</f>
        <v/>
      </c>
      <c r="N32" s="181" t="s">
        <v>0</v>
      </c>
      <c r="O32" s="180" t="str">
        <f>IF(LEN(TRIM(Input!D654)) = 0, "", Input!D654)</f>
        <v/>
      </c>
      <c r="P32" s="181" t="s">
        <v>0</v>
      </c>
      <c r="Q32" s="180" t="str">
        <f>IF(LEN(TRIM(Input!E654)) = 0, "", Input!E654)</f>
        <v/>
      </c>
      <c r="R32" s="181" t="s">
        <v>0</v>
      </c>
      <c r="S32" s="180" t="str">
        <f>IF(LEN(TRIM(Input!F654)) = 0, "", Input!F654)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IF(LEN(TRIM(Input!C607)) = 0, "", Input!C607)</f>
        <v/>
      </c>
      <c r="C33" s="181" t="s">
        <v>0</v>
      </c>
      <c r="D33" s="180" t="str">
        <f>IF(LEN(TRIM(Input!D607)) = 0, "", Input!D607)</f>
        <v/>
      </c>
      <c r="E33" s="181"/>
      <c r="F33" s="180" t="str">
        <f>IF(LEN(TRIM(Input!E607)) = 0, "", Input!E607)</f>
        <v/>
      </c>
      <c r="G33" s="181" t="s">
        <v>0</v>
      </c>
      <c r="H33" s="180" t="str">
        <f>IF(LEN(TRIM(Input!F607)) = 0, "", Input!F607)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IF(LEN(TRIM(Input!C655)) = 0, "", Input!C655)</f>
        <v/>
      </c>
      <c r="N33" s="181" t="s">
        <v>0</v>
      </c>
      <c r="O33" s="180" t="str">
        <f>IF(LEN(TRIM(Input!D655)) = 0, "", Input!D655)</f>
        <v/>
      </c>
      <c r="P33" s="181" t="s">
        <v>0</v>
      </c>
      <c r="Q33" s="180" t="str">
        <f>IF(LEN(TRIM(Input!E655)) = 0, "", Input!E655)</f>
        <v/>
      </c>
      <c r="R33" s="181" t="s">
        <v>0</v>
      </c>
      <c r="S33" s="180" t="str">
        <f>IF(LEN(TRIM(Input!F655)) = 0, "", Input!F655)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IF(LEN(TRIM(Input!C608)) = 0, "", Input!C608)</f>
        <v/>
      </c>
      <c r="C34" s="181" t="s">
        <v>0</v>
      </c>
      <c r="D34" s="180" t="str">
        <f>IF(LEN(TRIM(Input!D608)) = 0, "", Input!D608)</f>
        <v/>
      </c>
      <c r="E34" s="181"/>
      <c r="F34" s="180" t="str">
        <f>IF(LEN(TRIM(Input!E608)) = 0, "", Input!E608)</f>
        <v/>
      </c>
      <c r="G34" s="181" t="s">
        <v>0</v>
      </c>
      <c r="H34" s="180" t="str">
        <f>IF(LEN(TRIM(Input!F608)) = 0, "", Input!F608)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IF(LEN(TRIM(Input!C656)) = 0, "", Input!C656)</f>
        <v/>
      </c>
      <c r="N34" s="181" t="s">
        <v>0</v>
      </c>
      <c r="O34" s="180" t="str">
        <f>IF(LEN(TRIM(Input!D656)) = 0, "", Input!D656)</f>
        <v/>
      </c>
      <c r="P34" s="181" t="s">
        <v>0</v>
      </c>
      <c r="Q34" s="180" t="str">
        <f>IF(LEN(TRIM(Input!E656)) = 0, "", Input!E656)</f>
        <v/>
      </c>
      <c r="R34" s="181" t="s">
        <v>0</v>
      </c>
      <c r="S34" s="180" t="str">
        <f>IF(LEN(TRIM(Input!F656)) = 0, "", Input!F656)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IF(LEN(TRIM(Input!C609)) = 0, "", Input!C609)</f>
        <v/>
      </c>
      <c r="C35" s="301" t="str">
        <f>IF(LEN(CONCATENATE(B32,B33,B34,B35))=0, " ", SUM(B32:B35))</f>
        <v xml:space="preserve"> </v>
      </c>
      <c r="D35" s="300" t="str">
        <f>IF(LEN(TRIM(Input!D609)) = 0, "", Input!D609)</f>
        <v/>
      </c>
      <c r="E35" s="301" t="str">
        <f>IF(LEN(CONCATENATE(D32,D33,D34,D35))=0, " ", SUM(D32:D35))</f>
        <v xml:space="preserve"> </v>
      </c>
      <c r="F35" s="300" t="str">
        <f>IF(LEN(TRIM(Input!E609)) = 0, "", Input!E609)</f>
        <v/>
      </c>
      <c r="G35" s="301" t="str">
        <f>IF(LEN(CONCATENATE(F32,F33,F34,F35))=0, " ", SUM(F32:F35))</f>
        <v xml:space="preserve"> </v>
      </c>
      <c r="H35" s="300" t="str">
        <f>IF(LEN(TRIM(Input!F609)) = 0, "", Input!F609)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IF(LEN(TRIM(Input!C657)) = 0, "", Input!C657)</f>
        <v/>
      </c>
      <c r="N35" s="304" t="str">
        <f>IF(LEN(CONCATENATE(M32,M33,M34,M35))=0, " ", SUM(M32:M35))</f>
        <v xml:space="preserve"> </v>
      </c>
      <c r="O35" s="303" t="str">
        <f>IF(LEN(TRIM(Input!D657)) = 0, "", Input!D657)</f>
        <v/>
      </c>
      <c r="P35" s="304" t="str">
        <f>IF(LEN(CONCATENATE(O32,O33,O34,O35))=0, " ", SUM(O32:O35))</f>
        <v xml:space="preserve"> </v>
      </c>
      <c r="Q35" s="303" t="str">
        <f>IF(LEN(TRIM(Input!E657)) = 0, "", Input!E657)</f>
        <v/>
      </c>
      <c r="R35" s="304" t="str">
        <f>IF(LEN(CONCATENATE(Q32,Q33,Q34,Q35))=0, " ", SUM(Q32:Q35))</f>
        <v xml:space="preserve"> </v>
      </c>
      <c r="S35" s="303" t="str">
        <f>IF(LEN(TRIM(Input!F657)) = 0, "", Input!F657)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IF(LEN(TRIM(Input!C610)) = 0, "", Input!C610)</f>
        <v/>
      </c>
      <c r="C36" s="181" t="s">
        <v>0</v>
      </c>
      <c r="D36" s="180" t="str">
        <f>IF(LEN(TRIM(Input!D610)) = 0, "", Input!D610)</f>
        <v/>
      </c>
      <c r="E36" s="181"/>
      <c r="F36" s="180" t="str">
        <f>IF(LEN(TRIM(Input!E610)) = 0, "", Input!E610)</f>
        <v/>
      </c>
      <c r="G36" s="181" t="s">
        <v>0</v>
      </c>
      <c r="H36" s="180" t="str">
        <f>IF(LEN(TRIM(Input!F610)) = 0, "", Input!F610)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IF(LEN(TRIM(Input!C658)) = 0, "", Input!C658)</f>
        <v/>
      </c>
      <c r="N36" s="181" t="s">
        <v>0</v>
      </c>
      <c r="O36" s="180" t="str">
        <f>IF(LEN(TRIM(Input!D658)) = 0, "", Input!D658)</f>
        <v/>
      </c>
      <c r="P36" s="181" t="s">
        <v>0</v>
      </c>
      <c r="Q36" s="180" t="str">
        <f>IF(LEN(TRIM(Input!E658)) = 0, "", Input!E658)</f>
        <v/>
      </c>
      <c r="R36" s="181" t="s">
        <v>0</v>
      </c>
      <c r="S36" s="180" t="str">
        <f>IF(LEN(TRIM(Input!F658)) = 0, "", Input!F658)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IF(LEN(TRIM(Input!C611)) = 0, "", Input!C611)</f>
        <v/>
      </c>
      <c r="C37" s="181" t="s">
        <v>0</v>
      </c>
      <c r="D37" s="180" t="str">
        <f>IF(LEN(TRIM(Input!D611)) = 0, "", Input!D611)</f>
        <v/>
      </c>
      <c r="E37" s="181"/>
      <c r="F37" s="180" t="str">
        <f>IF(LEN(TRIM(Input!E611)) = 0, "", Input!E611)</f>
        <v/>
      </c>
      <c r="G37" s="181" t="s">
        <v>0</v>
      </c>
      <c r="H37" s="180" t="str">
        <f>IF(LEN(TRIM(Input!F611)) = 0, "", Input!F611)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IF(LEN(TRIM(Input!C659)) = 0, "", Input!C659)</f>
        <v/>
      </c>
      <c r="N37" s="181" t="s">
        <v>0</v>
      </c>
      <c r="O37" s="180" t="str">
        <f>IF(LEN(TRIM(Input!D659)) = 0, "", Input!D659)</f>
        <v/>
      </c>
      <c r="P37" s="181" t="s">
        <v>0</v>
      </c>
      <c r="Q37" s="180" t="str">
        <f>IF(LEN(TRIM(Input!E659)) = 0, "", Input!E659)</f>
        <v/>
      </c>
      <c r="R37" s="181" t="s">
        <v>0</v>
      </c>
      <c r="S37" s="180" t="str">
        <f>IF(LEN(TRIM(Input!F659)) = 0, "", Input!F659)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IF(LEN(TRIM(Input!C612)) = 0, "", Input!C612)</f>
        <v/>
      </c>
      <c r="C38" s="181" t="s">
        <v>0</v>
      </c>
      <c r="D38" s="180" t="str">
        <f>IF(LEN(TRIM(Input!D612)) = 0, "", Input!D612)</f>
        <v/>
      </c>
      <c r="E38" s="181"/>
      <c r="F38" s="180" t="str">
        <f>IF(LEN(TRIM(Input!E612)) = 0, "", Input!E612)</f>
        <v/>
      </c>
      <c r="G38" s="181" t="s">
        <v>0</v>
      </c>
      <c r="H38" s="180" t="str">
        <f>IF(LEN(TRIM(Input!F612)) = 0, "", Input!F612)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IF(LEN(TRIM(Input!C660)) = 0, "", Input!C660)</f>
        <v/>
      </c>
      <c r="N38" s="181" t="s">
        <v>0</v>
      </c>
      <c r="O38" s="180" t="str">
        <f>IF(LEN(TRIM(Input!D660)) = 0, "", Input!D660)</f>
        <v/>
      </c>
      <c r="P38" s="181" t="s">
        <v>0</v>
      </c>
      <c r="Q38" s="180" t="str">
        <f>IF(LEN(TRIM(Input!E660)) = 0, "", Input!E660)</f>
        <v/>
      </c>
      <c r="R38" s="181" t="s">
        <v>0</v>
      </c>
      <c r="S38" s="180" t="str">
        <f>IF(LEN(TRIM(Input!F660)) = 0, "", Input!F660)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IF(LEN(TRIM(Input!C613)) = 0, "", Input!C613)</f>
        <v/>
      </c>
      <c r="C39" s="301" t="str">
        <f>IF(LEN(CONCATENATE(B36,B37,B38,B39))=0, " ", SUM(B36:B39))</f>
        <v xml:space="preserve"> </v>
      </c>
      <c r="D39" s="300" t="str">
        <f>IF(LEN(TRIM(Input!D613)) = 0, "", Input!D613)</f>
        <v/>
      </c>
      <c r="E39" s="301" t="str">
        <f>IF(LEN(CONCATENATE(D36,D37,D38,D39))=0, " ", SUM(D36:D39))</f>
        <v xml:space="preserve"> </v>
      </c>
      <c r="F39" s="300" t="str">
        <f>IF(LEN(TRIM(Input!E613)) = 0, "", Input!E613)</f>
        <v/>
      </c>
      <c r="G39" s="301" t="str">
        <f>IF(LEN(CONCATENATE(F36,F37,F38,F39))=0, " ", SUM(F36:F39))</f>
        <v xml:space="preserve"> </v>
      </c>
      <c r="H39" s="300" t="str">
        <f>IF(LEN(TRIM(Input!F613)) = 0, "", Input!F613)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IF(LEN(TRIM(Input!C661)) = 0, "", Input!C661)</f>
        <v/>
      </c>
      <c r="N39" s="304" t="str">
        <f>IF(LEN(CONCATENATE(M36,M37,M38,M39))=0, " ", SUM(M36:M39))</f>
        <v xml:space="preserve"> </v>
      </c>
      <c r="O39" s="303" t="str">
        <f>IF(LEN(TRIM(Input!D661)) = 0, "", Input!D661)</f>
        <v/>
      </c>
      <c r="P39" s="304" t="str">
        <f>IF(LEN(CONCATENATE(O36,O37,O38,O39))=0, " ", SUM(O36:O39))</f>
        <v xml:space="preserve"> </v>
      </c>
      <c r="Q39" s="303" t="str">
        <f>IF(LEN(TRIM(Input!E661)) = 0, "", Input!E661)</f>
        <v/>
      </c>
      <c r="R39" s="304" t="str">
        <f>IF(LEN(CONCATENATE(Q36,Q37,Q38,Q39))=0, " ", SUM(Q36:Q39))</f>
        <v xml:space="preserve"> </v>
      </c>
      <c r="S39" s="303" t="str">
        <f>IF(LEN(TRIM(Input!F661)) = 0, "", Input!F661)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IF(LEN(TRIM(Input!C614)) = 0, "", Input!C614)</f>
        <v/>
      </c>
      <c r="C40" s="181" t="s">
        <v>0</v>
      </c>
      <c r="D40" s="180" t="str">
        <f>IF(LEN(TRIM(Input!D614)) = 0, "", Input!D614)</f>
        <v/>
      </c>
      <c r="E40" s="181"/>
      <c r="F40" s="180" t="str">
        <f>IF(LEN(TRIM(Input!E614)) = 0, "", Input!E614)</f>
        <v/>
      </c>
      <c r="G40" s="181" t="s">
        <v>0</v>
      </c>
      <c r="H40" s="180" t="str">
        <f>IF(LEN(TRIM(Input!F614)) = 0, "", Input!F614)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IF(LEN(TRIM(Input!C662)) = 0, "", Input!C662)</f>
        <v/>
      </c>
      <c r="N40" s="181" t="s">
        <v>0</v>
      </c>
      <c r="O40" s="180" t="str">
        <f>IF(LEN(TRIM(Input!D662)) = 0, "", Input!D662)</f>
        <v/>
      </c>
      <c r="P40" s="181" t="s">
        <v>0</v>
      </c>
      <c r="Q40" s="180" t="str">
        <f>IF(LEN(TRIM(Input!E662)) = 0, "", Input!E662)</f>
        <v/>
      </c>
      <c r="R40" s="181" t="s">
        <v>0</v>
      </c>
      <c r="S40" s="180" t="str">
        <f>IF(LEN(TRIM(Input!F662)) = 0, "", Input!F662)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IF(LEN(TRIM(Input!C615)) = 0, "", Input!C615)</f>
        <v/>
      </c>
      <c r="C41" s="181" t="s">
        <v>0</v>
      </c>
      <c r="D41" s="180" t="str">
        <f>IF(LEN(TRIM(Input!D615)) = 0, "", Input!D615)</f>
        <v/>
      </c>
      <c r="E41" s="181"/>
      <c r="F41" s="180" t="str">
        <f>IF(LEN(TRIM(Input!E615)) = 0, "", Input!E615)</f>
        <v/>
      </c>
      <c r="G41" s="181" t="s">
        <v>0</v>
      </c>
      <c r="H41" s="180" t="str">
        <f>IF(LEN(TRIM(Input!F615)) = 0, "", Input!F615)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IF(LEN(TRIM(Input!C663)) = 0, "", Input!C663)</f>
        <v/>
      </c>
      <c r="N41" s="181" t="s">
        <v>0</v>
      </c>
      <c r="O41" s="180" t="str">
        <f>IF(LEN(TRIM(Input!D663)) = 0, "", Input!D663)</f>
        <v/>
      </c>
      <c r="P41" s="181" t="s">
        <v>0</v>
      </c>
      <c r="Q41" s="180" t="str">
        <f>IF(LEN(TRIM(Input!E663)) = 0, "", Input!E663)</f>
        <v/>
      </c>
      <c r="R41" s="181" t="s">
        <v>0</v>
      </c>
      <c r="S41" s="180" t="str">
        <f>IF(LEN(TRIM(Input!F663)) = 0, "", Input!F663)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IF(LEN(TRIM(Input!C616)) = 0, "", Input!C616)</f>
        <v/>
      </c>
      <c r="C42" s="181" t="s">
        <v>0</v>
      </c>
      <c r="D42" s="180" t="str">
        <f>IF(LEN(TRIM(Input!D616)) = 0, "", Input!D616)</f>
        <v/>
      </c>
      <c r="E42" s="181"/>
      <c r="F42" s="180" t="str">
        <f>IF(LEN(TRIM(Input!E616)) = 0, "", Input!E616)</f>
        <v/>
      </c>
      <c r="G42" s="181" t="s">
        <v>0</v>
      </c>
      <c r="H42" s="180" t="str">
        <f>IF(LEN(TRIM(Input!F616)) = 0, "", Input!F616)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IF(LEN(TRIM(Input!C664)) = 0, "", Input!C664)</f>
        <v/>
      </c>
      <c r="N42" s="181" t="s">
        <v>0</v>
      </c>
      <c r="O42" s="180" t="str">
        <f>IF(LEN(TRIM(Input!D664)) = 0, "", Input!D664)</f>
        <v/>
      </c>
      <c r="P42" s="181" t="s">
        <v>0</v>
      </c>
      <c r="Q42" s="180" t="str">
        <f>IF(LEN(TRIM(Input!E664)) = 0, "", Input!E664)</f>
        <v/>
      </c>
      <c r="R42" s="181" t="s">
        <v>0</v>
      </c>
      <c r="S42" s="180" t="str">
        <f>IF(LEN(TRIM(Input!F664)) = 0, "", Input!F664)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IF(LEN(TRIM(Input!C617)) = 0, "", Input!C617)</f>
        <v/>
      </c>
      <c r="C43" s="301" t="str">
        <f>IF(LEN(CONCATENATE(B40,B41,B42,B43))=0, " ", SUM(B40:B43))</f>
        <v xml:space="preserve"> </v>
      </c>
      <c r="D43" s="300" t="str">
        <f>IF(LEN(TRIM(Input!D617)) = 0, "", Input!D617)</f>
        <v/>
      </c>
      <c r="E43" s="301" t="str">
        <f>IF(LEN(CONCATENATE(D40,D41,D42,D43))=0, " ", SUM(D40:D43))</f>
        <v xml:space="preserve"> </v>
      </c>
      <c r="F43" s="300" t="str">
        <f>IF(LEN(TRIM(Input!E617)) = 0, "", Input!E617)</f>
        <v/>
      </c>
      <c r="G43" s="301" t="str">
        <f>IF(LEN(CONCATENATE(F40,F41,F42,F43))=0, " ", SUM(F40:F43))</f>
        <v xml:space="preserve"> </v>
      </c>
      <c r="H43" s="300" t="str">
        <f>IF(LEN(TRIM(Input!F617)) = 0, "", Input!F617)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IF(LEN(TRIM(Input!C665)) = 0, "", Input!C665)</f>
        <v/>
      </c>
      <c r="N43" s="304" t="str">
        <f>IF(LEN(CONCATENATE(M40,M41,M42,M43))=0, " ", SUM(M40:M43))</f>
        <v xml:space="preserve"> </v>
      </c>
      <c r="O43" s="303" t="str">
        <f>IF(LEN(TRIM(Input!D665)) = 0, "", Input!D665)</f>
        <v/>
      </c>
      <c r="P43" s="304" t="str">
        <f>IF(LEN(CONCATENATE(O40,O41,O42,O43))=0, " ", SUM(O40:O43))</f>
        <v xml:space="preserve"> </v>
      </c>
      <c r="Q43" s="303" t="str">
        <f>IF(LEN(TRIM(Input!E665)) = 0, "", Input!E665)</f>
        <v/>
      </c>
      <c r="R43" s="304" t="str">
        <f>IF(LEN(CONCATENATE(Q40,Q41,Q42,Q43))=0, " ", SUM(Q40:Q43))</f>
        <v xml:space="preserve"> </v>
      </c>
      <c r="S43" s="303" t="str">
        <f>IF(LEN(TRIM(Input!F665)) = 0, "", Input!F665)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IF(LEN(TRIM(Input!C618)) = 0, "", Input!C618)</f>
        <v/>
      </c>
      <c r="C44" s="181" t="s">
        <v>0</v>
      </c>
      <c r="D44" s="180" t="str">
        <f>IF(LEN(TRIM(Input!D618)) = 0, "", Input!D618)</f>
        <v/>
      </c>
      <c r="E44" s="181"/>
      <c r="F44" s="180" t="str">
        <f>IF(LEN(TRIM(Input!E618)) = 0, "", Input!E618)</f>
        <v/>
      </c>
      <c r="G44" s="181" t="s">
        <v>0</v>
      </c>
      <c r="H44" s="180" t="str">
        <f>IF(LEN(TRIM(Input!F618)) = 0, "", Input!F618)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IF(LEN(TRIM(Input!C666)) = 0, "", Input!C666)</f>
        <v/>
      </c>
      <c r="N44" s="181" t="s">
        <v>0</v>
      </c>
      <c r="O44" s="180" t="str">
        <f>IF(LEN(TRIM(Input!D666)) = 0, "", Input!D666)</f>
        <v/>
      </c>
      <c r="P44" s="181" t="s">
        <v>0</v>
      </c>
      <c r="Q44" s="180" t="str">
        <f>IF(LEN(TRIM(Input!E666)) = 0, "", Input!E666)</f>
        <v/>
      </c>
      <c r="R44" s="181" t="s">
        <v>0</v>
      </c>
      <c r="S44" s="180" t="str">
        <f>IF(LEN(TRIM(Input!F666)) = 0, "", Input!F666)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IF(LEN(TRIM(Input!C619)) = 0, "", Input!C619)</f>
        <v/>
      </c>
      <c r="C45" s="181" t="s">
        <v>0</v>
      </c>
      <c r="D45" s="180" t="str">
        <f>IF(LEN(TRIM(Input!D619)) = 0, "", Input!D619)</f>
        <v/>
      </c>
      <c r="E45" s="181"/>
      <c r="F45" s="180" t="str">
        <f>IF(LEN(TRIM(Input!E619)) = 0, "", Input!E619)</f>
        <v/>
      </c>
      <c r="G45" s="181" t="s">
        <v>0</v>
      </c>
      <c r="H45" s="180" t="str">
        <f>IF(LEN(TRIM(Input!F619)) = 0, "", Input!F619)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IF(LEN(TRIM(Input!C667)) = 0, "", Input!C667)</f>
        <v/>
      </c>
      <c r="N45" s="181" t="s">
        <v>0</v>
      </c>
      <c r="O45" s="180" t="str">
        <f>IF(LEN(TRIM(Input!D667)) = 0, "", Input!D667)</f>
        <v/>
      </c>
      <c r="P45" s="181" t="s">
        <v>0</v>
      </c>
      <c r="Q45" s="180" t="str">
        <f>IF(LEN(TRIM(Input!E667)) = 0, "", Input!E667)</f>
        <v/>
      </c>
      <c r="R45" s="181" t="s">
        <v>0</v>
      </c>
      <c r="S45" s="180" t="str">
        <f>IF(LEN(TRIM(Input!F667)) = 0, "", Input!F667)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IF(LEN(TRIM(Input!C620)) = 0, "", Input!C620)</f>
        <v/>
      </c>
      <c r="C46" s="181" t="s">
        <v>0</v>
      </c>
      <c r="D46" s="180" t="str">
        <f>IF(LEN(TRIM(Input!D620)) = 0, "", Input!D620)</f>
        <v/>
      </c>
      <c r="E46" s="181"/>
      <c r="F46" s="180" t="str">
        <f>IF(LEN(TRIM(Input!E620)) = 0, "", Input!E620)</f>
        <v/>
      </c>
      <c r="G46" s="181" t="s">
        <v>0</v>
      </c>
      <c r="H46" s="180" t="str">
        <f>IF(LEN(TRIM(Input!F620)) = 0, "", Input!F620)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IF(LEN(TRIM(Input!C668)) = 0, "", Input!C668)</f>
        <v/>
      </c>
      <c r="N46" s="181" t="s">
        <v>0</v>
      </c>
      <c r="O46" s="180" t="str">
        <f>IF(LEN(TRIM(Input!D668)) = 0, "", Input!D668)</f>
        <v/>
      </c>
      <c r="P46" s="181" t="s">
        <v>0</v>
      </c>
      <c r="Q46" s="180" t="str">
        <f>IF(LEN(TRIM(Input!E668)) = 0, "", Input!E668)</f>
        <v/>
      </c>
      <c r="R46" s="181" t="s">
        <v>0</v>
      </c>
      <c r="S46" s="180" t="str">
        <f>IF(LEN(TRIM(Input!F668)) = 0, "", Input!F668)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IF(LEN(TRIM(Input!C621)) = 0, "", Input!C621)</f>
        <v/>
      </c>
      <c r="C47" s="301" t="str">
        <f>IF(LEN(CONCATENATE(B44,B45,B46,B47))=0, " ", SUM(B44:B47))</f>
        <v xml:space="preserve"> </v>
      </c>
      <c r="D47" s="300" t="str">
        <f>IF(LEN(TRIM(Input!D621)) = 0, "", Input!D621)</f>
        <v/>
      </c>
      <c r="E47" s="301" t="str">
        <f>IF(LEN(CONCATENATE(D44,D45,D46,D47))=0, " ", SUM(D44:D47))</f>
        <v xml:space="preserve"> </v>
      </c>
      <c r="F47" s="300" t="str">
        <f>IF(LEN(TRIM(Input!E621)) = 0, "", Input!E621)</f>
        <v/>
      </c>
      <c r="G47" s="301" t="str">
        <f>IF(LEN(CONCATENATE(F44,F45,F46,F47))=0, " ", SUM(F44:F47))</f>
        <v xml:space="preserve"> </v>
      </c>
      <c r="H47" s="300" t="str">
        <f>IF(LEN(TRIM(Input!F621)) = 0, "", Input!F621)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IF(LEN(TRIM(Input!C669)) = 0, "", Input!C669)</f>
        <v/>
      </c>
      <c r="N47" s="304" t="str">
        <f>IF(LEN(CONCATENATE(M44,M45,M46,M47))=0, " ", SUM(M44:M47))</f>
        <v xml:space="preserve"> </v>
      </c>
      <c r="O47" s="303" t="str">
        <f>IF(LEN(TRIM(Input!D669)) = 0, "", Input!D669)</f>
        <v/>
      </c>
      <c r="P47" s="304" t="str">
        <f>IF(LEN(CONCATENATE(O44,O45,O46,O47))=0, " ", SUM(O44:O47))</f>
        <v xml:space="preserve"> </v>
      </c>
      <c r="Q47" s="303" t="str">
        <f>IF(LEN(TRIM(Input!E669)) = 0, "", Input!E669)</f>
        <v/>
      </c>
      <c r="R47" s="304" t="str">
        <f>IF(LEN(CONCATENATE(Q44,Q45,Q46,Q47))=0, " ", SUM(Q44:Q47))</f>
        <v xml:space="preserve"> </v>
      </c>
      <c r="S47" s="303" t="str">
        <f>IF(LEN(TRIM(Input!F669)) = 0, "", Input!F669)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IF(LEN(TRIM(Input!C622)) = 0, "", Input!C622)</f>
        <v/>
      </c>
      <c r="C48" s="181" t="s">
        <v>0</v>
      </c>
      <c r="D48" s="180" t="str">
        <f>IF(LEN(TRIM(Input!D622)) = 0, "", Input!D622)</f>
        <v/>
      </c>
      <c r="E48" s="181"/>
      <c r="F48" s="180" t="str">
        <f>IF(LEN(TRIM(Input!E622)) = 0, "", Input!E622)</f>
        <v/>
      </c>
      <c r="G48" s="181" t="s">
        <v>0</v>
      </c>
      <c r="H48" s="180" t="str">
        <f>IF(LEN(TRIM(Input!F622)) = 0, "", Input!F622)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IF(LEN(TRIM(Input!C670)) = 0, "", Input!C670)</f>
        <v/>
      </c>
      <c r="N48" s="181" t="s">
        <v>0</v>
      </c>
      <c r="O48" s="180" t="str">
        <f>IF(LEN(TRIM(Input!D670)) = 0, "", Input!D670)</f>
        <v/>
      </c>
      <c r="P48" s="181" t="s">
        <v>0</v>
      </c>
      <c r="Q48" s="180" t="str">
        <f>IF(LEN(TRIM(Input!E670)) = 0, "", Input!E670)</f>
        <v/>
      </c>
      <c r="R48" s="181" t="s">
        <v>0</v>
      </c>
      <c r="S48" s="180" t="str">
        <f>IF(LEN(TRIM(Input!F670)) = 0, "", Input!F670)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IF(LEN(TRIM(Input!C623)) = 0, "", Input!C623)</f>
        <v/>
      </c>
      <c r="C49" s="181" t="s">
        <v>0</v>
      </c>
      <c r="D49" s="180" t="str">
        <f>IF(LEN(TRIM(Input!D623)) = 0, "", Input!D623)</f>
        <v/>
      </c>
      <c r="E49" s="181"/>
      <c r="F49" s="180" t="str">
        <f>IF(LEN(TRIM(Input!E623)) = 0, "", Input!E623)</f>
        <v/>
      </c>
      <c r="G49" s="181" t="s">
        <v>0</v>
      </c>
      <c r="H49" s="180" t="str">
        <f>IF(LEN(TRIM(Input!F623)) = 0, "", Input!F623)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IF(LEN(TRIM(Input!C671)) = 0, "", Input!C671)</f>
        <v/>
      </c>
      <c r="N49" s="181" t="s">
        <v>0</v>
      </c>
      <c r="O49" s="180" t="str">
        <f>IF(LEN(TRIM(Input!D671)) = 0, "", Input!D671)</f>
        <v/>
      </c>
      <c r="P49" s="181" t="s">
        <v>0</v>
      </c>
      <c r="Q49" s="180" t="str">
        <f>IF(LEN(TRIM(Input!E671)) = 0, "", Input!E671)</f>
        <v/>
      </c>
      <c r="R49" s="181" t="s">
        <v>0</v>
      </c>
      <c r="S49" s="180" t="str">
        <f>IF(LEN(TRIM(Input!F671)) = 0, "", Input!F671)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IF(LEN(TRIM(Input!C624)) = 0, "", Input!C624)</f>
        <v/>
      </c>
      <c r="C50" s="181" t="s">
        <v>0</v>
      </c>
      <c r="D50" s="180" t="str">
        <f>IF(LEN(TRIM(Input!D624)) = 0, "", Input!D624)</f>
        <v/>
      </c>
      <c r="E50" s="181"/>
      <c r="F50" s="180" t="str">
        <f>IF(LEN(TRIM(Input!E624)) = 0, "", Input!E624)</f>
        <v/>
      </c>
      <c r="G50" s="181" t="s">
        <v>0</v>
      </c>
      <c r="H50" s="180" t="str">
        <f>IF(LEN(TRIM(Input!F624)) = 0, "", Input!F624)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IF(LEN(TRIM(Input!C672)) = 0, "", Input!C672)</f>
        <v/>
      </c>
      <c r="N50" s="181" t="s">
        <v>0</v>
      </c>
      <c r="O50" s="180" t="str">
        <f>IF(LEN(TRIM(Input!D672)) = 0, "", Input!D672)</f>
        <v/>
      </c>
      <c r="P50" s="181" t="s">
        <v>0</v>
      </c>
      <c r="Q50" s="180" t="str">
        <f>IF(LEN(TRIM(Input!E672)) = 0, "", Input!E672)</f>
        <v/>
      </c>
      <c r="R50" s="181" t="s">
        <v>0</v>
      </c>
      <c r="S50" s="180" t="str">
        <f>IF(LEN(TRIM(Input!F672)) = 0, "", Input!F672)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IF(LEN(TRIM(Input!C625)) = 0, "", Input!C625)</f>
        <v/>
      </c>
      <c r="C51" s="301" t="str">
        <f>IF(LEN(CONCATENATE(B48,B49,B50,B51))=0, " ", SUM(B48:B51))</f>
        <v xml:space="preserve"> </v>
      </c>
      <c r="D51" s="300" t="str">
        <f>IF(LEN(TRIM(Input!D625)) = 0, "", Input!D625)</f>
        <v/>
      </c>
      <c r="E51" s="301" t="str">
        <f>IF(LEN(CONCATENATE(D48,D49,D50,D51))=0, " ", SUM(D48:D51))</f>
        <v xml:space="preserve"> </v>
      </c>
      <c r="F51" s="300" t="str">
        <f>IF(LEN(TRIM(Input!E625)) = 0, "", Input!E625)</f>
        <v/>
      </c>
      <c r="G51" s="301" t="str">
        <f>IF(LEN(CONCATENATE(F48,F49,F50,F51))=0, " ", SUM(F48:F51))</f>
        <v xml:space="preserve"> </v>
      </c>
      <c r="H51" s="300" t="str">
        <f>IF(LEN(TRIM(Input!F625)) = 0, "", Input!F625)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IF(LEN(TRIM(Input!C673)) = 0, "", Input!C673)</f>
        <v/>
      </c>
      <c r="N51" s="304" t="str">
        <f>IF(LEN(CONCATENATE(M48,M49,M50,M51))=0, " ", SUM(M48:M51))</f>
        <v xml:space="preserve"> </v>
      </c>
      <c r="O51" s="303" t="str">
        <f>IF(LEN(TRIM(Input!D673)) = 0, "", Input!D673)</f>
        <v/>
      </c>
      <c r="P51" s="304" t="str">
        <f>IF(LEN(CONCATENATE(O48,O49,O50,O51))=0, " ", SUM(O48:O51))</f>
        <v xml:space="preserve"> </v>
      </c>
      <c r="Q51" s="303" t="str">
        <f>IF(LEN(TRIM(Input!E673)) = 0, "", Input!E673)</f>
        <v/>
      </c>
      <c r="R51" s="304" t="str">
        <f>IF(LEN(CONCATENATE(Q48,Q49,Q50,Q51))=0, " ", SUM(Q48:Q51))</f>
        <v xml:space="preserve"> </v>
      </c>
      <c r="S51" s="303" t="str">
        <f>IF(LEN(TRIM(Input!F673)) = 0, "", Input!F673)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IF(LEN(TRIM(Input!C626)) = 0, "", Input!C626)</f>
        <v/>
      </c>
      <c r="C52" s="181" t="s">
        <v>0</v>
      </c>
      <c r="D52" s="180" t="str">
        <f>IF(LEN(TRIM(Input!D626)) = 0, "", Input!D626)</f>
        <v/>
      </c>
      <c r="E52" s="181"/>
      <c r="F52" s="180" t="str">
        <f>IF(LEN(TRIM(Input!E626)) = 0, "", Input!E626)</f>
        <v/>
      </c>
      <c r="G52" s="181" t="s">
        <v>0</v>
      </c>
      <c r="H52" s="180" t="str">
        <f>IF(LEN(TRIM(Input!F626)) = 0, "", Input!F626)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IF(LEN(TRIM(Input!C674)) = 0, "", Input!C674)</f>
        <v/>
      </c>
      <c r="N52" s="181" t="s">
        <v>0</v>
      </c>
      <c r="O52" s="180" t="str">
        <f>IF(LEN(TRIM(Input!D674)) = 0, "", Input!D674)</f>
        <v/>
      </c>
      <c r="P52" s="181" t="s">
        <v>0</v>
      </c>
      <c r="Q52" s="180" t="str">
        <f>IF(LEN(TRIM(Input!E674)) = 0, "", Input!E674)</f>
        <v/>
      </c>
      <c r="R52" s="181" t="s">
        <v>0</v>
      </c>
      <c r="S52" s="180" t="str">
        <f>IF(LEN(TRIM(Input!F674)) = 0, "", Input!F674)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IF(LEN(TRIM(Input!C627)) = 0, "", Input!C627)</f>
        <v/>
      </c>
      <c r="C53" s="181" t="s">
        <v>0</v>
      </c>
      <c r="D53" s="180" t="str">
        <f>IF(LEN(TRIM(Input!D627)) = 0, "", Input!D627)</f>
        <v/>
      </c>
      <c r="E53" s="181"/>
      <c r="F53" s="180" t="str">
        <f>IF(LEN(TRIM(Input!E627)) = 0, "", Input!E627)</f>
        <v/>
      </c>
      <c r="G53" s="181" t="s">
        <v>0</v>
      </c>
      <c r="H53" s="180" t="str">
        <f>IF(LEN(TRIM(Input!F627)) = 0, "", Input!F627)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IF(LEN(TRIM(Input!C675)) = 0, "", Input!C675)</f>
        <v/>
      </c>
      <c r="N53" s="181" t="s">
        <v>0</v>
      </c>
      <c r="O53" s="180" t="str">
        <f>IF(LEN(TRIM(Input!D675)) = 0, "", Input!D675)</f>
        <v/>
      </c>
      <c r="P53" s="181" t="s">
        <v>0</v>
      </c>
      <c r="Q53" s="180" t="str">
        <f>IF(LEN(TRIM(Input!E675)) = 0, "", Input!E675)</f>
        <v/>
      </c>
      <c r="R53" s="181" t="s">
        <v>0</v>
      </c>
      <c r="S53" s="180" t="str">
        <f>IF(LEN(TRIM(Input!F675)) = 0, "", Input!F675)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IF(LEN(TRIM(Input!C628)) = 0, "", Input!C628)</f>
        <v/>
      </c>
      <c r="C54" s="181" t="s">
        <v>0</v>
      </c>
      <c r="D54" s="180" t="str">
        <f>IF(LEN(TRIM(Input!D628)) = 0, "", Input!D628)</f>
        <v/>
      </c>
      <c r="E54" s="181"/>
      <c r="F54" s="180" t="str">
        <f>IF(LEN(TRIM(Input!E628)) = 0, "", Input!E628)</f>
        <v/>
      </c>
      <c r="G54" s="181" t="s">
        <v>0</v>
      </c>
      <c r="H54" s="180" t="str">
        <f>IF(LEN(TRIM(Input!F628)) = 0, "", Input!F628)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IF(LEN(TRIM(Input!C676)) = 0, "", Input!C676)</f>
        <v/>
      </c>
      <c r="N54" s="181" t="s">
        <v>0</v>
      </c>
      <c r="O54" s="180" t="str">
        <f>IF(LEN(TRIM(Input!D676)) = 0, "", Input!D676)</f>
        <v/>
      </c>
      <c r="P54" s="181" t="s">
        <v>0</v>
      </c>
      <c r="Q54" s="180" t="str">
        <f>IF(LEN(TRIM(Input!E676)) = 0, "", Input!E676)</f>
        <v/>
      </c>
      <c r="R54" s="181" t="s">
        <v>0</v>
      </c>
      <c r="S54" s="180" t="str">
        <f>IF(LEN(TRIM(Input!F676)) = 0, "", Input!F676)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IF(LEN(TRIM(Input!C629)) = 0, "", Input!C629)</f>
        <v/>
      </c>
      <c r="C55" s="181" t="str">
        <f>IF(LEN(CONCATENATE(B52,B53,B54,B55))=0, " ", SUM(B52:B55))</f>
        <v xml:space="preserve"> </v>
      </c>
      <c r="D55" s="300" t="str">
        <f>IF(LEN(TRIM(Input!D629)) = 0, "", Input!D629)</f>
        <v/>
      </c>
      <c r="E55" s="181" t="str">
        <f>IF(LEN(CONCATENATE(D52,D53,D54,D55))=0, " ", SUM(D52:D55))</f>
        <v xml:space="preserve"> </v>
      </c>
      <c r="F55" s="300" t="str">
        <f>IF(LEN(TRIM(Input!E629)) = 0, "", Input!E629)</f>
        <v/>
      </c>
      <c r="G55" s="181" t="str">
        <f>IF(LEN(CONCATENATE(F52,F53,F54,F55))=0, " ", SUM(F52:F55))</f>
        <v xml:space="preserve"> </v>
      </c>
      <c r="H55" s="300" t="str">
        <f>IF(LEN(TRIM(Input!F629)) = 0, "", Input!F629)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IF(LEN(TRIM(Input!C677)) = 0, "", Input!C677)</f>
        <v/>
      </c>
      <c r="N55" s="314" t="str">
        <f>IF(LEN(CONCATENATE(M52,M53,M54,M55))=0, " ", SUM(M52:M55))</f>
        <v xml:space="preserve"> </v>
      </c>
      <c r="O55" s="313" t="str">
        <f>IF(LEN(TRIM(Input!D677)) = 0, "", Input!D677)</f>
        <v/>
      </c>
      <c r="P55" s="314" t="str">
        <f>IF(LEN(CONCATENATE(O52,O53,O54,O55))=0, " ", SUM(O52:O55))</f>
        <v xml:space="preserve"> </v>
      </c>
      <c r="Q55" s="313" t="str">
        <f>IF(LEN(TRIM(Input!E677)) = 0, "", Input!E677)</f>
        <v/>
      </c>
      <c r="R55" s="314" t="str">
        <f>IF(LEN(CONCATENATE(Q52,Q53,Q54,Q55))=0, " ", SUM(Q52:Q55))</f>
        <v xml:space="preserve"> </v>
      </c>
      <c r="S55" s="313" t="str">
        <f>IF(LEN(TRIM(Input!F677)) = 0, "", Input!F677)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H98"/>
  <sheetViews>
    <sheetView workbookViewId="0">
      <selection activeCell="H98" sqref="H98"/>
    </sheetView>
  </sheetViews>
  <sheetFormatPr defaultRowHeight="15.75"/>
  <cols>
    <col min="1" max="1" width="13.5546875" style="270" customWidth="1"/>
    <col min="2" max="2" width="5.5546875" style="271" bestFit="1" customWidth="1"/>
    <col min="3" max="8" width="8.88671875" style="271"/>
  </cols>
  <sheetData>
    <row r="1" spans="1:8">
      <c r="A1" s="270" t="s">
        <v>51</v>
      </c>
    </row>
    <row r="2" spans="1:8">
      <c r="B2" s="272" t="str">
        <f>UPPER(TEXT(WEEKDAY(Input!A6), "ddd"))</f>
        <v>TUE</v>
      </c>
      <c r="C2" s="272" t="str">
        <f>UPPER(TEXT(WEEKDAY(Input!A102), "ddd"))</f>
        <v>WED</v>
      </c>
      <c r="D2" s="272" t="str">
        <f>UPPER(TEXT(WEEKDAY(Input!A198), "ddd"))</f>
        <v>THU</v>
      </c>
      <c r="E2" s="272" t="str">
        <f>UPPER(TEXT(WEEKDAY(Input!A294), "ddd"))</f>
        <v>FRI</v>
      </c>
      <c r="F2" s="272" t="str">
        <f>UPPER(TEXT(WEEKDAY(Input!A390), "ddd"))</f>
        <v>SAT</v>
      </c>
      <c r="G2" s="272" t="str">
        <f>UPPER(TEXT(WEEKDAY(Input!A486), "ddd"))</f>
        <v>SUN</v>
      </c>
      <c r="H2" s="272" t="str">
        <f>UPPER(TEXT(WEEKDAY(Input!A582), "ddd"))</f>
        <v>MON</v>
      </c>
    </row>
    <row r="3" spans="1:8">
      <c r="A3" s="273">
        <v>0</v>
      </c>
      <c r="B3" s="271">
        <f>SUM(Input!C6:F6)</f>
        <v>56</v>
      </c>
      <c r="C3" s="271">
        <f>SUM(Input!C102:F102)</f>
        <v>50</v>
      </c>
      <c r="D3" s="271">
        <f>SUM(Input!C198:F198)</f>
        <v>72</v>
      </c>
      <c r="E3" s="271">
        <f>SUM(Input!C294:F294)</f>
        <v>0</v>
      </c>
      <c r="F3" s="271">
        <f>SUM(Input!C390:F390)</f>
        <v>0</v>
      </c>
      <c r="G3" s="271">
        <f>SUM(Input!C486:F486)</f>
        <v>0</v>
      </c>
      <c r="H3" s="271">
        <f>SUM(Input!C582:F582)</f>
        <v>0</v>
      </c>
    </row>
    <row r="4" spans="1:8">
      <c r="A4" s="273">
        <v>1.0416666666666666E-2</v>
      </c>
      <c r="B4" s="271">
        <f>SUM(Input!C7:F7)</f>
        <v>52</v>
      </c>
      <c r="C4" s="271">
        <f>SUM(Input!C103:F103)</f>
        <v>56</v>
      </c>
      <c r="D4" s="271">
        <f>SUM(Input!C199:F199)</f>
        <v>60</v>
      </c>
      <c r="E4" s="271">
        <f>SUM(Input!C295:F295)</f>
        <v>0</v>
      </c>
      <c r="F4" s="271">
        <f>SUM(Input!C391:F391)</f>
        <v>0</v>
      </c>
      <c r="G4" s="271">
        <f>SUM(Input!C487:F487)</f>
        <v>0</v>
      </c>
      <c r="H4" s="271">
        <f>SUM(Input!C583:F583)</f>
        <v>0</v>
      </c>
    </row>
    <row r="5" spans="1:8">
      <c r="A5" s="273">
        <v>2.0833333333333301E-2</v>
      </c>
      <c r="B5" s="271">
        <f>SUM(Input!C8:F8)</f>
        <v>31</v>
      </c>
      <c r="C5" s="271">
        <f>SUM(Input!C104:F104)</f>
        <v>45</v>
      </c>
      <c r="D5" s="271">
        <f>SUM(Input!C200:F200)</f>
        <v>29</v>
      </c>
      <c r="E5" s="271">
        <f>SUM(Input!C296:F296)</f>
        <v>0</v>
      </c>
      <c r="F5" s="271">
        <f>SUM(Input!C392:F392)</f>
        <v>0</v>
      </c>
      <c r="G5" s="271">
        <f>SUM(Input!C488:F488)</f>
        <v>0</v>
      </c>
      <c r="H5" s="271">
        <f>SUM(Input!C584:F584)</f>
        <v>0</v>
      </c>
    </row>
    <row r="6" spans="1:8">
      <c r="A6" s="273">
        <v>3.125E-2</v>
      </c>
      <c r="B6" s="271">
        <f>SUM(Input!C9:F9)</f>
        <v>40</v>
      </c>
      <c r="C6" s="271">
        <f>SUM(Input!C105:F105)</f>
        <v>36</v>
      </c>
      <c r="D6" s="271">
        <f>SUM(Input!C201:F201)</f>
        <v>42</v>
      </c>
      <c r="E6" s="271">
        <f>SUM(Input!C297:F297)</f>
        <v>0</v>
      </c>
      <c r="F6" s="271">
        <f>SUM(Input!C393:F393)</f>
        <v>0</v>
      </c>
      <c r="G6" s="271">
        <f>SUM(Input!C489:F489)</f>
        <v>0</v>
      </c>
      <c r="H6" s="271">
        <f>SUM(Input!C585:F585)</f>
        <v>0</v>
      </c>
    </row>
    <row r="7" spans="1:8">
      <c r="A7" s="273">
        <v>4.1666666666666699E-2</v>
      </c>
      <c r="B7" s="271">
        <f>SUM(Input!C10:F10)</f>
        <v>34</v>
      </c>
      <c r="C7" s="271">
        <f>SUM(Input!C106:F106)</f>
        <v>27</v>
      </c>
      <c r="D7" s="271">
        <f>SUM(Input!C202:F202)</f>
        <v>36</v>
      </c>
      <c r="E7" s="271">
        <f>SUM(Input!C298:F298)</f>
        <v>0</v>
      </c>
      <c r="F7" s="271">
        <f>SUM(Input!C394:F394)</f>
        <v>0</v>
      </c>
      <c r="G7" s="271">
        <f>SUM(Input!C490:F490)</f>
        <v>0</v>
      </c>
      <c r="H7" s="271">
        <f>SUM(Input!C586:F586)</f>
        <v>0</v>
      </c>
    </row>
    <row r="8" spans="1:8">
      <c r="A8" s="273">
        <v>5.2083333333333301E-2</v>
      </c>
      <c r="B8" s="271">
        <f>SUM(Input!C11:F11)</f>
        <v>40</v>
      </c>
      <c r="C8" s="271">
        <f>SUM(Input!C107:F107)</f>
        <v>45</v>
      </c>
      <c r="D8" s="271">
        <f>SUM(Input!C203:F203)</f>
        <v>28</v>
      </c>
      <c r="E8" s="271">
        <f>SUM(Input!C299:F299)</f>
        <v>0</v>
      </c>
      <c r="F8" s="271">
        <f>SUM(Input!C395:F395)</f>
        <v>0</v>
      </c>
      <c r="G8" s="271">
        <f>SUM(Input!C491:F491)</f>
        <v>0</v>
      </c>
      <c r="H8" s="271">
        <f>SUM(Input!C587:F587)</f>
        <v>0</v>
      </c>
    </row>
    <row r="9" spans="1:8">
      <c r="A9" s="273">
        <v>6.25E-2</v>
      </c>
      <c r="B9" s="271">
        <f>SUM(Input!C12:F12)</f>
        <v>36</v>
      </c>
      <c r="C9" s="271">
        <f>SUM(Input!C108:F108)</f>
        <v>33</v>
      </c>
      <c r="D9" s="271">
        <f>SUM(Input!C204:F204)</f>
        <v>32</v>
      </c>
      <c r="E9" s="271">
        <f>SUM(Input!C300:F300)</f>
        <v>0</v>
      </c>
      <c r="F9" s="271">
        <f>SUM(Input!C396:F396)</f>
        <v>0</v>
      </c>
      <c r="G9" s="271">
        <f>SUM(Input!C492:F492)</f>
        <v>0</v>
      </c>
      <c r="H9" s="271">
        <f>SUM(Input!C588:F588)</f>
        <v>0</v>
      </c>
    </row>
    <row r="10" spans="1:8">
      <c r="A10" s="273">
        <v>7.2916666666666699E-2</v>
      </c>
      <c r="B10" s="271">
        <f>SUM(Input!C13:F13)</f>
        <v>38</v>
      </c>
      <c r="C10" s="271">
        <f>SUM(Input!C109:F109)</f>
        <v>29</v>
      </c>
      <c r="D10" s="271">
        <f>SUM(Input!C205:F205)</f>
        <v>22</v>
      </c>
      <c r="E10" s="271">
        <f>SUM(Input!C301:F301)</f>
        <v>0</v>
      </c>
      <c r="F10" s="271">
        <f>SUM(Input!C397:F397)</f>
        <v>0</v>
      </c>
      <c r="G10" s="271">
        <f>SUM(Input!C493:F493)</f>
        <v>0</v>
      </c>
      <c r="H10" s="271">
        <f>SUM(Input!C589:F589)</f>
        <v>0</v>
      </c>
    </row>
    <row r="11" spans="1:8">
      <c r="A11" s="273">
        <v>8.3333333333333301E-2</v>
      </c>
      <c r="B11" s="271">
        <f>SUM(Input!C14:F14)</f>
        <v>24</v>
      </c>
      <c r="C11" s="271">
        <f>SUM(Input!C110:F110)</f>
        <v>14</v>
      </c>
      <c r="D11" s="271">
        <f>SUM(Input!C206:F206)</f>
        <v>27</v>
      </c>
      <c r="E11" s="271">
        <f>SUM(Input!C302:F302)</f>
        <v>0</v>
      </c>
      <c r="F11" s="271">
        <f>SUM(Input!C398:F398)</f>
        <v>0</v>
      </c>
      <c r="G11" s="271">
        <f>SUM(Input!C494:F494)</f>
        <v>0</v>
      </c>
      <c r="H11" s="271">
        <f>SUM(Input!C590:F590)</f>
        <v>0</v>
      </c>
    </row>
    <row r="12" spans="1:8">
      <c r="A12" s="273">
        <v>9.375E-2</v>
      </c>
      <c r="B12" s="271">
        <f>SUM(Input!C15:F15)</f>
        <v>18</v>
      </c>
      <c r="C12" s="271">
        <f>SUM(Input!C111:F111)</f>
        <v>16</v>
      </c>
      <c r="D12" s="271">
        <f>SUM(Input!C207:F207)</f>
        <v>25</v>
      </c>
      <c r="E12" s="271">
        <f>SUM(Input!C303:F303)</f>
        <v>0</v>
      </c>
      <c r="F12" s="271">
        <f>SUM(Input!C399:F399)</f>
        <v>0</v>
      </c>
      <c r="G12" s="271">
        <f>SUM(Input!C495:F495)</f>
        <v>0</v>
      </c>
      <c r="H12" s="271">
        <f>SUM(Input!C591:F591)</f>
        <v>0</v>
      </c>
    </row>
    <row r="13" spans="1:8">
      <c r="A13" s="273">
        <v>0.104166666666667</v>
      </c>
      <c r="B13" s="271">
        <f>SUM(Input!C16:F16)</f>
        <v>24</v>
      </c>
      <c r="C13" s="271">
        <f>SUM(Input!C112:F112)</f>
        <v>19</v>
      </c>
      <c r="D13" s="271">
        <f>SUM(Input!C208:F208)</f>
        <v>31</v>
      </c>
      <c r="E13" s="271">
        <f>SUM(Input!C304:F304)</f>
        <v>0</v>
      </c>
      <c r="F13" s="271">
        <f>SUM(Input!C400:F400)</f>
        <v>0</v>
      </c>
      <c r="G13" s="271">
        <f>SUM(Input!C496:F496)</f>
        <v>0</v>
      </c>
      <c r="H13" s="271">
        <f>SUM(Input!C592:F592)</f>
        <v>0</v>
      </c>
    </row>
    <row r="14" spans="1:8">
      <c r="A14" s="273">
        <v>0.114583333333333</v>
      </c>
      <c r="B14" s="271">
        <f>SUM(Input!C17:F17)</f>
        <v>29</v>
      </c>
      <c r="C14" s="271">
        <f>SUM(Input!C113:F113)</f>
        <v>14</v>
      </c>
      <c r="D14" s="271">
        <f>SUM(Input!C209:F209)</f>
        <v>17</v>
      </c>
      <c r="E14" s="271">
        <f>SUM(Input!C305:F305)</f>
        <v>0</v>
      </c>
      <c r="F14" s="271">
        <f>SUM(Input!C401:F401)</f>
        <v>0</v>
      </c>
      <c r="G14" s="271">
        <f>SUM(Input!C497:F497)</f>
        <v>0</v>
      </c>
      <c r="H14" s="271">
        <f>SUM(Input!C593:F593)</f>
        <v>0</v>
      </c>
    </row>
    <row r="15" spans="1:8">
      <c r="A15" s="273">
        <v>0.125</v>
      </c>
      <c r="B15" s="271">
        <f>SUM(Input!C18:F18)</f>
        <v>16</v>
      </c>
      <c r="C15" s="271">
        <f>SUM(Input!C114:F114)</f>
        <v>20</v>
      </c>
      <c r="D15" s="271">
        <f>SUM(Input!C210:F210)</f>
        <v>20</v>
      </c>
      <c r="E15" s="271">
        <f>SUM(Input!C306:F306)</f>
        <v>0</v>
      </c>
      <c r="F15" s="271">
        <f>SUM(Input!C402:F402)</f>
        <v>0</v>
      </c>
      <c r="G15" s="271">
        <f>SUM(Input!C498:F498)</f>
        <v>0</v>
      </c>
      <c r="H15" s="271">
        <f>SUM(Input!C594:F594)</f>
        <v>0</v>
      </c>
    </row>
    <row r="16" spans="1:8">
      <c r="A16" s="273">
        <v>0.13541666666666699</v>
      </c>
      <c r="B16" s="271">
        <f>SUM(Input!C19:F19)</f>
        <v>22</v>
      </c>
      <c r="C16" s="271">
        <f>SUM(Input!C115:F115)</f>
        <v>13</v>
      </c>
      <c r="D16" s="271">
        <f>SUM(Input!C211:F211)</f>
        <v>30</v>
      </c>
      <c r="E16" s="271">
        <f>SUM(Input!C307:F307)</f>
        <v>0</v>
      </c>
      <c r="F16" s="271">
        <f>SUM(Input!C403:F403)</f>
        <v>0</v>
      </c>
      <c r="G16" s="271">
        <f>SUM(Input!C499:F499)</f>
        <v>0</v>
      </c>
      <c r="H16" s="271">
        <f>SUM(Input!C595:F595)</f>
        <v>0</v>
      </c>
    </row>
    <row r="17" spans="1:8">
      <c r="A17" s="273">
        <v>0.14583333333333301</v>
      </c>
      <c r="B17" s="271">
        <f>SUM(Input!C20:F20)</f>
        <v>20</v>
      </c>
      <c r="C17" s="271">
        <f>SUM(Input!C116:F116)</f>
        <v>16</v>
      </c>
      <c r="D17" s="271">
        <f>SUM(Input!C212:F212)</f>
        <v>30</v>
      </c>
      <c r="E17" s="271">
        <f>SUM(Input!C308:F308)</f>
        <v>0</v>
      </c>
      <c r="F17" s="271">
        <f>SUM(Input!C404:F404)</f>
        <v>0</v>
      </c>
      <c r="G17" s="271">
        <f>SUM(Input!C500:F500)</f>
        <v>0</v>
      </c>
      <c r="H17" s="271">
        <f>SUM(Input!C596:F596)</f>
        <v>0</v>
      </c>
    </row>
    <row r="18" spans="1:8">
      <c r="A18" s="273">
        <v>0.15625</v>
      </c>
      <c r="B18" s="271">
        <f>SUM(Input!C21:F21)</f>
        <v>29</v>
      </c>
      <c r="C18" s="271">
        <f>SUM(Input!C117:F117)</f>
        <v>32</v>
      </c>
      <c r="D18" s="271">
        <f>SUM(Input!C213:F213)</f>
        <v>39</v>
      </c>
      <c r="E18" s="271">
        <f>SUM(Input!C309:F309)</f>
        <v>0</v>
      </c>
      <c r="F18" s="271">
        <f>SUM(Input!C405:F405)</f>
        <v>0</v>
      </c>
      <c r="G18" s="271">
        <f>SUM(Input!C501:F501)</f>
        <v>0</v>
      </c>
      <c r="H18" s="271">
        <f>SUM(Input!C597:F597)</f>
        <v>0</v>
      </c>
    </row>
    <row r="19" spans="1:8">
      <c r="A19" s="273">
        <v>0.16666666666666699</v>
      </c>
      <c r="B19" s="271">
        <f>SUM(Input!C22:F22)</f>
        <v>21</v>
      </c>
      <c r="C19" s="271">
        <f>SUM(Input!C118:F118)</f>
        <v>18</v>
      </c>
      <c r="D19" s="271">
        <f>SUM(Input!C214:F214)</f>
        <v>16</v>
      </c>
      <c r="E19" s="271">
        <f>SUM(Input!C310:F310)</f>
        <v>0</v>
      </c>
      <c r="F19" s="271">
        <f>SUM(Input!C406:F406)</f>
        <v>0</v>
      </c>
      <c r="G19" s="271">
        <f>SUM(Input!C502:F502)</f>
        <v>0</v>
      </c>
      <c r="H19" s="271">
        <f>SUM(Input!C598:F598)</f>
        <v>0</v>
      </c>
    </row>
    <row r="20" spans="1:8">
      <c r="A20" s="273">
        <v>0.17708333333333301</v>
      </c>
      <c r="B20" s="271">
        <f>SUM(Input!C23:F23)</f>
        <v>19</v>
      </c>
      <c r="C20" s="271">
        <f>SUM(Input!C119:F119)</f>
        <v>28</v>
      </c>
      <c r="D20" s="271">
        <f>SUM(Input!C215:F215)</f>
        <v>27</v>
      </c>
      <c r="E20" s="271">
        <f>SUM(Input!C311:F311)</f>
        <v>0</v>
      </c>
      <c r="F20" s="271">
        <f>SUM(Input!C407:F407)</f>
        <v>0</v>
      </c>
      <c r="G20" s="271">
        <f>SUM(Input!C503:F503)</f>
        <v>0</v>
      </c>
      <c r="H20" s="271">
        <f>SUM(Input!C599:F599)</f>
        <v>0</v>
      </c>
    </row>
    <row r="21" spans="1:8">
      <c r="A21" s="273">
        <v>0.1875</v>
      </c>
      <c r="B21" s="271">
        <f>SUM(Input!C24:F24)</f>
        <v>36</v>
      </c>
      <c r="C21" s="271">
        <f>SUM(Input!C120:F120)</f>
        <v>40</v>
      </c>
      <c r="D21" s="271">
        <f>SUM(Input!C216:F216)</f>
        <v>36</v>
      </c>
      <c r="E21" s="271">
        <f>SUM(Input!C312:F312)</f>
        <v>0</v>
      </c>
      <c r="F21" s="271">
        <f>SUM(Input!C408:F408)</f>
        <v>0</v>
      </c>
      <c r="G21" s="271">
        <f>SUM(Input!C504:F504)</f>
        <v>0</v>
      </c>
      <c r="H21" s="271">
        <f>SUM(Input!C600:F600)</f>
        <v>0</v>
      </c>
    </row>
    <row r="22" spans="1:8">
      <c r="A22" s="273">
        <v>0.19791666666666699</v>
      </c>
      <c r="B22" s="271">
        <f>SUM(Input!C25:F25)</f>
        <v>56</v>
      </c>
      <c r="C22" s="271">
        <f>SUM(Input!C121:F121)</f>
        <v>63</v>
      </c>
      <c r="D22" s="271">
        <f>SUM(Input!C217:F217)</f>
        <v>76</v>
      </c>
      <c r="E22" s="271">
        <f>SUM(Input!C313:F313)</f>
        <v>0</v>
      </c>
      <c r="F22" s="271">
        <f>SUM(Input!C409:F409)</f>
        <v>0</v>
      </c>
      <c r="G22" s="271">
        <f>SUM(Input!C505:F505)</f>
        <v>0</v>
      </c>
      <c r="H22" s="271">
        <f>SUM(Input!C601:F601)</f>
        <v>0</v>
      </c>
    </row>
    <row r="23" spans="1:8">
      <c r="A23" s="273">
        <v>0.20833333333333301</v>
      </c>
      <c r="B23" s="271">
        <f>SUM(Input!C26:F26)</f>
        <v>76</v>
      </c>
      <c r="C23" s="271">
        <f>SUM(Input!C122:F122)</f>
        <v>79</v>
      </c>
      <c r="D23" s="271">
        <f>SUM(Input!C218:F218)</f>
        <v>60</v>
      </c>
      <c r="E23" s="271">
        <f>SUM(Input!C314:F314)</f>
        <v>0</v>
      </c>
      <c r="F23" s="271">
        <f>SUM(Input!C410:F410)</f>
        <v>0</v>
      </c>
      <c r="G23" s="271">
        <f>SUM(Input!C506:F506)</f>
        <v>0</v>
      </c>
      <c r="H23" s="271">
        <f>SUM(Input!C602:F602)</f>
        <v>0</v>
      </c>
    </row>
    <row r="24" spans="1:8">
      <c r="A24" s="273">
        <v>0.21875</v>
      </c>
      <c r="B24" s="271">
        <f>SUM(Input!C27:F27)</f>
        <v>84</v>
      </c>
      <c r="C24" s="271">
        <f>SUM(Input!C123:F123)</f>
        <v>76</v>
      </c>
      <c r="D24" s="271">
        <f>SUM(Input!C219:F219)</f>
        <v>83</v>
      </c>
      <c r="E24" s="271">
        <f>SUM(Input!C315:F315)</f>
        <v>0</v>
      </c>
      <c r="F24" s="271">
        <f>SUM(Input!C411:F411)</f>
        <v>0</v>
      </c>
      <c r="G24" s="271">
        <f>SUM(Input!C507:F507)</f>
        <v>0</v>
      </c>
      <c r="H24" s="271">
        <f>SUM(Input!C603:F603)</f>
        <v>0</v>
      </c>
    </row>
    <row r="25" spans="1:8">
      <c r="A25" s="273">
        <v>0.22916666666666699</v>
      </c>
      <c r="B25" s="271">
        <f>SUM(Input!C28:F28)</f>
        <v>137</v>
      </c>
      <c r="C25" s="271">
        <f>SUM(Input!C124:F124)</f>
        <v>130</v>
      </c>
      <c r="D25" s="271">
        <f>SUM(Input!C220:F220)</f>
        <v>143</v>
      </c>
      <c r="E25" s="271">
        <f>SUM(Input!C316:F316)</f>
        <v>0</v>
      </c>
      <c r="F25" s="271">
        <f>SUM(Input!C412:F412)</f>
        <v>0</v>
      </c>
      <c r="G25" s="271">
        <f>SUM(Input!C508:F508)</f>
        <v>0</v>
      </c>
      <c r="H25" s="271">
        <f>SUM(Input!C604:F604)</f>
        <v>0</v>
      </c>
    </row>
    <row r="26" spans="1:8">
      <c r="A26" s="273">
        <v>0.23958333333333301</v>
      </c>
      <c r="B26" s="271">
        <f>SUM(Input!C29:F29)</f>
        <v>192</v>
      </c>
      <c r="C26" s="271">
        <f>SUM(Input!C125:F125)</f>
        <v>195</v>
      </c>
      <c r="D26" s="271">
        <f>SUM(Input!C221:F221)</f>
        <v>157</v>
      </c>
      <c r="E26" s="271">
        <f>SUM(Input!C317:F317)</f>
        <v>0</v>
      </c>
      <c r="F26" s="271">
        <f>SUM(Input!C413:F413)</f>
        <v>0</v>
      </c>
      <c r="G26" s="271">
        <f>SUM(Input!C509:F509)</f>
        <v>0</v>
      </c>
      <c r="H26" s="271">
        <f>SUM(Input!C605:F605)</f>
        <v>0</v>
      </c>
    </row>
    <row r="27" spans="1:8">
      <c r="A27" s="273">
        <v>0.25</v>
      </c>
      <c r="B27" s="271">
        <f>SUM(Input!C30:F30)</f>
        <v>225</v>
      </c>
      <c r="C27" s="271">
        <f>SUM(Input!C126:F126)</f>
        <v>202</v>
      </c>
      <c r="D27" s="271">
        <f>SUM(Input!C222:F222)</f>
        <v>179</v>
      </c>
      <c r="E27" s="271">
        <f>SUM(Input!C318:F318)</f>
        <v>0</v>
      </c>
      <c r="F27" s="271">
        <f>SUM(Input!C414:F414)</f>
        <v>0</v>
      </c>
      <c r="G27" s="271">
        <f>SUM(Input!C510:F510)</f>
        <v>0</v>
      </c>
      <c r="H27" s="271">
        <f>SUM(Input!C606:F606)</f>
        <v>0</v>
      </c>
    </row>
    <row r="28" spans="1:8">
      <c r="A28" s="273">
        <v>0.26041666666666702</v>
      </c>
      <c r="B28" s="271">
        <f>SUM(Input!C31:F31)</f>
        <v>221</v>
      </c>
      <c r="C28" s="271">
        <f>SUM(Input!C127:F127)</f>
        <v>227</v>
      </c>
      <c r="D28" s="271">
        <f>SUM(Input!C223:F223)</f>
        <v>263</v>
      </c>
      <c r="E28" s="271">
        <f>SUM(Input!C319:F319)</f>
        <v>0</v>
      </c>
      <c r="F28" s="271">
        <f>SUM(Input!C415:F415)</f>
        <v>0</v>
      </c>
      <c r="G28" s="271">
        <f>SUM(Input!C511:F511)</f>
        <v>0</v>
      </c>
      <c r="H28" s="271">
        <f>SUM(Input!C607:F607)</f>
        <v>0</v>
      </c>
    </row>
    <row r="29" spans="1:8">
      <c r="A29" s="273">
        <v>0.27083333333333298</v>
      </c>
      <c r="B29" s="271">
        <f>SUM(Input!C32:F32)</f>
        <v>315</v>
      </c>
      <c r="C29" s="271">
        <f>SUM(Input!C128:F128)</f>
        <v>300</v>
      </c>
      <c r="D29" s="271">
        <f>SUM(Input!C224:F224)</f>
        <v>320</v>
      </c>
      <c r="E29" s="271">
        <f>SUM(Input!C320:F320)</f>
        <v>0</v>
      </c>
      <c r="F29" s="271">
        <f>SUM(Input!C416:F416)</f>
        <v>0</v>
      </c>
      <c r="G29" s="271">
        <f>SUM(Input!C512:F512)</f>
        <v>0</v>
      </c>
      <c r="H29" s="271">
        <f>SUM(Input!C608:F608)</f>
        <v>0</v>
      </c>
    </row>
    <row r="30" spans="1:8">
      <c r="A30" s="273">
        <v>0.28125</v>
      </c>
      <c r="B30" s="271">
        <f>SUM(Input!C33:F33)</f>
        <v>389</v>
      </c>
      <c r="C30" s="271">
        <f>SUM(Input!C129:F129)</f>
        <v>374</v>
      </c>
      <c r="D30" s="271">
        <f>SUM(Input!C225:F225)</f>
        <v>381</v>
      </c>
      <c r="E30" s="271">
        <f>SUM(Input!C321:F321)</f>
        <v>0</v>
      </c>
      <c r="F30" s="271">
        <f>SUM(Input!C417:F417)</f>
        <v>0</v>
      </c>
      <c r="G30" s="271">
        <f>SUM(Input!C513:F513)</f>
        <v>0</v>
      </c>
      <c r="H30" s="271">
        <f>SUM(Input!C609:F609)</f>
        <v>0</v>
      </c>
    </row>
    <row r="31" spans="1:8">
      <c r="A31" s="273">
        <v>0.29166666666666702</v>
      </c>
      <c r="B31" s="271">
        <f>SUM(Input!C34:F34)</f>
        <v>438</v>
      </c>
      <c r="C31" s="271">
        <f>SUM(Input!C130:F130)</f>
        <v>368</v>
      </c>
      <c r="D31" s="271">
        <f>SUM(Input!C226:F226)</f>
        <v>411</v>
      </c>
      <c r="E31" s="271">
        <f>SUM(Input!C322:F322)</f>
        <v>0</v>
      </c>
      <c r="F31" s="271">
        <f>SUM(Input!C418:F418)</f>
        <v>0</v>
      </c>
      <c r="G31" s="271">
        <f>SUM(Input!C514:F514)</f>
        <v>0</v>
      </c>
      <c r="H31" s="271">
        <f>SUM(Input!C610:F610)</f>
        <v>0</v>
      </c>
    </row>
    <row r="32" spans="1:8">
      <c r="A32" s="273">
        <v>0.30208333333333298</v>
      </c>
      <c r="B32" s="271">
        <f>SUM(Input!C35:F35)</f>
        <v>543</v>
      </c>
      <c r="C32" s="271">
        <f>SUM(Input!C131:F131)</f>
        <v>453</v>
      </c>
      <c r="D32" s="271">
        <f>SUM(Input!C227:F227)</f>
        <v>486</v>
      </c>
      <c r="E32" s="271">
        <f>SUM(Input!C323:F323)</f>
        <v>0</v>
      </c>
      <c r="F32" s="271">
        <f>SUM(Input!C419:F419)</f>
        <v>0</v>
      </c>
      <c r="G32" s="271">
        <f>SUM(Input!C515:F515)</f>
        <v>0</v>
      </c>
      <c r="H32" s="271">
        <f>SUM(Input!C611:F611)</f>
        <v>0</v>
      </c>
    </row>
    <row r="33" spans="1:8">
      <c r="A33" s="273">
        <v>0.3125</v>
      </c>
      <c r="B33" s="271">
        <f>SUM(Input!C36:F36)</f>
        <v>562</v>
      </c>
      <c r="C33" s="271">
        <f>SUM(Input!C132:F132)</f>
        <v>520</v>
      </c>
      <c r="D33" s="271">
        <f>SUM(Input!C228:F228)</f>
        <v>508</v>
      </c>
      <c r="E33" s="271">
        <f>SUM(Input!C324:F324)</f>
        <v>0</v>
      </c>
      <c r="F33" s="271">
        <f>SUM(Input!C420:F420)</f>
        <v>0</v>
      </c>
      <c r="G33" s="271">
        <f>SUM(Input!C516:F516)</f>
        <v>0</v>
      </c>
      <c r="H33" s="271">
        <f>SUM(Input!C612:F612)</f>
        <v>0</v>
      </c>
    </row>
    <row r="34" spans="1:8">
      <c r="A34" s="273">
        <v>0.32291666666666702</v>
      </c>
      <c r="B34" s="271">
        <f>SUM(Input!C37:F37)</f>
        <v>644</v>
      </c>
      <c r="C34" s="271">
        <f>SUM(Input!C133:F133)</f>
        <v>659</v>
      </c>
      <c r="D34" s="271">
        <f>SUM(Input!C229:F229)</f>
        <v>664</v>
      </c>
      <c r="E34" s="271">
        <f>SUM(Input!C325:F325)</f>
        <v>0</v>
      </c>
      <c r="F34" s="271">
        <f>SUM(Input!C421:F421)</f>
        <v>0</v>
      </c>
      <c r="G34" s="271">
        <f>SUM(Input!C517:F517)</f>
        <v>0</v>
      </c>
      <c r="H34" s="271">
        <f>SUM(Input!C613:F613)</f>
        <v>0</v>
      </c>
    </row>
    <row r="35" spans="1:8">
      <c r="A35" s="273">
        <v>0.33333333333333298</v>
      </c>
      <c r="B35" s="271">
        <f>SUM(Input!C38:F38)</f>
        <v>601</v>
      </c>
      <c r="C35" s="271">
        <f>SUM(Input!C134:F134)</f>
        <v>621</v>
      </c>
      <c r="D35" s="271">
        <f>SUM(Input!C230:F230)</f>
        <v>691</v>
      </c>
      <c r="E35" s="271">
        <f>SUM(Input!C326:F326)</f>
        <v>0</v>
      </c>
      <c r="F35" s="271">
        <f>SUM(Input!C422:F422)</f>
        <v>0</v>
      </c>
      <c r="G35" s="271">
        <f>SUM(Input!C518:F518)</f>
        <v>0</v>
      </c>
      <c r="H35" s="271">
        <f>SUM(Input!C614:F614)</f>
        <v>0</v>
      </c>
    </row>
    <row r="36" spans="1:8">
      <c r="A36" s="273">
        <v>0.34375</v>
      </c>
      <c r="B36" s="271">
        <f>SUM(Input!C39:F39)</f>
        <v>738</v>
      </c>
      <c r="C36" s="271">
        <f>SUM(Input!C135:F135)</f>
        <v>661</v>
      </c>
      <c r="D36" s="271">
        <f>SUM(Input!C231:F231)</f>
        <v>650</v>
      </c>
      <c r="E36" s="271">
        <f>SUM(Input!C327:F327)</f>
        <v>0</v>
      </c>
      <c r="F36" s="271">
        <f>SUM(Input!C423:F423)</f>
        <v>0</v>
      </c>
      <c r="G36" s="271">
        <f>SUM(Input!C519:F519)</f>
        <v>0</v>
      </c>
      <c r="H36" s="271">
        <f>SUM(Input!C615:F615)</f>
        <v>0</v>
      </c>
    </row>
    <row r="37" spans="1:8">
      <c r="A37" s="273">
        <v>0.35416666666666702</v>
      </c>
      <c r="B37" s="271">
        <f>SUM(Input!C40:F40)</f>
        <v>639</v>
      </c>
      <c r="C37" s="271">
        <f>SUM(Input!C136:F136)</f>
        <v>659</v>
      </c>
      <c r="D37" s="271">
        <f>SUM(Input!C232:F232)</f>
        <v>689</v>
      </c>
      <c r="E37" s="271">
        <f>SUM(Input!C328:F328)</f>
        <v>0</v>
      </c>
      <c r="F37" s="271">
        <f>SUM(Input!C424:F424)</f>
        <v>0</v>
      </c>
      <c r="G37" s="271">
        <f>SUM(Input!C520:F520)</f>
        <v>0</v>
      </c>
      <c r="H37" s="271">
        <f>SUM(Input!C616:F616)</f>
        <v>0</v>
      </c>
    </row>
    <row r="38" spans="1:8">
      <c r="A38" s="273">
        <v>0.36458333333333298</v>
      </c>
      <c r="B38" s="271">
        <f>SUM(Input!C41:F41)</f>
        <v>657</v>
      </c>
      <c r="C38" s="271">
        <f>SUM(Input!C137:F137)</f>
        <v>623</v>
      </c>
      <c r="D38" s="271">
        <f>SUM(Input!C233:F233)</f>
        <v>603</v>
      </c>
      <c r="E38" s="271">
        <f>SUM(Input!C329:F329)</f>
        <v>0</v>
      </c>
      <c r="F38" s="271">
        <f>SUM(Input!C425:F425)</f>
        <v>0</v>
      </c>
      <c r="G38" s="271">
        <f>SUM(Input!C521:F521)</f>
        <v>0</v>
      </c>
      <c r="H38" s="271">
        <f>SUM(Input!C617:F617)</f>
        <v>0</v>
      </c>
    </row>
    <row r="39" spans="1:8">
      <c r="A39" s="273">
        <v>0.375</v>
      </c>
      <c r="B39" s="271">
        <f>SUM(Input!C42:F42)</f>
        <v>572</v>
      </c>
      <c r="C39" s="271">
        <f>SUM(Input!C138:F138)</f>
        <v>564</v>
      </c>
      <c r="D39" s="271">
        <f>SUM(Input!C234:F234)</f>
        <v>571</v>
      </c>
      <c r="E39" s="271">
        <f>SUM(Input!C330:F330)</f>
        <v>0</v>
      </c>
      <c r="F39" s="271">
        <f>SUM(Input!C426:F426)</f>
        <v>0</v>
      </c>
      <c r="G39" s="271">
        <f>SUM(Input!C522:F522)</f>
        <v>0</v>
      </c>
      <c r="H39" s="271">
        <f>SUM(Input!C618:F618)</f>
        <v>0</v>
      </c>
    </row>
    <row r="40" spans="1:8">
      <c r="A40" s="273">
        <v>0.38541666666666702</v>
      </c>
      <c r="B40" s="271">
        <f>SUM(Input!C43:F43)</f>
        <v>600</v>
      </c>
      <c r="C40" s="271">
        <f>SUM(Input!C139:F139)</f>
        <v>568</v>
      </c>
      <c r="D40" s="271">
        <f>SUM(Input!C235:F235)</f>
        <v>606</v>
      </c>
      <c r="E40" s="271">
        <f>SUM(Input!C331:F331)</f>
        <v>0</v>
      </c>
      <c r="F40" s="271">
        <f>SUM(Input!C427:F427)</f>
        <v>0</v>
      </c>
      <c r="G40" s="271">
        <f>SUM(Input!C523:F523)</f>
        <v>0</v>
      </c>
      <c r="H40" s="271">
        <f>SUM(Input!C619:F619)</f>
        <v>0</v>
      </c>
    </row>
    <row r="41" spans="1:8">
      <c r="A41" s="273">
        <v>0.39583333333333298</v>
      </c>
      <c r="B41" s="271">
        <f>SUM(Input!C44:F44)</f>
        <v>537</v>
      </c>
      <c r="C41" s="271">
        <f>SUM(Input!C140:F140)</f>
        <v>635</v>
      </c>
      <c r="D41" s="271">
        <f>SUM(Input!C236:F236)</f>
        <v>588</v>
      </c>
      <c r="E41" s="271">
        <f>SUM(Input!C332:F332)</f>
        <v>0</v>
      </c>
      <c r="F41" s="271">
        <f>SUM(Input!C428:F428)</f>
        <v>0</v>
      </c>
      <c r="G41" s="271">
        <f>SUM(Input!C524:F524)</f>
        <v>0</v>
      </c>
      <c r="H41" s="271">
        <f>SUM(Input!C620:F620)</f>
        <v>0</v>
      </c>
    </row>
    <row r="42" spans="1:8">
      <c r="A42" s="273">
        <v>0.40625</v>
      </c>
      <c r="B42" s="271">
        <f>SUM(Input!C45:F45)</f>
        <v>623</v>
      </c>
      <c r="C42" s="271">
        <f>SUM(Input!C141:F141)</f>
        <v>651</v>
      </c>
      <c r="D42" s="271">
        <f>SUM(Input!C237:F237)</f>
        <v>665</v>
      </c>
      <c r="E42" s="271">
        <f>SUM(Input!C333:F333)</f>
        <v>0</v>
      </c>
      <c r="F42" s="271">
        <f>SUM(Input!C429:F429)</f>
        <v>0</v>
      </c>
      <c r="G42" s="271">
        <f>SUM(Input!C525:F525)</f>
        <v>0</v>
      </c>
      <c r="H42" s="271">
        <f>SUM(Input!C621:F621)</f>
        <v>0</v>
      </c>
    </row>
    <row r="43" spans="1:8">
      <c r="A43" s="273">
        <v>0.41666666666666702</v>
      </c>
      <c r="B43" s="271">
        <f>SUM(Input!C46:F46)</f>
        <v>625</v>
      </c>
      <c r="C43" s="271">
        <f>SUM(Input!C142:F142)</f>
        <v>630</v>
      </c>
      <c r="D43" s="271">
        <f>SUM(Input!C238:F238)</f>
        <v>592</v>
      </c>
      <c r="E43" s="271">
        <f>SUM(Input!C334:F334)</f>
        <v>0</v>
      </c>
      <c r="F43" s="271">
        <f>SUM(Input!C430:F430)</f>
        <v>0</v>
      </c>
      <c r="G43" s="271">
        <f>SUM(Input!C526:F526)</f>
        <v>0</v>
      </c>
      <c r="H43" s="271">
        <f>SUM(Input!C622:F622)</f>
        <v>0</v>
      </c>
    </row>
    <row r="44" spans="1:8">
      <c r="A44" s="273">
        <v>0.42708333333333298</v>
      </c>
      <c r="B44" s="271">
        <f>SUM(Input!C47:F47)</f>
        <v>587</v>
      </c>
      <c r="C44" s="271">
        <f>SUM(Input!C143:F143)</f>
        <v>628</v>
      </c>
      <c r="D44" s="271">
        <f>SUM(Input!C239:F239)</f>
        <v>607</v>
      </c>
      <c r="E44" s="271">
        <f>SUM(Input!C335:F335)</f>
        <v>0</v>
      </c>
      <c r="F44" s="271">
        <f>SUM(Input!C431:F431)</f>
        <v>0</v>
      </c>
      <c r="G44" s="271">
        <f>SUM(Input!C527:F527)</f>
        <v>0</v>
      </c>
      <c r="H44" s="271">
        <f>SUM(Input!C623:F623)</f>
        <v>0</v>
      </c>
    </row>
    <row r="45" spans="1:8">
      <c r="A45" s="273">
        <v>0.4375</v>
      </c>
      <c r="B45" s="271">
        <f>SUM(Input!C48:F48)</f>
        <v>647</v>
      </c>
      <c r="C45" s="271">
        <f>SUM(Input!C144:F144)</f>
        <v>622</v>
      </c>
      <c r="D45" s="271">
        <f>SUM(Input!C240:F240)</f>
        <v>658</v>
      </c>
      <c r="E45" s="271">
        <f>SUM(Input!C336:F336)</f>
        <v>0</v>
      </c>
      <c r="F45" s="271">
        <f>SUM(Input!C432:F432)</f>
        <v>0</v>
      </c>
      <c r="G45" s="271">
        <f>SUM(Input!C528:F528)</f>
        <v>0</v>
      </c>
      <c r="H45" s="271">
        <f>SUM(Input!C624:F624)</f>
        <v>0</v>
      </c>
    </row>
    <row r="46" spans="1:8">
      <c r="A46" s="273">
        <v>0.44791666666666702</v>
      </c>
      <c r="B46" s="271">
        <f>SUM(Input!C49:F49)</f>
        <v>676</v>
      </c>
      <c r="C46" s="271">
        <f>SUM(Input!C145:F145)</f>
        <v>687</v>
      </c>
      <c r="D46" s="271">
        <f>SUM(Input!C241:F241)</f>
        <v>685</v>
      </c>
      <c r="E46" s="271">
        <f>SUM(Input!C337:F337)</f>
        <v>0</v>
      </c>
      <c r="F46" s="271">
        <f>SUM(Input!C433:F433)</f>
        <v>0</v>
      </c>
      <c r="G46" s="271">
        <f>SUM(Input!C529:F529)</f>
        <v>0</v>
      </c>
      <c r="H46" s="271">
        <f>SUM(Input!C625:F625)</f>
        <v>0</v>
      </c>
    </row>
    <row r="47" spans="1:8">
      <c r="A47" s="273">
        <v>0.45833333333333298</v>
      </c>
      <c r="B47" s="271">
        <f>SUM(Input!C50:F50)</f>
        <v>702</v>
      </c>
      <c r="C47" s="271">
        <f>SUM(Input!C146:F146)</f>
        <v>673</v>
      </c>
      <c r="D47" s="271">
        <f>SUM(Input!C242:F242)</f>
        <v>706</v>
      </c>
      <c r="E47" s="271">
        <f>SUM(Input!C338:F338)</f>
        <v>0</v>
      </c>
      <c r="F47" s="271">
        <f>SUM(Input!C434:F434)</f>
        <v>0</v>
      </c>
      <c r="G47" s="271">
        <f>SUM(Input!C530:F530)</f>
        <v>0</v>
      </c>
      <c r="H47" s="271">
        <f>SUM(Input!C626:F626)</f>
        <v>0</v>
      </c>
    </row>
    <row r="48" spans="1:8">
      <c r="A48" s="273">
        <v>0.46875</v>
      </c>
      <c r="B48" s="271">
        <f>SUM(Input!C51:F51)</f>
        <v>723</v>
      </c>
      <c r="C48" s="271">
        <f>SUM(Input!C147:F147)</f>
        <v>686</v>
      </c>
      <c r="D48" s="271">
        <f>SUM(Input!C243:F243)</f>
        <v>760</v>
      </c>
      <c r="E48" s="271">
        <f>SUM(Input!C339:F339)</f>
        <v>0</v>
      </c>
      <c r="F48" s="271">
        <f>SUM(Input!C435:F435)</f>
        <v>0</v>
      </c>
      <c r="G48" s="271">
        <f>SUM(Input!C531:F531)</f>
        <v>0</v>
      </c>
      <c r="H48" s="271">
        <f>SUM(Input!C627:F627)</f>
        <v>0</v>
      </c>
    </row>
    <row r="49" spans="1:8">
      <c r="A49" s="273">
        <v>0.47916666666666702</v>
      </c>
      <c r="B49" s="271">
        <f>SUM(Input!C52:F52)</f>
        <v>777</v>
      </c>
      <c r="C49" s="271">
        <f>SUM(Input!C148:F148)</f>
        <v>729</v>
      </c>
      <c r="D49" s="271">
        <f>SUM(Input!C244:F244)</f>
        <v>756</v>
      </c>
      <c r="E49" s="271">
        <f>SUM(Input!C340:F340)</f>
        <v>0</v>
      </c>
      <c r="F49" s="271">
        <f>SUM(Input!C436:F436)</f>
        <v>0</v>
      </c>
      <c r="G49" s="271">
        <f>SUM(Input!C532:F532)</f>
        <v>0</v>
      </c>
      <c r="H49" s="271">
        <f>SUM(Input!C628:F628)</f>
        <v>0</v>
      </c>
    </row>
    <row r="50" spans="1:8">
      <c r="A50" s="273">
        <v>0.48958333333333298</v>
      </c>
      <c r="B50" s="271">
        <f>SUM(Input!C53:F53)</f>
        <v>769</v>
      </c>
      <c r="C50" s="271">
        <f>SUM(Input!C149:F149)</f>
        <v>756</v>
      </c>
      <c r="D50" s="271">
        <f>SUM(Input!C245:F245)</f>
        <v>736</v>
      </c>
      <c r="E50" s="271">
        <f>SUM(Input!C341:F341)</f>
        <v>0</v>
      </c>
      <c r="F50" s="271">
        <f>SUM(Input!C437:F437)</f>
        <v>0</v>
      </c>
      <c r="G50" s="271">
        <f>SUM(Input!C533:F533)</f>
        <v>0</v>
      </c>
      <c r="H50" s="271">
        <f>SUM(Input!C629:F629)</f>
        <v>0</v>
      </c>
    </row>
    <row r="51" spans="1:8">
      <c r="A51" s="273">
        <v>0.5</v>
      </c>
      <c r="B51" s="271">
        <f>SUM(Input!C54:F54)</f>
        <v>801</v>
      </c>
      <c r="C51" s="271">
        <f>SUM(Input!C150:F150)</f>
        <v>838</v>
      </c>
      <c r="D51" s="271">
        <f>SUM(Input!C246:F246)</f>
        <v>854</v>
      </c>
      <c r="E51" s="271">
        <f>SUM(Input!C342:F342)</f>
        <v>0</v>
      </c>
      <c r="F51" s="271">
        <f>SUM(Input!C438:F438)</f>
        <v>0</v>
      </c>
      <c r="G51" s="271">
        <f>SUM(Input!C534:F534)</f>
        <v>0</v>
      </c>
      <c r="H51" s="271">
        <f>SUM(Input!C630:F630)</f>
        <v>0</v>
      </c>
    </row>
    <row r="52" spans="1:8">
      <c r="A52" s="273">
        <v>0.51041666666666696</v>
      </c>
      <c r="B52" s="271">
        <f>SUM(Input!C55:F55)</f>
        <v>809</v>
      </c>
      <c r="C52" s="271">
        <f>SUM(Input!C151:F151)</f>
        <v>794</v>
      </c>
      <c r="D52" s="271">
        <f>SUM(Input!C247:F247)</f>
        <v>765</v>
      </c>
      <c r="E52" s="271">
        <f>SUM(Input!C343:F343)</f>
        <v>0</v>
      </c>
      <c r="F52" s="271">
        <f>SUM(Input!C439:F439)</f>
        <v>0</v>
      </c>
      <c r="G52" s="271">
        <f>SUM(Input!C535:F535)</f>
        <v>0</v>
      </c>
      <c r="H52" s="271">
        <f>SUM(Input!C631:F631)</f>
        <v>0</v>
      </c>
    </row>
    <row r="53" spans="1:8">
      <c r="A53" s="273">
        <v>0.52083333333333304</v>
      </c>
      <c r="B53" s="271">
        <f>SUM(Input!C56:F56)</f>
        <v>767</v>
      </c>
      <c r="C53" s="271">
        <f>SUM(Input!C152:F152)</f>
        <v>806</v>
      </c>
      <c r="D53" s="271">
        <f>SUM(Input!C248:F248)</f>
        <v>798</v>
      </c>
      <c r="E53" s="271">
        <f>SUM(Input!C344:F344)</f>
        <v>0</v>
      </c>
      <c r="F53" s="271">
        <f>SUM(Input!C440:F440)</f>
        <v>0</v>
      </c>
      <c r="G53" s="271">
        <f>SUM(Input!C536:F536)</f>
        <v>0</v>
      </c>
      <c r="H53" s="271">
        <f>SUM(Input!C632:F632)</f>
        <v>0</v>
      </c>
    </row>
    <row r="54" spans="1:8">
      <c r="A54" s="273">
        <v>0.53125</v>
      </c>
      <c r="B54" s="271">
        <f>SUM(Input!C57:F57)</f>
        <v>750</v>
      </c>
      <c r="C54" s="271">
        <f>SUM(Input!C153:F153)</f>
        <v>800</v>
      </c>
      <c r="D54" s="271">
        <f>SUM(Input!C249:F249)</f>
        <v>796</v>
      </c>
      <c r="E54" s="271">
        <f>SUM(Input!C345:F345)</f>
        <v>0</v>
      </c>
      <c r="F54" s="271">
        <f>SUM(Input!C441:F441)</f>
        <v>0</v>
      </c>
      <c r="G54" s="271">
        <f>SUM(Input!C537:F537)</f>
        <v>0</v>
      </c>
      <c r="H54" s="271">
        <f>SUM(Input!C633:F633)</f>
        <v>0</v>
      </c>
    </row>
    <row r="55" spans="1:8">
      <c r="A55" s="273">
        <v>0.54166666666666696</v>
      </c>
      <c r="B55" s="271">
        <f>SUM(Input!C58:F58)</f>
        <v>778</v>
      </c>
      <c r="C55" s="271">
        <f>SUM(Input!C154:F154)</f>
        <v>785</v>
      </c>
      <c r="D55" s="271">
        <f>SUM(Input!C250:F250)</f>
        <v>808</v>
      </c>
      <c r="E55" s="271">
        <f>SUM(Input!C346:F346)</f>
        <v>0</v>
      </c>
      <c r="F55" s="271">
        <f>SUM(Input!C442:F442)</f>
        <v>0</v>
      </c>
      <c r="G55" s="271">
        <f>SUM(Input!C538:F538)</f>
        <v>0</v>
      </c>
      <c r="H55" s="271">
        <f>SUM(Input!C634:F634)</f>
        <v>0</v>
      </c>
    </row>
    <row r="56" spans="1:8">
      <c r="A56" s="273">
        <v>0.55208333333333304</v>
      </c>
      <c r="B56" s="271">
        <f>SUM(Input!C59:F59)</f>
        <v>764</v>
      </c>
      <c r="C56" s="271">
        <f>SUM(Input!C155:F155)</f>
        <v>756</v>
      </c>
      <c r="D56" s="271">
        <f>SUM(Input!C251:F251)</f>
        <v>774</v>
      </c>
      <c r="E56" s="271">
        <f>SUM(Input!C347:F347)</f>
        <v>0</v>
      </c>
      <c r="F56" s="271">
        <f>SUM(Input!C443:F443)</f>
        <v>0</v>
      </c>
      <c r="G56" s="271">
        <f>SUM(Input!C539:F539)</f>
        <v>0</v>
      </c>
      <c r="H56" s="271">
        <f>SUM(Input!C635:F635)</f>
        <v>0</v>
      </c>
    </row>
    <row r="57" spans="1:8">
      <c r="A57" s="273">
        <v>0.5625</v>
      </c>
      <c r="B57" s="271">
        <f>SUM(Input!C60:F60)</f>
        <v>767</v>
      </c>
      <c r="C57" s="271">
        <f>SUM(Input!C156:F156)</f>
        <v>747</v>
      </c>
      <c r="D57" s="271">
        <f>SUM(Input!C252:F252)</f>
        <v>722</v>
      </c>
      <c r="E57" s="271">
        <f>SUM(Input!C348:F348)</f>
        <v>0</v>
      </c>
      <c r="F57" s="271">
        <f>SUM(Input!C444:F444)</f>
        <v>0</v>
      </c>
      <c r="G57" s="271">
        <f>SUM(Input!C540:F540)</f>
        <v>0</v>
      </c>
      <c r="H57" s="271">
        <f>SUM(Input!C636:F636)</f>
        <v>0</v>
      </c>
    </row>
    <row r="58" spans="1:8">
      <c r="A58" s="273">
        <v>0.57291666666666696</v>
      </c>
      <c r="B58" s="271">
        <f>SUM(Input!C61:F61)</f>
        <v>772</v>
      </c>
      <c r="C58" s="271">
        <f>SUM(Input!C157:F157)</f>
        <v>717</v>
      </c>
      <c r="D58" s="271">
        <f>SUM(Input!C253:F253)</f>
        <v>801</v>
      </c>
      <c r="E58" s="271">
        <f>SUM(Input!C349:F349)</f>
        <v>0</v>
      </c>
      <c r="F58" s="271">
        <f>SUM(Input!C445:F445)</f>
        <v>0</v>
      </c>
      <c r="G58" s="271">
        <f>SUM(Input!C541:F541)</f>
        <v>0</v>
      </c>
      <c r="H58" s="271">
        <f>SUM(Input!C637:F637)</f>
        <v>0</v>
      </c>
    </row>
    <row r="59" spans="1:8">
      <c r="A59" s="273">
        <v>0.58333333333333304</v>
      </c>
      <c r="B59" s="271">
        <f>SUM(Input!C62:F62)</f>
        <v>785</v>
      </c>
      <c r="C59" s="271">
        <f>SUM(Input!C158:F158)</f>
        <v>829</v>
      </c>
      <c r="D59" s="271">
        <f>SUM(Input!C254:F254)</f>
        <v>771</v>
      </c>
      <c r="E59" s="271">
        <f>SUM(Input!C350:F350)</f>
        <v>0</v>
      </c>
      <c r="F59" s="271">
        <f>SUM(Input!C446:F446)</f>
        <v>0</v>
      </c>
      <c r="G59" s="271">
        <f>SUM(Input!C542:F542)</f>
        <v>0</v>
      </c>
      <c r="H59" s="271">
        <f>SUM(Input!C638:F638)</f>
        <v>0</v>
      </c>
    </row>
    <row r="60" spans="1:8">
      <c r="A60" s="273">
        <v>0.59375</v>
      </c>
      <c r="B60" s="271">
        <f>SUM(Input!C63:F63)</f>
        <v>821</v>
      </c>
      <c r="C60" s="271">
        <f>SUM(Input!C159:F159)</f>
        <v>803</v>
      </c>
      <c r="D60" s="271">
        <f>SUM(Input!C255:F255)</f>
        <v>804</v>
      </c>
      <c r="E60" s="271">
        <f>SUM(Input!C351:F351)</f>
        <v>0</v>
      </c>
      <c r="F60" s="271">
        <f>SUM(Input!C447:F447)</f>
        <v>0</v>
      </c>
      <c r="G60" s="271">
        <f>SUM(Input!C543:F543)</f>
        <v>0</v>
      </c>
      <c r="H60" s="271">
        <f>SUM(Input!C639:F639)</f>
        <v>0</v>
      </c>
    </row>
    <row r="61" spans="1:8">
      <c r="A61" s="273">
        <v>0.60416666666666696</v>
      </c>
      <c r="B61" s="271">
        <f>SUM(Input!C64:F64)</f>
        <v>850</v>
      </c>
      <c r="C61" s="271">
        <f>SUM(Input!C160:F160)</f>
        <v>812</v>
      </c>
      <c r="D61" s="271">
        <f>SUM(Input!C256:F256)</f>
        <v>753</v>
      </c>
      <c r="E61" s="271">
        <f>SUM(Input!C352:F352)</f>
        <v>0</v>
      </c>
      <c r="F61" s="271">
        <f>SUM(Input!C448:F448)</f>
        <v>0</v>
      </c>
      <c r="G61" s="271">
        <f>SUM(Input!C544:F544)</f>
        <v>0</v>
      </c>
      <c r="H61" s="271">
        <f>SUM(Input!C640:F640)</f>
        <v>0</v>
      </c>
    </row>
    <row r="62" spans="1:8">
      <c r="A62" s="273">
        <v>0.61458333333333304</v>
      </c>
      <c r="B62" s="271">
        <f>SUM(Input!C65:F65)</f>
        <v>824</v>
      </c>
      <c r="C62" s="271">
        <f>SUM(Input!C161:F161)</f>
        <v>827</v>
      </c>
      <c r="D62" s="271">
        <f>SUM(Input!C257:F257)</f>
        <v>822</v>
      </c>
      <c r="E62" s="271">
        <f>SUM(Input!C353:F353)</f>
        <v>0</v>
      </c>
      <c r="F62" s="271">
        <f>SUM(Input!C449:F449)</f>
        <v>0</v>
      </c>
      <c r="G62" s="271">
        <f>SUM(Input!C545:F545)</f>
        <v>0</v>
      </c>
      <c r="H62" s="271">
        <f>SUM(Input!C641:F641)</f>
        <v>0</v>
      </c>
    </row>
    <row r="63" spans="1:8">
      <c r="A63" s="273">
        <v>0.625</v>
      </c>
      <c r="B63" s="271">
        <f>SUM(Input!C66:F66)</f>
        <v>736</v>
      </c>
      <c r="C63" s="271">
        <f>SUM(Input!C162:F162)</f>
        <v>797</v>
      </c>
      <c r="D63" s="271">
        <f>SUM(Input!C258:F258)</f>
        <v>799</v>
      </c>
      <c r="E63" s="271">
        <f>SUM(Input!C354:F354)</f>
        <v>0</v>
      </c>
      <c r="F63" s="271">
        <f>SUM(Input!C450:F450)</f>
        <v>0</v>
      </c>
      <c r="G63" s="271">
        <f>SUM(Input!C546:F546)</f>
        <v>0</v>
      </c>
      <c r="H63" s="271">
        <f>SUM(Input!C642:F642)</f>
        <v>0</v>
      </c>
    </row>
    <row r="64" spans="1:8">
      <c r="A64" s="273">
        <v>0.63541666666666696</v>
      </c>
      <c r="B64" s="271">
        <f>SUM(Input!C67:F67)</f>
        <v>794</v>
      </c>
      <c r="C64" s="271">
        <f>SUM(Input!C163:F163)</f>
        <v>809</v>
      </c>
      <c r="D64" s="271">
        <f>SUM(Input!C259:F259)</f>
        <v>774</v>
      </c>
      <c r="E64" s="271">
        <f>SUM(Input!C355:F355)</f>
        <v>0</v>
      </c>
      <c r="F64" s="271">
        <f>SUM(Input!C451:F451)</f>
        <v>0</v>
      </c>
      <c r="G64" s="271">
        <f>SUM(Input!C547:F547)</f>
        <v>0</v>
      </c>
      <c r="H64" s="271">
        <f>SUM(Input!C643:F643)</f>
        <v>0</v>
      </c>
    </row>
    <row r="65" spans="1:8">
      <c r="A65" s="273">
        <v>0.64583333333333304</v>
      </c>
      <c r="B65" s="271">
        <f>SUM(Input!C68:F68)</f>
        <v>801</v>
      </c>
      <c r="C65" s="271">
        <f>SUM(Input!C164:F164)</f>
        <v>816</v>
      </c>
      <c r="D65" s="271">
        <f>SUM(Input!C260:F260)</f>
        <v>781</v>
      </c>
      <c r="E65" s="271">
        <f>SUM(Input!C356:F356)</f>
        <v>0</v>
      </c>
      <c r="F65" s="271">
        <f>SUM(Input!C452:F452)</f>
        <v>0</v>
      </c>
      <c r="G65" s="271">
        <f>SUM(Input!C548:F548)</f>
        <v>0</v>
      </c>
      <c r="H65" s="271">
        <f>SUM(Input!C644:F644)</f>
        <v>0</v>
      </c>
    </row>
    <row r="66" spans="1:8">
      <c r="A66" s="273">
        <v>0.65625</v>
      </c>
      <c r="B66" s="271">
        <f>SUM(Input!C69:F69)</f>
        <v>801</v>
      </c>
      <c r="C66" s="271">
        <f>SUM(Input!C165:F165)</f>
        <v>774</v>
      </c>
      <c r="D66" s="271">
        <f>SUM(Input!C261:F261)</f>
        <v>739</v>
      </c>
      <c r="E66" s="271">
        <f>SUM(Input!C357:F357)</f>
        <v>0</v>
      </c>
      <c r="F66" s="271">
        <f>SUM(Input!C453:F453)</f>
        <v>0</v>
      </c>
      <c r="G66" s="271">
        <f>SUM(Input!C549:F549)</f>
        <v>0</v>
      </c>
      <c r="H66" s="271">
        <f>SUM(Input!C645:F645)</f>
        <v>0</v>
      </c>
    </row>
    <row r="67" spans="1:8">
      <c r="A67" s="273">
        <v>0.66666666666666696</v>
      </c>
      <c r="B67" s="271">
        <f>SUM(Input!C70:F70)</f>
        <v>828</v>
      </c>
      <c r="C67" s="271">
        <f>SUM(Input!C166:F166)</f>
        <v>851</v>
      </c>
      <c r="D67" s="271">
        <f>SUM(Input!C262:F262)</f>
        <v>913</v>
      </c>
      <c r="E67" s="271">
        <f>SUM(Input!C358:F358)</f>
        <v>0</v>
      </c>
      <c r="F67" s="271">
        <f>SUM(Input!C454:F454)</f>
        <v>0</v>
      </c>
      <c r="G67" s="271">
        <f>SUM(Input!C550:F550)</f>
        <v>0</v>
      </c>
      <c r="H67" s="271">
        <f>SUM(Input!C646:F646)</f>
        <v>0</v>
      </c>
    </row>
    <row r="68" spans="1:8">
      <c r="A68" s="273">
        <v>0.67708333333333304</v>
      </c>
      <c r="B68" s="271">
        <f>SUM(Input!C71:F71)</f>
        <v>767</v>
      </c>
      <c r="C68" s="271">
        <f>SUM(Input!C167:F167)</f>
        <v>820</v>
      </c>
      <c r="D68" s="271">
        <f>SUM(Input!C263:F263)</f>
        <v>865</v>
      </c>
      <c r="E68" s="271">
        <f>SUM(Input!C359:F359)</f>
        <v>0</v>
      </c>
      <c r="F68" s="271">
        <f>SUM(Input!C455:F455)</f>
        <v>0</v>
      </c>
      <c r="G68" s="271">
        <f>SUM(Input!C551:F551)</f>
        <v>0</v>
      </c>
      <c r="H68" s="271">
        <f>SUM(Input!C647:F647)</f>
        <v>0</v>
      </c>
    </row>
    <row r="69" spans="1:8">
      <c r="A69" s="273">
        <v>0.6875</v>
      </c>
      <c r="B69" s="271">
        <f>SUM(Input!C72:F72)</f>
        <v>810</v>
      </c>
      <c r="C69" s="271">
        <f>SUM(Input!C168:F168)</f>
        <v>752</v>
      </c>
      <c r="D69" s="271">
        <f>SUM(Input!C264:F264)</f>
        <v>815</v>
      </c>
      <c r="E69" s="271">
        <f>SUM(Input!C360:F360)</f>
        <v>0</v>
      </c>
      <c r="F69" s="271">
        <f>SUM(Input!C456:F456)</f>
        <v>0</v>
      </c>
      <c r="G69" s="271">
        <f>SUM(Input!C552:F552)</f>
        <v>0</v>
      </c>
      <c r="H69" s="271">
        <f>SUM(Input!C648:F648)</f>
        <v>0</v>
      </c>
    </row>
    <row r="70" spans="1:8">
      <c r="A70" s="273">
        <v>0.69791666666666696</v>
      </c>
      <c r="B70" s="271">
        <f>SUM(Input!C73:F73)</f>
        <v>825</v>
      </c>
      <c r="C70" s="271">
        <f>SUM(Input!C169:F169)</f>
        <v>910</v>
      </c>
      <c r="D70" s="271">
        <f>SUM(Input!C265:F265)</f>
        <v>866</v>
      </c>
      <c r="E70" s="271">
        <f>SUM(Input!C361:F361)</f>
        <v>0</v>
      </c>
      <c r="F70" s="271">
        <f>SUM(Input!C457:F457)</f>
        <v>0</v>
      </c>
      <c r="G70" s="271">
        <f>SUM(Input!C553:F553)</f>
        <v>0</v>
      </c>
      <c r="H70" s="271">
        <f>SUM(Input!C649:F649)</f>
        <v>0</v>
      </c>
    </row>
    <row r="71" spans="1:8">
      <c r="A71" s="273">
        <v>0.70833333333333304</v>
      </c>
      <c r="B71" s="271">
        <f>SUM(Input!C74:F74)</f>
        <v>810</v>
      </c>
      <c r="C71" s="271">
        <f>SUM(Input!C170:F170)</f>
        <v>856</v>
      </c>
      <c r="D71" s="271">
        <f>SUM(Input!C266:F266)</f>
        <v>833</v>
      </c>
      <c r="E71" s="271">
        <f>SUM(Input!C362:F362)</f>
        <v>0</v>
      </c>
      <c r="F71" s="271">
        <f>SUM(Input!C458:F458)</f>
        <v>0</v>
      </c>
      <c r="G71" s="271">
        <f>SUM(Input!C554:F554)</f>
        <v>0</v>
      </c>
      <c r="H71" s="271">
        <f>SUM(Input!C650:F650)</f>
        <v>0</v>
      </c>
    </row>
    <row r="72" spans="1:8">
      <c r="A72" s="273">
        <v>0.71875</v>
      </c>
      <c r="B72" s="271">
        <f>SUM(Input!C75:F75)</f>
        <v>785</v>
      </c>
      <c r="C72" s="271">
        <f>SUM(Input!C171:F171)</f>
        <v>827</v>
      </c>
      <c r="D72" s="271">
        <f>SUM(Input!C267:F267)</f>
        <v>850</v>
      </c>
      <c r="E72" s="271">
        <f>SUM(Input!C363:F363)</f>
        <v>0</v>
      </c>
      <c r="F72" s="271">
        <f>SUM(Input!C459:F459)</f>
        <v>0</v>
      </c>
      <c r="G72" s="271">
        <f>SUM(Input!C555:F555)</f>
        <v>0</v>
      </c>
      <c r="H72" s="271">
        <f>SUM(Input!C651:F651)</f>
        <v>0</v>
      </c>
    </row>
    <row r="73" spans="1:8">
      <c r="A73" s="273">
        <v>0.72916666666666696</v>
      </c>
      <c r="B73" s="271">
        <f>SUM(Input!C76:F76)</f>
        <v>797</v>
      </c>
      <c r="C73" s="271">
        <f>SUM(Input!C172:F172)</f>
        <v>809</v>
      </c>
      <c r="D73" s="271">
        <f>SUM(Input!C268:F268)</f>
        <v>832</v>
      </c>
      <c r="E73" s="271">
        <f>SUM(Input!C364:F364)</f>
        <v>0</v>
      </c>
      <c r="F73" s="271">
        <f>SUM(Input!C460:F460)</f>
        <v>0</v>
      </c>
      <c r="G73" s="271">
        <f>SUM(Input!C556:F556)</f>
        <v>0</v>
      </c>
      <c r="H73" s="271">
        <f>SUM(Input!C652:F652)</f>
        <v>0</v>
      </c>
    </row>
    <row r="74" spans="1:8">
      <c r="A74" s="273">
        <v>0.73958333333333304</v>
      </c>
      <c r="B74" s="271">
        <f>SUM(Input!C77:F77)</f>
        <v>803</v>
      </c>
      <c r="C74" s="271">
        <f>SUM(Input!C173:F173)</f>
        <v>727</v>
      </c>
      <c r="D74" s="271">
        <f>SUM(Input!C269:F269)</f>
        <v>819</v>
      </c>
      <c r="E74" s="271">
        <f>SUM(Input!C365:F365)</f>
        <v>0</v>
      </c>
      <c r="F74" s="271">
        <f>SUM(Input!C461:F461)</f>
        <v>0</v>
      </c>
      <c r="G74" s="271">
        <f>SUM(Input!C557:F557)</f>
        <v>0</v>
      </c>
      <c r="H74" s="271">
        <f>SUM(Input!C653:F653)</f>
        <v>0</v>
      </c>
    </row>
    <row r="75" spans="1:8">
      <c r="A75" s="273">
        <v>0.75</v>
      </c>
      <c r="B75" s="271">
        <f>SUM(Input!C78:F78)</f>
        <v>729</v>
      </c>
      <c r="C75" s="271">
        <f>SUM(Input!C174:F174)</f>
        <v>672</v>
      </c>
      <c r="D75" s="271">
        <f>SUM(Input!C270:F270)</f>
        <v>771</v>
      </c>
      <c r="E75" s="271">
        <f>SUM(Input!C366:F366)</f>
        <v>0</v>
      </c>
      <c r="F75" s="271">
        <f>SUM(Input!C462:F462)</f>
        <v>0</v>
      </c>
      <c r="G75" s="271">
        <f>SUM(Input!C558:F558)</f>
        <v>0</v>
      </c>
      <c r="H75" s="271">
        <f>SUM(Input!C654:F654)</f>
        <v>0</v>
      </c>
    </row>
    <row r="76" spans="1:8">
      <c r="A76" s="273">
        <v>0.76041666666666696</v>
      </c>
      <c r="B76" s="271">
        <f>SUM(Input!C79:F79)</f>
        <v>654</v>
      </c>
      <c r="C76" s="271">
        <f>SUM(Input!C175:F175)</f>
        <v>665</v>
      </c>
      <c r="D76" s="271">
        <f>SUM(Input!C271:F271)</f>
        <v>694</v>
      </c>
      <c r="E76" s="271">
        <f>SUM(Input!C367:F367)</f>
        <v>0</v>
      </c>
      <c r="F76" s="271">
        <f>SUM(Input!C463:F463)</f>
        <v>0</v>
      </c>
      <c r="G76" s="271">
        <f>SUM(Input!C559:F559)</f>
        <v>0</v>
      </c>
      <c r="H76" s="271">
        <f>SUM(Input!C655:F655)</f>
        <v>0</v>
      </c>
    </row>
    <row r="77" spans="1:8">
      <c r="A77" s="273">
        <v>0.77083333333333304</v>
      </c>
      <c r="B77" s="271">
        <f>SUM(Input!C80:F80)</f>
        <v>625</v>
      </c>
      <c r="C77" s="271">
        <f>SUM(Input!C176:F176)</f>
        <v>650</v>
      </c>
      <c r="D77" s="271">
        <f>SUM(Input!C272:F272)</f>
        <v>660</v>
      </c>
      <c r="E77" s="271">
        <f>SUM(Input!C368:F368)</f>
        <v>0</v>
      </c>
      <c r="F77" s="271">
        <f>SUM(Input!C464:F464)</f>
        <v>0</v>
      </c>
      <c r="G77" s="271">
        <f>SUM(Input!C560:F560)</f>
        <v>0</v>
      </c>
      <c r="H77" s="271">
        <f>SUM(Input!C656:F656)</f>
        <v>0</v>
      </c>
    </row>
    <row r="78" spans="1:8">
      <c r="A78" s="273">
        <v>0.78125</v>
      </c>
      <c r="B78" s="271">
        <f>SUM(Input!C81:F81)</f>
        <v>524</v>
      </c>
      <c r="C78" s="271">
        <f>SUM(Input!C177:F177)</f>
        <v>503</v>
      </c>
      <c r="D78" s="271">
        <f>SUM(Input!C273:F273)</f>
        <v>565</v>
      </c>
      <c r="E78" s="271">
        <f>SUM(Input!C369:F369)</f>
        <v>0</v>
      </c>
      <c r="F78" s="271">
        <f>SUM(Input!C465:F465)</f>
        <v>0</v>
      </c>
      <c r="G78" s="271">
        <f>SUM(Input!C561:F561)</f>
        <v>0</v>
      </c>
      <c r="H78" s="271">
        <f>SUM(Input!C657:F657)</f>
        <v>0</v>
      </c>
    </row>
    <row r="79" spans="1:8">
      <c r="A79" s="273">
        <v>0.79166666666666696</v>
      </c>
      <c r="B79" s="271">
        <f>SUM(Input!C82:F82)</f>
        <v>506</v>
      </c>
      <c r="C79" s="271">
        <f>SUM(Input!C178:F178)</f>
        <v>551</v>
      </c>
      <c r="D79" s="271">
        <f>SUM(Input!C274:F274)</f>
        <v>570</v>
      </c>
      <c r="E79" s="271">
        <f>SUM(Input!C370:F370)</f>
        <v>0</v>
      </c>
      <c r="F79" s="271">
        <f>SUM(Input!C466:F466)</f>
        <v>0</v>
      </c>
      <c r="G79" s="271">
        <f>SUM(Input!C562:F562)</f>
        <v>0</v>
      </c>
      <c r="H79" s="271">
        <f>SUM(Input!C658:F658)</f>
        <v>0</v>
      </c>
    </row>
    <row r="80" spans="1:8">
      <c r="A80" s="273">
        <v>0.80208333333333304</v>
      </c>
      <c r="B80" s="271">
        <f>SUM(Input!C83:F83)</f>
        <v>434</v>
      </c>
      <c r="C80" s="271">
        <f>SUM(Input!C179:F179)</f>
        <v>490</v>
      </c>
      <c r="D80" s="271">
        <f>SUM(Input!C275:F275)</f>
        <v>514</v>
      </c>
      <c r="E80" s="271">
        <f>SUM(Input!C371:F371)</f>
        <v>0</v>
      </c>
      <c r="F80" s="271">
        <f>SUM(Input!C467:F467)</f>
        <v>0</v>
      </c>
      <c r="G80" s="271">
        <f>SUM(Input!C563:F563)</f>
        <v>0</v>
      </c>
      <c r="H80" s="271">
        <f>SUM(Input!C659:F659)</f>
        <v>0</v>
      </c>
    </row>
    <row r="81" spans="1:8">
      <c r="A81" s="273">
        <v>0.8125</v>
      </c>
      <c r="B81" s="271">
        <f>SUM(Input!C84:F84)</f>
        <v>419</v>
      </c>
      <c r="C81" s="271">
        <f>SUM(Input!C180:F180)</f>
        <v>500</v>
      </c>
      <c r="D81" s="271">
        <f>SUM(Input!C276:F276)</f>
        <v>426</v>
      </c>
      <c r="E81" s="271">
        <f>SUM(Input!C372:F372)</f>
        <v>0</v>
      </c>
      <c r="F81" s="271">
        <f>SUM(Input!C468:F468)</f>
        <v>0</v>
      </c>
      <c r="G81" s="271">
        <f>SUM(Input!C564:F564)</f>
        <v>0</v>
      </c>
      <c r="H81" s="271">
        <f>SUM(Input!C660:F660)</f>
        <v>0</v>
      </c>
    </row>
    <row r="82" spans="1:8">
      <c r="A82" s="273">
        <v>0.82291666666666696</v>
      </c>
      <c r="B82" s="271">
        <f>SUM(Input!C85:F85)</f>
        <v>394</v>
      </c>
      <c r="C82" s="271">
        <f>SUM(Input!C181:F181)</f>
        <v>408</v>
      </c>
      <c r="D82" s="271">
        <f>SUM(Input!C277:F277)</f>
        <v>443</v>
      </c>
      <c r="E82" s="271">
        <f>SUM(Input!C373:F373)</f>
        <v>0</v>
      </c>
      <c r="F82" s="271">
        <f>SUM(Input!C469:F469)</f>
        <v>0</v>
      </c>
      <c r="G82" s="271">
        <f>SUM(Input!C565:F565)</f>
        <v>0</v>
      </c>
      <c r="H82" s="271">
        <f>SUM(Input!C661:F661)</f>
        <v>0</v>
      </c>
    </row>
    <row r="83" spans="1:8">
      <c r="A83" s="273">
        <v>0.83333333333333304</v>
      </c>
      <c r="B83" s="271">
        <f>SUM(Input!C86:F86)</f>
        <v>427</v>
      </c>
      <c r="C83" s="271">
        <f>SUM(Input!C182:F182)</f>
        <v>405</v>
      </c>
      <c r="D83" s="271">
        <f>SUM(Input!C278:F278)</f>
        <v>466</v>
      </c>
      <c r="E83" s="271">
        <f>SUM(Input!C374:F374)</f>
        <v>0</v>
      </c>
      <c r="F83" s="271">
        <f>SUM(Input!C470:F470)</f>
        <v>0</v>
      </c>
      <c r="G83" s="271">
        <f>SUM(Input!C566:F566)</f>
        <v>0</v>
      </c>
      <c r="H83" s="271">
        <f>SUM(Input!C662:F662)</f>
        <v>0</v>
      </c>
    </row>
    <row r="84" spans="1:8">
      <c r="A84" s="273">
        <v>0.84375</v>
      </c>
      <c r="B84" s="271">
        <f>SUM(Input!C87:F87)</f>
        <v>397</v>
      </c>
      <c r="C84" s="271">
        <f>SUM(Input!C183:F183)</f>
        <v>429</v>
      </c>
      <c r="D84" s="271">
        <f>SUM(Input!C279:F279)</f>
        <v>413</v>
      </c>
      <c r="E84" s="271">
        <f>SUM(Input!C375:F375)</f>
        <v>0</v>
      </c>
      <c r="F84" s="271">
        <f>SUM(Input!C471:F471)</f>
        <v>0</v>
      </c>
      <c r="G84" s="271">
        <f>SUM(Input!C567:F567)</f>
        <v>0</v>
      </c>
      <c r="H84" s="271">
        <f>SUM(Input!C663:F663)</f>
        <v>0</v>
      </c>
    </row>
    <row r="85" spans="1:8">
      <c r="A85" s="273">
        <v>0.85416666666666696</v>
      </c>
      <c r="B85" s="271">
        <f>SUM(Input!C88:F88)</f>
        <v>375</v>
      </c>
      <c r="C85" s="271">
        <f>SUM(Input!C184:F184)</f>
        <v>334</v>
      </c>
      <c r="D85" s="271">
        <f>SUM(Input!C280:F280)</f>
        <v>404</v>
      </c>
      <c r="E85" s="271">
        <f>SUM(Input!C376:F376)</f>
        <v>0</v>
      </c>
      <c r="F85" s="271">
        <f>SUM(Input!C472:F472)</f>
        <v>0</v>
      </c>
      <c r="G85" s="271">
        <f>SUM(Input!C568:F568)</f>
        <v>0</v>
      </c>
      <c r="H85" s="271">
        <f>SUM(Input!C664:F664)</f>
        <v>0</v>
      </c>
    </row>
    <row r="86" spans="1:8">
      <c r="A86" s="273">
        <v>0.86458333333333304</v>
      </c>
      <c r="B86" s="271">
        <f>SUM(Input!C89:F89)</f>
        <v>347</v>
      </c>
      <c r="C86" s="271">
        <f>SUM(Input!C185:F185)</f>
        <v>331</v>
      </c>
      <c r="D86" s="271">
        <f>SUM(Input!C281:F281)</f>
        <v>314</v>
      </c>
      <c r="E86" s="271">
        <f>SUM(Input!C377:F377)</f>
        <v>0</v>
      </c>
      <c r="F86" s="271">
        <f>SUM(Input!C473:F473)</f>
        <v>0</v>
      </c>
      <c r="G86" s="271">
        <f>SUM(Input!C569:F569)</f>
        <v>0</v>
      </c>
      <c r="H86" s="271">
        <f>SUM(Input!C665:F665)</f>
        <v>0</v>
      </c>
    </row>
    <row r="87" spans="1:8">
      <c r="A87" s="273">
        <v>0.875</v>
      </c>
      <c r="B87" s="271">
        <f>SUM(Input!C90:F90)</f>
        <v>329</v>
      </c>
      <c r="C87" s="271">
        <f>SUM(Input!C186:F186)</f>
        <v>298</v>
      </c>
      <c r="D87" s="271">
        <f>SUM(Input!C282:F282)</f>
        <v>341</v>
      </c>
      <c r="E87" s="271">
        <f>SUM(Input!C378:F378)</f>
        <v>0</v>
      </c>
      <c r="F87" s="271">
        <f>SUM(Input!C474:F474)</f>
        <v>0</v>
      </c>
      <c r="G87" s="271">
        <f>SUM(Input!C570:F570)</f>
        <v>0</v>
      </c>
      <c r="H87" s="271">
        <f>SUM(Input!C666:F666)</f>
        <v>0</v>
      </c>
    </row>
    <row r="88" spans="1:8">
      <c r="A88" s="273">
        <v>0.88541666666666696</v>
      </c>
      <c r="B88" s="271">
        <f>SUM(Input!C91:F91)</f>
        <v>283</v>
      </c>
      <c r="C88" s="271">
        <f>SUM(Input!C187:F187)</f>
        <v>262</v>
      </c>
      <c r="D88" s="271">
        <f>SUM(Input!C283:F283)</f>
        <v>316</v>
      </c>
      <c r="E88" s="271">
        <f>SUM(Input!C379:F379)</f>
        <v>0</v>
      </c>
      <c r="F88" s="271">
        <f>SUM(Input!C475:F475)</f>
        <v>0</v>
      </c>
      <c r="G88" s="271">
        <f>SUM(Input!C571:F571)</f>
        <v>0</v>
      </c>
      <c r="H88" s="271">
        <f>SUM(Input!C667:F667)</f>
        <v>0</v>
      </c>
    </row>
    <row r="89" spans="1:8">
      <c r="A89" s="273">
        <v>0.89583333333333304</v>
      </c>
      <c r="B89" s="271">
        <f>SUM(Input!C92:F92)</f>
        <v>309</v>
      </c>
      <c r="C89" s="271">
        <f>SUM(Input!C188:F188)</f>
        <v>265</v>
      </c>
      <c r="D89" s="271">
        <f>SUM(Input!C284:F284)</f>
        <v>251</v>
      </c>
      <c r="E89" s="271">
        <f>SUM(Input!C380:F380)</f>
        <v>0</v>
      </c>
      <c r="F89" s="271">
        <f>SUM(Input!C476:F476)</f>
        <v>0</v>
      </c>
      <c r="G89" s="271">
        <f>SUM(Input!C572:F572)</f>
        <v>0</v>
      </c>
      <c r="H89" s="271">
        <f>SUM(Input!C668:F668)</f>
        <v>0</v>
      </c>
    </row>
    <row r="90" spans="1:8">
      <c r="A90" s="273">
        <v>0.90625</v>
      </c>
      <c r="B90" s="271">
        <f>SUM(Input!C93:F93)</f>
        <v>236</v>
      </c>
      <c r="C90" s="271">
        <f>SUM(Input!C189:F189)</f>
        <v>245</v>
      </c>
      <c r="D90" s="271">
        <f>SUM(Input!C285:F285)</f>
        <v>209</v>
      </c>
      <c r="E90" s="271">
        <f>SUM(Input!C381:F381)</f>
        <v>0</v>
      </c>
      <c r="F90" s="271">
        <f>SUM(Input!C477:F477)</f>
        <v>0</v>
      </c>
      <c r="G90" s="271">
        <f>SUM(Input!C573:F573)</f>
        <v>0</v>
      </c>
      <c r="H90" s="271">
        <f>SUM(Input!C669:F669)</f>
        <v>0</v>
      </c>
    </row>
    <row r="91" spans="1:8">
      <c r="A91" s="273">
        <v>0.91666666666666696</v>
      </c>
      <c r="B91" s="271">
        <f>SUM(Input!C94:F94)</f>
        <v>199</v>
      </c>
      <c r="C91" s="271">
        <f>SUM(Input!C190:F190)</f>
        <v>207</v>
      </c>
      <c r="D91" s="271">
        <f>SUM(Input!C286:F286)</f>
        <v>201</v>
      </c>
      <c r="E91" s="271">
        <f>SUM(Input!C382:F382)</f>
        <v>0</v>
      </c>
      <c r="F91" s="271">
        <f>SUM(Input!C478:F478)</f>
        <v>0</v>
      </c>
      <c r="G91" s="271">
        <f>SUM(Input!C574:F574)</f>
        <v>0</v>
      </c>
      <c r="H91" s="271">
        <f>SUM(Input!C670:F670)</f>
        <v>0</v>
      </c>
    </row>
    <row r="92" spans="1:8">
      <c r="A92" s="273">
        <v>0.92708333333333304</v>
      </c>
      <c r="B92" s="271">
        <f>SUM(Input!C95:F95)</f>
        <v>176</v>
      </c>
      <c r="C92" s="271">
        <f>SUM(Input!C191:F191)</f>
        <v>173</v>
      </c>
      <c r="D92" s="271">
        <f>SUM(Input!C287:F287)</f>
        <v>168</v>
      </c>
      <c r="E92" s="271">
        <f>SUM(Input!C383:F383)</f>
        <v>0</v>
      </c>
      <c r="F92" s="271">
        <f>SUM(Input!C479:F479)</f>
        <v>0</v>
      </c>
      <c r="G92" s="271">
        <f>SUM(Input!C575:F575)</f>
        <v>0</v>
      </c>
      <c r="H92" s="271">
        <f>SUM(Input!C671:F671)</f>
        <v>0</v>
      </c>
    </row>
    <row r="93" spans="1:8">
      <c r="A93" s="273">
        <v>0.9375</v>
      </c>
      <c r="B93" s="271">
        <f>SUM(Input!C96:F96)</f>
        <v>151</v>
      </c>
      <c r="C93" s="271">
        <f>SUM(Input!C192:F192)</f>
        <v>177</v>
      </c>
      <c r="D93" s="271">
        <f>SUM(Input!C288:F288)</f>
        <v>113</v>
      </c>
      <c r="E93" s="271">
        <f>SUM(Input!C384:F384)</f>
        <v>0</v>
      </c>
      <c r="F93" s="271">
        <f>SUM(Input!C480:F480)</f>
        <v>0</v>
      </c>
      <c r="G93" s="271">
        <f>SUM(Input!C576:F576)</f>
        <v>0</v>
      </c>
      <c r="H93" s="271">
        <f>SUM(Input!C672:F672)</f>
        <v>0</v>
      </c>
    </row>
    <row r="94" spans="1:8">
      <c r="A94" s="273">
        <v>0.94791666666666696</v>
      </c>
      <c r="B94" s="271">
        <f>SUM(Input!C97:F97)</f>
        <v>132</v>
      </c>
      <c r="C94" s="271">
        <f>SUM(Input!C193:F193)</f>
        <v>116</v>
      </c>
      <c r="D94" s="271">
        <f>SUM(Input!C289:F289)</f>
        <v>139</v>
      </c>
      <c r="E94" s="271">
        <f>SUM(Input!C385:F385)</f>
        <v>0</v>
      </c>
      <c r="F94" s="271">
        <f>SUM(Input!C481:F481)</f>
        <v>0</v>
      </c>
      <c r="G94" s="271">
        <f>SUM(Input!C577:F577)</f>
        <v>0</v>
      </c>
      <c r="H94" s="271">
        <f>SUM(Input!C673:F673)</f>
        <v>0</v>
      </c>
    </row>
    <row r="95" spans="1:8">
      <c r="A95" s="273">
        <v>0.95833333333333304</v>
      </c>
      <c r="B95" s="271">
        <f>SUM(Input!C98:F98)</f>
        <v>124</v>
      </c>
      <c r="C95" s="271">
        <f>SUM(Input!C194:F194)</f>
        <v>131</v>
      </c>
      <c r="D95" s="271">
        <f>SUM(Input!C290:F290)</f>
        <v>117</v>
      </c>
      <c r="E95" s="271">
        <f>SUM(Input!C386:F386)</f>
        <v>0</v>
      </c>
      <c r="F95" s="271">
        <f>SUM(Input!C482:F482)</f>
        <v>0</v>
      </c>
      <c r="G95" s="271">
        <f>SUM(Input!C578:F578)</f>
        <v>0</v>
      </c>
      <c r="H95" s="271">
        <f>SUM(Input!C674:F674)</f>
        <v>0</v>
      </c>
    </row>
    <row r="96" spans="1:8">
      <c r="A96" s="273">
        <v>0.96875</v>
      </c>
      <c r="B96" s="271">
        <f>SUM(Input!C99:F99)</f>
        <v>90</v>
      </c>
      <c r="C96" s="271">
        <f>SUM(Input!C195:F195)</f>
        <v>88</v>
      </c>
      <c r="D96" s="271">
        <f>SUM(Input!C291:F291)</f>
        <v>108</v>
      </c>
      <c r="E96" s="271">
        <f>SUM(Input!C387:F387)</f>
        <v>0</v>
      </c>
      <c r="F96" s="271">
        <f>SUM(Input!C483:F483)</f>
        <v>0</v>
      </c>
      <c r="G96" s="271">
        <f>SUM(Input!C579:F579)</f>
        <v>0</v>
      </c>
      <c r="H96" s="271">
        <f>SUM(Input!C675:F675)</f>
        <v>0</v>
      </c>
    </row>
    <row r="97" spans="1:8">
      <c r="A97" s="273">
        <v>0.97916666666666696</v>
      </c>
      <c r="B97" s="271">
        <f>SUM(Input!C100:F100)</f>
        <v>65</v>
      </c>
      <c r="C97" s="271">
        <f>SUM(Input!C196:F196)</f>
        <v>67</v>
      </c>
      <c r="D97" s="271">
        <f>SUM(Input!C292:F292)</f>
        <v>96</v>
      </c>
      <c r="E97" s="271">
        <f>SUM(Input!C388:F388)</f>
        <v>0</v>
      </c>
      <c r="F97" s="271">
        <f>SUM(Input!C484:F484)</f>
        <v>0</v>
      </c>
      <c r="G97" s="271">
        <f>SUM(Input!C580:F580)</f>
        <v>0</v>
      </c>
      <c r="H97" s="271">
        <f>SUM(Input!C676:F676)</f>
        <v>0</v>
      </c>
    </row>
    <row r="98" spans="1:8">
      <c r="A98" s="273">
        <v>0.98958333333333304</v>
      </c>
      <c r="B98" s="271">
        <f>SUM(Input!C101:F101)</f>
        <v>75</v>
      </c>
      <c r="C98" s="271">
        <f>SUM(Input!C197:F197)</f>
        <v>80</v>
      </c>
      <c r="D98" s="271">
        <f>SUM(Input!C293:F293)</f>
        <v>76</v>
      </c>
      <c r="E98" s="271">
        <f>SUM(Input!C389:F389)</f>
        <v>0</v>
      </c>
      <c r="F98" s="271">
        <f>SUM(Input!C485:F485)</f>
        <v>0</v>
      </c>
      <c r="G98" s="271">
        <f>SUM(Input!C581:F581)</f>
        <v>0</v>
      </c>
      <c r="H98" s="271">
        <f>SUM(Input!C677:F677)</f>
        <v>0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I675"/>
  <sheetViews>
    <sheetView tabSelected="1" view="pageBreakPreview" zoomScale="25" zoomScaleNormal="40" zoomScaleSheetLayoutView="25" zoomScalePageLayoutView="40" workbookViewId="0">
      <selection activeCell="AJ1" sqref="AJ1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16384" width="8.88671875" style="14"/>
  </cols>
  <sheetData>
    <row r="1" spans="1:35" ht="70.5" customHeight="1">
      <c r="A1" s="328" t="s">
        <v>36</v>
      </c>
      <c r="B1" s="328"/>
      <c r="C1" s="328"/>
      <c r="D1" s="328"/>
      <c r="E1" s="328"/>
      <c r="F1" s="328"/>
      <c r="G1" s="329" t="str">
        <f>CONCATENATE(Input!D2, " - ", Input!D1)</f>
        <v>700258 - 09</v>
      </c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8" t="s">
        <v>35</v>
      </c>
      <c r="U1" s="328"/>
      <c r="V1" s="328"/>
      <c r="W1" s="330" t="str">
        <f>Input!N1</f>
        <v>N/A</v>
      </c>
      <c r="X1" s="329"/>
      <c r="Y1" s="329"/>
      <c r="Z1" s="329"/>
      <c r="AA1" s="329"/>
      <c r="AB1" s="329"/>
      <c r="AC1" s="329"/>
      <c r="AD1" s="329"/>
      <c r="AE1" s="329"/>
      <c r="AF1" s="329"/>
      <c r="AG1" s="329"/>
    </row>
    <row r="2" spans="1:35" ht="63.75" customHeight="1">
      <c r="A2" s="331" t="s">
        <v>18</v>
      </c>
      <c r="B2" s="331"/>
      <c r="C2" s="331"/>
      <c r="D2" s="331"/>
      <c r="E2" s="331"/>
      <c r="F2" s="331"/>
      <c r="G2" s="332" t="str">
        <f>Input!H2</f>
        <v>Auto Mall Parkway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1" t="s">
        <v>23</v>
      </c>
      <c r="U2" s="331"/>
      <c r="V2" s="331"/>
      <c r="W2" s="333">
        <f>Input!D3</f>
        <v>41317</v>
      </c>
      <c r="X2" s="333"/>
      <c r="Y2" s="333"/>
      <c r="Z2" s="333"/>
      <c r="AA2" s="333"/>
      <c r="AB2" s="333"/>
      <c r="AC2" s="333"/>
      <c r="AD2" s="333"/>
      <c r="AE2" s="333"/>
      <c r="AF2" s="333"/>
      <c r="AG2" s="333"/>
    </row>
    <row r="3" spans="1:35" ht="67.5" customHeight="1">
      <c r="A3" s="328" t="s">
        <v>19</v>
      </c>
      <c r="B3" s="328"/>
      <c r="C3" s="328"/>
      <c r="D3" s="328"/>
      <c r="E3" s="328"/>
      <c r="F3" s="328"/>
      <c r="G3" s="329" t="str">
        <f>Input!H3</f>
        <v>Between Fremont and Osgood</v>
      </c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8" t="s">
        <v>17</v>
      </c>
      <c r="U3" s="328"/>
      <c r="V3" s="328"/>
      <c r="W3" s="329" t="str">
        <f>Input!H1</f>
        <v>Fremont, CA</v>
      </c>
      <c r="X3" s="329"/>
      <c r="Y3" s="329"/>
      <c r="Z3" s="329"/>
      <c r="AA3" s="329"/>
      <c r="AB3" s="329"/>
      <c r="AC3" s="329"/>
      <c r="AD3" s="329"/>
      <c r="AE3" s="329"/>
      <c r="AF3" s="329"/>
      <c r="AG3" s="329"/>
    </row>
    <row r="4" spans="1:35">
      <c r="U4" s="40"/>
      <c r="V4" s="40"/>
      <c r="W4" s="275"/>
      <c r="X4" s="79"/>
      <c r="Y4" s="79"/>
      <c r="Z4" s="79"/>
      <c r="AA4" s="79"/>
      <c r="AB4" s="79"/>
      <c r="AC4" s="79"/>
      <c r="AD4" s="79"/>
      <c r="AE4" s="79"/>
      <c r="AF4" s="79"/>
      <c r="AG4" s="79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/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4">
    <mergeCell ref="A52:Q54"/>
    <mergeCell ref="A1:F1"/>
    <mergeCell ref="G1:S1"/>
    <mergeCell ref="T1:V1"/>
    <mergeCell ref="W1:AG1"/>
    <mergeCell ref="A2:F2"/>
    <mergeCell ref="G2:S2"/>
    <mergeCell ref="T2:V2"/>
    <mergeCell ref="W2:AG2"/>
    <mergeCell ref="A3:F3"/>
    <mergeCell ref="G3:S3"/>
    <mergeCell ref="T3:V3"/>
    <mergeCell ref="W3:AG3"/>
    <mergeCell ref="A8:Q10"/>
  </mergeCells>
  <pageMargins left="0.7" right="0.7" top="0.75" bottom="0.75" header="0.3" footer="0.3"/>
  <pageSetup scale="22" orientation="portrait" r:id="rId1"/>
  <headerFooter>
    <oddHeader>&amp;C&amp;"Arial,Bold"&amp;28Average Daily Traffic Volumes&amp;26
Quality Traffic Data, LLC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Auto Mall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</f>
        <v>41317</v>
      </c>
      <c r="P3" s="339"/>
      <c r="Q3" s="339"/>
      <c r="R3" s="339"/>
      <c r="S3" s="339"/>
      <c r="T3" s="339"/>
      <c r="U3" s="339"/>
      <c r="V3" s="161"/>
      <c r="W3" s="161"/>
      <c r="X3" s="161"/>
      <c r="Y3" s="161"/>
      <c r="Z3" s="161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Fremont and Osgood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160"/>
      <c r="W4" s="160"/>
      <c r="X4" s="160"/>
      <c r="Y4" s="160"/>
      <c r="Z4" s="160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IF(LEN(TRIM(Input!C6)) = 0, "", Input!C6)</f>
        <v/>
      </c>
      <c r="C8" s="91" t="s">
        <v>0</v>
      </c>
      <c r="D8" s="90" t="str">
        <f>IF(LEN(TRIM(Input!D6)) = 0, "", Input!D6)</f>
        <v/>
      </c>
      <c r="E8" s="92"/>
      <c r="F8" s="90">
        <f>IF(LEN(TRIM(Input!E6)) = 0, "", Input!E6)</f>
        <v>20</v>
      </c>
      <c r="G8" s="90" t="s">
        <v>0</v>
      </c>
      <c r="H8" s="90">
        <f>IF(LEN(TRIM(Input!F6)) = 0, "", Input!F6)</f>
        <v>36</v>
      </c>
      <c r="I8" s="91" t="s">
        <v>0</v>
      </c>
      <c r="J8" s="90" t="s">
        <v>0</v>
      </c>
      <c r="K8" s="93">
        <v>0.5</v>
      </c>
      <c r="L8" s="94"/>
      <c r="M8" s="94" t="str">
        <f>IF(LEN(TRIM(Input!C54)) = 0, "", Input!C54)</f>
        <v/>
      </c>
      <c r="N8" s="95" t="s">
        <v>0</v>
      </c>
      <c r="O8" s="94" t="str">
        <f>IF(LEN(TRIM(Input!D54)) = 0, "", Input!D54)</f>
        <v/>
      </c>
      <c r="P8" s="94" t="s">
        <v>0</v>
      </c>
      <c r="Q8" s="94">
        <f>IF(LEN(TRIM(Input!E54)) = 0, "", Input!E54)</f>
        <v>425</v>
      </c>
      <c r="R8" s="94" t="s">
        <v>0</v>
      </c>
      <c r="S8" s="94">
        <f>IF(LEN(TRIM(Input!F54)) = 0, "", Input!F54)</f>
        <v>376</v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20</v>
      </c>
      <c r="AB8" s="16">
        <f>IF(H8="", 0, H8)</f>
        <v>36</v>
      </c>
      <c r="AC8" s="16">
        <f t="shared" ref="AC8:AC71" si="1">SUM(Y8:AB8)</f>
        <v>56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80</v>
      </c>
      <c r="AI8" s="16" t="s">
        <v>9</v>
      </c>
      <c r="AJ8" s="17">
        <f t="shared" ref="AJ8:AJ71" si="5">SUM(AB8:AB11)</f>
        <v>99</v>
      </c>
      <c r="AK8" s="16" t="s">
        <v>9</v>
      </c>
      <c r="AL8" s="17">
        <f t="shared" ref="AL8:AL71" si="6">SUM(AD8+AF8+AH8+AJ8)</f>
        <v>179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IF(LEN(TRIM(Input!C7)) = 0, "", Input!C7)</f>
        <v/>
      </c>
      <c r="C9" s="91" t="s">
        <v>0</v>
      </c>
      <c r="D9" s="90" t="str">
        <f>IF(LEN(TRIM(Input!D7)) = 0, "", Input!D7)</f>
        <v/>
      </c>
      <c r="E9" s="98"/>
      <c r="F9" s="90">
        <f>IF(LEN(TRIM(Input!E7)) = 0, "", Input!E7)</f>
        <v>27</v>
      </c>
      <c r="G9" s="90" t="s">
        <v>0</v>
      </c>
      <c r="H9" s="90">
        <f>IF(LEN(TRIM(Input!F7)) = 0, "", Input!F7)</f>
        <v>25</v>
      </c>
      <c r="I9" s="91" t="s">
        <v>0</v>
      </c>
      <c r="J9" s="90"/>
      <c r="K9" s="93">
        <v>0.51041666666666663</v>
      </c>
      <c r="L9" s="94"/>
      <c r="M9" s="94" t="str">
        <f>IF(LEN(TRIM(Input!C55)) = 0, "", Input!C55)</f>
        <v/>
      </c>
      <c r="N9" s="95" t="s">
        <v>0</v>
      </c>
      <c r="O9" s="94" t="str">
        <f>IF(LEN(TRIM(Input!D55)) = 0, "", Input!D55)</f>
        <v/>
      </c>
      <c r="P9" s="94" t="s">
        <v>0</v>
      </c>
      <c r="Q9" s="94">
        <f>IF(LEN(TRIM(Input!E55)) = 0, "", Input!E55)</f>
        <v>436</v>
      </c>
      <c r="R9" s="94" t="s">
        <v>0</v>
      </c>
      <c r="S9" s="94">
        <f>IF(LEN(TRIM(Input!F55)) = 0, "", Input!F55)</f>
        <v>373</v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27</v>
      </c>
      <c r="AB9" s="16">
        <f t="shared" ref="AB9:AB55" si="10">IF(H9="", 0, H9)</f>
        <v>25</v>
      </c>
      <c r="AC9" s="16">
        <f t="shared" si="1"/>
        <v>52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76</v>
      </c>
      <c r="AI9" s="17">
        <f>MAX(AH8:AH55)</f>
        <v>1646</v>
      </c>
      <c r="AJ9" s="17">
        <f t="shared" si="5"/>
        <v>81</v>
      </c>
      <c r="AK9" s="17">
        <f>MAX(AJ8:AJ55)</f>
        <v>1541</v>
      </c>
      <c r="AL9" s="17">
        <f t="shared" si="6"/>
        <v>157</v>
      </c>
      <c r="AM9" s="19">
        <f>MAX(AL8:AL55)</f>
        <v>3156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IF(LEN(TRIM(Input!C8)) = 0, "", Input!C8)</f>
        <v/>
      </c>
      <c r="C10" s="91" t="s">
        <v>0</v>
      </c>
      <c r="D10" s="90" t="str">
        <f>IF(LEN(TRIM(Input!D8)) = 0, "", Input!D8)</f>
        <v/>
      </c>
      <c r="E10" s="98"/>
      <c r="F10" s="90">
        <f>IF(LEN(TRIM(Input!E8)) = 0, "", Input!E8)</f>
        <v>13</v>
      </c>
      <c r="G10" s="90" t="s">
        <v>0</v>
      </c>
      <c r="H10" s="90">
        <f>IF(LEN(TRIM(Input!F8)) = 0, "", Input!F8)</f>
        <v>18</v>
      </c>
      <c r="I10" s="91" t="s">
        <v>0</v>
      </c>
      <c r="J10" s="90"/>
      <c r="K10" s="93">
        <v>0.52083333333333304</v>
      </c>
      <c r="L10" s="94"/>
      <c r="M10" s="94" t="str">
        <f>IF(LEN(TRIM(Input!C56)) = 0, "", Input!C56)</f>
        <v/>
      </c>
      <c r="N10" s="95" t="s">
        <v>0</v>
      </c>
      <c r="O10" s="94" t="str">
        <f>IF(LEN(TRIM(Input!D56)) = 0, "", Input!D56)</f>
        <v/>
      </c>
      <c r="P10" s="94" t="s">
        <v>0</v>
      </c>
      <c r="Q10" s="94">
        <f>IF(LEN(TRIM(Input!E56)) = 0, "", Input!E56)</f>
        <v>407</v>
      </c>
      <c r="R10" s="94" t="s">
        <v>0</v>
      </c>
      <c r="S10" s="94">
        <f>IF(LEN(TRIM(Input!F56)) = 0, "", Input!F56)</f>
        <v>360</v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13</v>
      </c>
      <c r="AB10" s="16">
        <f t="shared" si="10"/>
        <v>18</v>
      </c>
      <c r="AC10" s="16">
        <f t="shared" si="1"/>
        <v>31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69</v>
      </c>
      <c r="AI10" s="16" t="s">
        <v>10</v>
      </c>
      <c r="AJ10" s="17">
        <f t="shared" si="5"/>
        <v>76</v>
      </c>
      <c r="AK10" s="16" t="s">
        <v>10</v>
      </c>
      <c r="AL10" s="17">
        <f t="shared" si="6"/>
        <v>145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IF(LEN(TRIM(Input!C9)) = 0, "", Input!C9)</f>
        <v/>
      </c>
      <c r="C11" s="168" t="str">
        <f>IF(LEN(CONCATENATE(B8,B9,B10,B11))=0, " ", SUM(B8:B11))</f>
        <v xml:space="preserve"> </v>
      </c>
      <c r="D11" s="167" t="str">
        <f>IF(LEN(TRIM(Input!D9)) = 0, "", Input!D9)</f>
        <v/>
      </c>
      <c r="E11" s="168" t="str">
        <f>IF(LEN(CONCATENATE(D8,D9,D10,D11))=0, " ", SUM(D8:D11))</f>
        <v xml:space="preserve"> </v>
      </c>
      <c r="F11" s="167">
        <f>IF(LEN(TRIM(Input!E9)) = 0, "", Input!E9)</f>
        <v>20</v>
      </c>
      <c r="G11" s="168">
        <f>IF(LEN(CONCATENATE(F8,F9,F10,F11))=0, " ", SUM(F8:F11))</f>
        <v>80</v>
      </c>
      <c r="H11" s="167">
        <f>IF(LEN(TRIM(Input!F9)) = 0, "", Input!F9)</f>
        <v>20</v>
      </c>
      <c r="I11" s="168">
        <f>IF(LEN(CONCATENATE(H8,H9,H10,H11))=0, " ", SUM(H8:H11))</f>
        <v>99</v>
      </c>
      <c r="J11" s="169">
        <f>IF(SUM(C11,E11,G11,I11)=0," ",SUM(C11,E11,G11,I11))</f>
        <v>179</v>
      </c>
      <c r="K11" s="93">
        <v>0.53125</v>
      </c>
      <c r="L11" s="107"/>
      <c r="M11" s="107" t="str">
        <f>IF(LEN(TRIM(Input!C57)) = 0, "", Input!C57)</f>
        <v/>
      </c>
      <c r="N11" s="108" t="str">
        <f>IF(LEN(CONCATENATE(M8,M9,M10,M11))=0, " ", SUM(M8:M11))</f>
        <v xml:space="preserve"> </v>
      </c>
      <c r="O11" s="107" t="str">
        <f>IF(LEN(TRIM(Input!D57)) = 0, "", Input!D57)</f>
        <v/>
      </c>
      <c r="P11" s="108" t="str">
        <f>IF(LEN(CONCATENATE(O8,O9,O10,O11))=0, " ", SUM(O8:O11))</f>
        <v xml:space="preserve"> </v>
      </c>
      <c r="Q11" s="107">
        <f>IF(LEN(TRIM(Input!E57)) = 0, "", Input!E57)</f>
        <v>374</v>
      </c>
      <c r="R11" s="108">
        <f>IF(LEN(CONCATENATE(Q8,Q9,Q10,Q11))=0, " ", SUM(Q8:Q11))</f>
        <v>1642</v>
      </c>
      <c r="S11" s="107">
        <f>IF(LEN(TRIM(Input!F57)) = 0, "", Input!F57)</f>
        <v>376</v>
      </c>
      <c r="T11" s="108">
        <f>IF(LEN(CONCATENATE(S8,S9,S10,S11))=0, " ", SUM(S8:S11))</f>
        <v>1485</v>
      </c>
      <c r="U11" s="96">
        <f>IF(SUM(N11,P11,R11,T11)=0," ",SUM(N11,P11,R11,T11))</f>
        <v>3127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20</v>
      </c>
      <c r="AB11" s="16">
        <f t="shared" si="10"/>
        <v>20</v>
      </c>
      <c r="AC11" s="16">
        <f t="shared" si="1"/>
        <v>40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70</v>
      </c>
      <c r="AI11" s="17">
        <f>MATCH(AI9,AH8:AH56,0)</f>
        <v>48</v>
      </c>
      <c r="AJ11" s="17">
        <f t="shared" si="5"/>
        <v>80</v>
      </c>
      <c r="AK11" s="17">
        <f>MATCH(AK9,AJ8:AJ56,0)</f>
        <v>47</v>
      </c>
      <c r="AL11" s="17">
        <f t="shared" si="6"/>
        <v>150</v>
      </c>
      <c r="AM11" s="19">
        <f>MATCH(AM9,AL8:AL56,0)</f>
        <v>47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IF(LEN(TRIM(Input!C10)) = 0, "", Input!C10)</f>
        <v/>
      </c>
      <c r="C12" s="91" t="s">
        <v>0</v>
      </c>
      <c r="D12" s="90" t="str">
        <f>IF(LEN(TRIM(Input!D10)) = 0, "", Input!D10)</f>
        <v/>
      </c>
      <c r="E12" s="92"/>
      <c r="F12" s="90">
        <f>IF(LEN(TRIM(Input!E10)) = 0, "", Input!E10)</f>
        <v>16</v>
      </c>
      <c r="G12" s="90" t="s">
        <v>0</v>
      </c>
      <c r="H12" s="90">
        <f>IF(LEN(TRIM(Input!F10)) = 0, "", Input!F10)</f>
        <v>18</v>
      </c>
      <c r="I12" s="91" t="s">
        <v>0</v>
      </c>
      <c r="J12" s="101"/>
      <c r="K12" s="102">
        <v>0.54166666666666696</v>
      </c>
      <c r="L12" s="94"/>
      <c r="M12" s="94" t="str">
        <f>IF(LEN(TRIM(Input!C58)) = 0, "", Input!C58)</f>
        <v/>
      </c>
      <c r="N12" s="95" t="s">
        <v>0</v>
      </c>
      <c r="O12" s="94" t="str">
        <f>IF(LEN(TRIM(Input!D58)) = 0, "", Input!D58)</f>
        <v/>
      </c>
      <c r="P12" s="94" t="s">
        <v>0</v>
      </c>
      <c r="Q12" s="94">
        <f>IF(LEN(TRIM(Input!E58)) = 0, "", Input!E58)</f>
        <v>380</v>
      </c>
      <c r="R12" s="94" t="s">
        <v>0</v>
      </c>
      <c r="S12" s="94">
        <f>IF(LEN(TRIM(Input!F58)) = 0, "", Input!F58)</f>
        <v>398</v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16</v>
      </c>
      <c r="AB12" s="16">
        <f t="shared" si="10"/>
        <v>18</v>
      </c>
      <c r="AC12" s="16">
        <f t="shared" si="1"/>
        <v>34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70</v>
      </c>
      <c r="AI12" s="16" t="s">
        <v>11</v>
      </c>
      <c r="AJ12" s="17">
        <f t="shared" si="5"/>
        <v>78</v>
      </c>
      <c r="AK12" s="16" t="s">
        <v>11</v>
      </c>
      <c r="AL12" s="17">
        <f t="shared" si="6"/>
        <v>148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IF(LEN(TRIM(Input!C11)) = 0, "", Input!C11)</f>
        <v/>
      </c>
      <c r="C13" s="91" t="s">
        <v>0</v>
      </c>
      <c r="D13" s="90" t="str">
        <f>IF(LEN(TRIM(Input!D11)) = 0, "", Input!D11)</f>
        <v/>
      </c>
      <c r="E13" s="98"/>
      <c r="F13" s="90">
        <f>IF(LEN(TRIM(Input!E11)) = 0, "", Input!E11)</f>
        <v>20</v>
      </c>
      <c r="G13" s="90" t="s">
        <v>0</v>
      </c>
      <c r="H13" s="90">
        <f>IF(LEN(TRIM(Input!F11)) = 0, "", Input!F11)</f>
        <v>20</v>
      </c>
      <c r="I13" s="91" t="s">
        <v>0</v>
      </c>
      <c r="J13" s="101"/>
      <c r="K13" s="93">
        <v>0.55208333333333304</v>
      </c>
      <c r="L13" s="94"/>
      <c r="M13" s="94" t="str">
        <f>IF(LEN(TRIM(Input!C59)) = 0, "", Input!C59)</f>
        <v/>
      </c>
      <c r="N13" s="95" t="s">
        <v>0</v>
      </c>
      <c r="O13" s="94" t="str">
        <f>IF(LEN(TRIM(Input!D59)) = 0, "", Input!D59)</f>
        <v/>
      </c>
      <c r="P13" s="94" t="s">
        <v>0</v>
      </c>
      <c r="Q13" s="94">
        <f>IF(LEN(TRIM(Input!E59)) = 0, "", Input!E59)</f>
        <v>364</v>
      </c>
      <c r="R13" s="94" t="s">
        <v>0</v>
      </c>
      <c r="S13" s="94">
        <f>IF(LEN(TRIM(Input!F59)) = 0, "", Input!F59)</f>
        <v>400</v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20</v>
      </c>
      <c r="AB13" s="16">
        <f t="shared" si="10"/>
        <v>20</v>
      </c>
      <c r="AC13" s="16">
        <f t="shared" si="1"/>
        <v>40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58</v>
      </c>
      <c r="AI13" s="16" t="s">
        <v>12</v>
      </c>
      <c r="AJ13" s="17">
        <f t="shared" si="5"/>
        <v>80</v>
      </c>
      <c r="AK13" s="16" t="s">
        <v>12</v>
      </c>
      <c r="AL13" s="17">
        <f t="shared" si="6"/>
        <v>138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IF(LEN(TRIM(Input!C12)) = 0, "", Input!C12)</f>
        <v/>
      </c>
      <c r="C14" s="91" t="s">
        <v>0</v>
      </c>
      <c r="D14" s="90" t="str">
        <f>IF(LEN(TRIM(Input!D12)) = 0, "", Input!D12)</f>
        <v/>
      </c>
      <c r="E14" s="98"/>
      <c r="F14" s="90">
        <f>IF(LEN(TRIM(Input!E12)) = 0, "", Input!E12)</f>
        <v>14</v>
      </c>
      <c r="G14" s="90" t="s">
        <v>0</v>
      </c>
      <c r="H14" s="90">
        <f>IF(LEN(TRIM(Input!F12)) = 0, "", Input!F12)</f>
        <v>22</v>
      </c>
      <c r="I14" s="91" t="s">
        <v>0</v>
      </c>
      <c r="J14" s="101"/>
      <c r="K14" s="93">
        <v>0.5625</v>
      </c>
      <c r="L14" s="94"/>
      <c r="M14" s="94" t="str">
        <f>IF(LEN(TRIM(Input!C60)) = 0, "", Input!C60)</f>
        <v/>
      </c>
      <c r="N14" s="95" t="s">
        <v>0</v>
      </c>
      <c r="O14" s="94" t="str">
        <f>IF(LEN(TRIM(Input!D60)) = 0, "", Input!D60)</f>
        <v/>
      </c>
      <c r="P14" s="94" t="s">
        <v>0</v>
      </c>
      <c r="Q14" s="94">
        <f>IF(LEN(TRIM(Input!E60)) = 0, "", Input!E60)</f>
        <v>391</v>
      </c>
      <c r="R14" s="94" t="s">
        <v>0</v>
      </c>
      <c r="S14" s="94">
        <f>IF(LEN(TRIM(Input!F60)) = 0, "", Input!F60)</f>
        <v>376</v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14</v>
      </c>
      <c r="AB14" s="16">
        <f t="shared" si="10"/>
        <v>22</v>
      </c>
      <c r="AC14" s="16">
        <f t="shared" si="1"/>
        <v>36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47</v>
      </c>
      <c r="AI14" s="20">
        <f>INDEX($X8:$X56,AI11,$X:$X)</f>
        <v>0.48958333333333298</v>
      </c>
      <c r="AJ14" s="17">
        <f t="shared" si="5"/>
        <v>69</v>
      </c>
      <c r="AK14" s="20">
        <f>INDEX($X8:$X56,AK11,$X:$X)</f>
        <v>0.47916666666666702</v>
      </c>
      <c r="AL14" s="17">
        <f t="shared" si="6"/>
        <v>116</v>
      </c>
      <c r="AM14" s="21">
        <f>INDEX($X8:$X56,AM11,$X:$X)</f>
        <v>0.47916666666666702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IF(LEN(TRIM(Input!C13)) = 0, "", Input!C13)</f>
        <v/>
      </c>
      <c r="C15" s="168" t="str">
        <f>IF(LEN(CONCATENATE(B12,B13,B14,B15))=0, " ", SUM(B12:B15))</f>
        <v xml:space="preserve"> </v>
      </c>
      <c r="D15" s="167" t="str">
        <f>IF(LEN(TRIM(Input!D13)) = 0, "", Input!D13)</f>
        <v/>
      </c>
      <c r="E15" s="168" t="str">
        <f>IF(LEN(CONCATENATE(D12,D13,D14,D15))=0, " ", SUM(D12:D15))</f>
        <v xml:space="preserve"> </v>
      </c>
      <c r="F15" s="167">
        <f>IF(LEN(TRIM(Input!E13)) = 0, "", Input!E13)</f>
        <v>20</v>
      </c>
      <c r="G15" s="168">
        <f>IF(LEN(CONCATENATE(F12,F13,F14,F15))=0, " ", SUM(F12:F15))</f>
        <v>70</v>
      </c>
      <c r="H15" s="167">
        <f>IF(LEN(TRIM(Input!F13)) = 0, "", Input!F13)</f>
        <v>18</v>
      </c>
      <c r="I15" s="168">
        <f>IF(LEN(CONCATENATE(H12,H13,H14,H15))=0, " ", SUM(H12:H15))</f>
        <v>78</v>
      </c>
      <c r="J15" s="169">
        <f>IF(SUM(C15,E15,G15,I15)=0," ",SUM(C15,E15,G15,I15))</f>
        <v>148</v>
      </c>
      <c r="K15" s="106">
        <v>0.57291666666666596</v>
      </c>
      <c r="L15" s="107"/>
      <c r="M15" s="107" t="str">
        <f>IF(LEN(TRIM(Input!C61)) = 0, "", Input!C61)</f>
        <v/>
      </c>
      <c r="N15" s="108" t="str">
        <f>IF(LEN(CONCATENATE(M12,M13,M14,M15))=0, " ", SUM(M12:M15))</f>
        <v xml:space="preserve"> </v>
      </c>
      <c r="O15" s="107" t="str">
        <f>IF(LEN(TRIM(Input!D61)) = 0, "", Input!D61)</f>
        <v/>
      </c>
      <c r="P15" s="108" t="str">
        <f>IF(LEN(CONCATENATE(O12,O13,O14,O15))=0, " ", SUM(O12:O15))</f>
        <v xml:space="preserve"> </v>
      </c>
      <c r="Q15" s="107">
        <f>IF(LEN(TRIM(Input!E61)) = 0, "", Input!E61)</f>
        <v>369</v>
      </c>
      <c r="R15" s="108">
        <f>IF(LEN(CONCATENATE(Q12,Q13,Q14,Q15))=0, " ", SUM(Q12:Q15))</f>
        <v>1504</v>
      </c>
      <c r="S15" s="107">
        <f>IF(LEN(TRIM(Input!F61)) = 0, "", Input!F61)</f>
        <v>403</v>
      </c>
      <c r="T15" s="108">
        <f>IF(LEN(CONCATENATE(S12,S13,S14,S15))=0, " ", SUM(S12:S15))</f>
        <v>1577</v>
      </c>
      <c r="U15" s="109">
        <f>IF(SUM(N15,P15,R15,T15)=0," ",SUM(N15,P15,R15,T15))</f>
        <v>3081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20</v>
      </c>
      <c r="AB15" s="16">
        <f t="shared" si="10"/>
        <v>18</v>
      </c>
      <c r="AC15" s="16">
        <f t="shared" si="1"/>
        <v>38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46</v>
      </c>
      <c r="AI15" s="22">
        <f>INDEX(AA8:AA59,AI11,1)</f>
        <v>378</v>
      </c>
      <c r="AJ15" s="17">
        <f t="shared" si="5"/>
        <v>58</v>
      </c>
      <c r="AK15" s="22">
        <f>INDEX(AB8:AB59,AK11,1)</f>
        <v>401</v>
      </c>
      <c r="AL15" s="17">
        <f t="shared" si="6"/>
        <v>104</v>
      </c>
      <c r="AM15" s="23">
        <f>INDEX(AC8:AC59,AM11,1)</f>
        <v>777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IF(LEN(TRIM(Input!C14)) = 0, "", Input!C14)</f>
        <v/>
      </c>
      <c r="C16" s="91" t="s">
        <v>0</v>
      </c>
      <c r="D16" s="90" t="str">
        <f>IF(LEN(TRIM(Input!D14)) = 0, "", Input!D14)</f>
        <v/>
      </c>
      <c r="E16" s="92"/>
      <c r="F16" s="90">
        <f>IF(LEN(TRIM(Input!E14)) = 0, "", Input!E14)</f>
        <v>4</v>
      </c>
      <c r="G16" s="90" t="s">
        <v>0</v>
      </c>
      <c r="H16" s="90">
        <f>IF(LEN(TRIM(Input!F14)) = 0, "", Input!F14)</f>
        <v>20</v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IF(LEN(TRIM(Input!C62)) = 0, "", Input!C62)</f>
        <v/>
      </c>
      <c r="N16" s="95" t="s">
        <v>0</v>
      </c>
      <c r="O16" s="94" t="str">
        <f>IF(LEN(TRIM(Input!D62)) = 0, "", Input!D62)</f>
        <v/>
      </c>
      <c r="P16" s="94" t="s">
        <v>0</v>
      </c>
      <c r="Q16" s="94">
        <f>IF(LEN(TRIM(Input!E62)) = 0, "", Input!E62)</f>
        <v>403</v>
      </c>
      <c r="R16" s="94" t="s">
        <v>0</v>
      </c>
      <c r="S16" s="94">
        <f>IF(LEN(TRIM(Input!F62)) = 0, "", Input!F62)</f>
        <v>382</v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4</v>
      </c>
      <c r="AB16" s="16">
        <f t="shared" si="10"/>
        <v>20</v>
      </c>
      <c r="AC16" s="16">
        <f t="shared" si="1"/>
        <v>24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46</v>
      </c>
      <c r="AI16" s="22">
        <f>INDEX(AA8:AA59,AI11+1,1)</f>
        <v>425</v>
      </c>
      <c r="AJ16" s="17">
        <f t="shared" si="5"/>
        <v>49</v>
      </c>
      <c r="AK16" s="22">
        <f>INDEX(AB8:AB59,AK11+1,1)</f>
        <v>391</v>
      </c>
      <c r="AL16" s="17">
        <f t="shared" si="6"/>
        <v>95</v>
      </c>
      <c r="AM16" s="23">
        <f>INDEX(AC8:AC59,AM11+1,1)</f>
        <v>769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IF(LEN(TRIM(Input!C15)) = 0, "", Input!C15)</f>
        <v/>
      </c>
      <c r="C17" s="91" t="s">
        <v>0</v>
      </c>
      <c r="D17" s="90" t="str">
        <f>IF(LEN(TRIM(Input!D15)) = 0, "", Input!D15)</f>
        <v/>
      </c>
      <c r="E17" s="98"/>
      <c r="F17" s="90">
        <f>IF(LEN(TRIM(Input!E15)) = 0, "", Input!E15)</f>
        <v>9</v>
      </c>
      <c r="G17" s="90" t="s">
        <v>0</v>
      </c>
      <c r="H17" s="90">
        <f>IF(LEN(TRIM(Input!F15)) = 0, "", Input!F15)</f>
        <v>9</v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IF(LEN(TRIM(Input!C63)) = 0, "", Input!C63)</f>
        <v/>
      </c>
      <c r="N17" s="95" t="s">
        <v>0</v>
      </c>
      <c r="O17" s="94" t="str">
        <f>IF(LEN(TRIM(Input!D63)) = 0, "", Input!D63)</f>
        <v/>
      </c>
      <c r="P17" s="94" t="s">
        <v>0</v>
      </c>
      <c r="Q17" s="94">
        <f>IF(LEN(TRIM(Input!E63)) = 0, "", Input!E63)</f>
        <v>432</v>
      </c>
      <c r="R17" s="94" t="s">
        <v>0</v>
      </c>
      <c r="S17" s="94">
        <f>IF(LEN(TRIM(Input!F63)) = 0, "", Input!F63)</f>
        <v>389</v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9</v>
      </c>
      <c r="AB17" s="16">
        <f t="shared" si="10"/>
        <v>9</v>
      </c>
      <c r="AC17" s="16">
        <f t="shared" si="1"/>
        <v>18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49</v>
      </c>
      <c r="AI17" s="22">
        <f>INDEX(AA8:AA59,AI11+2,1)</f>
        <v>436</v>
      </c>
      <c r="AJ17" s="17">
        <f t="shared" si="5"/>
        <v>38</v>
      </c>
      <c r="AK17" s="22">
        <f>INDEX(AB8:AB59,AK11+2,1)</f>
        <v>376</v>
      </c>
      <c r="AL17" s="17">
        <f t="shared" si="6"/>
        <v>87</v>
      </c>
      <c r="AM17" s="23">
        <f>INDEX(AC8:AC59,AM11+2,1)</f>
        <v>801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IF(LEN(TRIM(Input!C16)) = 0, "", Input!C16)</f>
        <v/>
      </c>
      <c r="C18" s="91" t="s">
        <v>0</v>
      </c>
      <c r="D18" s="90" t="str">
        <f>IF(LEN(TRIM(Input!D16)) = 0, "", Input!D16)</f>
        <v/>
      </c>
      <c r="E18" s="98"/>
      <c r="F18" s="90">
        <f>IF(LEN(TRIM(Input!E16)) = 0, "", Input!E16)</f>
        <v>13</v>
      </c>
      <c r="G18" s="90" t="s">
        <v>0</v>
      </c>
      <c r="H18" s="90">
        <f>IF(LEN(TRIM(Input!F16)) = 0, "", Input!F16)</f>
        <v>11</v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IF(LEN(TRIM(Input!C64)) = 0, "", Input!C64)</f>
        <v/>
      </c>
      <c r="N18" s="95" t="s">
        <v>0</v>
      </c>
      <c r="O18" s="94" t="str">
        <f>IF(LEN(TRIM(Input!D64)) = 0, "", Input!D64)</f>
        <v/>
      </c>
      <c r="P18" s="94" t="s">
        <v>0</v>
      </c>
      <c r="Q18" s="94">
        <f>IF(LEN(TRIM(Input!E64)) = 0, "", Input!E64)</f>
        <v>416</v>
      </c>
      <c r="R18" s="94" t="s">
        <v>0</v>
      </c>
      <c r="S18" s="94">
        <f>IF(LEN(TRIM(Input!F64)) = 0, "", Input!F64)</f>
        <v>434</v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13</v>
      </c>
      <c r="AB18" s="16">
        <f t="shared" si="10"/>
        <v>11</v>
      </c>
      <c r="AC18" s="16">
        <f t="shared" si="1"/>
        <v>24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60</v>
      </c>
      <c r="AI18" s="22">
        <f>INDEX(AA8:AA59,AI11+3,1)</f>
        <v>407</v>
      </c>
      <c r="AJ18" s="17">
        <f t="shared" si="5"/>
        <v>31</v>
      </c>
      <c r="AK18" s="22">
        <f>INDEX(AB8:AB59,AK11+3,1)</f>
        <v>373</v>
      </c>
      <c r="AL18" s="17">
        <f t="shared" si="6"/>
        <v>91</v>
      </c>
      <c r="AM18" s="23">
        <f>INDEX(AC8:AC59,AM11+3,1)</f>
        <v>809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IF(LEN(TRIM(Input!C17)) = 0, "", Input!C17)</f>
        <v/>
      </c>
      <c r="C19" s="168" t="str">
        <f>IF(LEN(CONCATENATE(B16,B17,B18,B19))=0, " ", SUM(B16:B19))</f>
        <v xml:space="preserve"> </v>
      </c>
      <c r="D19" s="167" t="str">
        <f>IF(LEN(TRIM(Input!D17)) = 0, "", Input!D17)</f>
        <v/>
      </c>
      <c r="E19" s="168" t="str">
        <f>IF(LEN(CONCATENATE(D16,D17,D18,D19))=0, " ", SUM(D16:D19))</f>
        <v xml:space="preserve"> </v>
      </c>
      <c r="F19" s="167">
        <f>IF(LEN(TRIM(Input!E17)) = 0, "", Input!E17)</f>
        <v>20</v>
      </c>
      <c r="G19" s="168">
        <f>IF(LEN(CONCATENATE(F16,F17,F18,F19))=0, " ", SUM(F16:F19))</f>
        <v>46</v>
      </c>
      <c r="H19" s="167">
        <f>IF(LEN(TRIM(Input!F17)) = 0, "", Input!F17)</f>
        <v>9</v>
      </c>
      <c r="I19" s="168">
        <f>IF(LEN(CONCATENATE(H16,H17,H18,H19))=0, " ", SUM(H16:H19))</f>
        <v>49</v>
      </c>
      <c r="J19" s="169">
        <f>IF(SUM(C19,E19,G19,I19)=0," ",SUM(C19,E19,G19,I19))</f>
        <v>95</v>
      </c>
      <c r="K19" s="93">
        <v>0.61458333333333304</v>
      </c>
      <c r="L19" s="94"/>
      <c r="M19" s="107" t="str">
        <f>IF(LEN(TRIM(Input!C65)) = 0, "", Input!C65)</f>
        <v/>
      </c>
      <c r="N19" s="108" t="str">
        <f>IF(LEN(CONCATENATE(M16,M17,M18,M19))=0, " ", SUM(M16:M19))</f>
        <v xml:space="preserve"> </v>
      </c>
      <c r="O19" s="107" t="str">
        <f>IF(LEN(TRIM(Input!D65)) = 0, "", Input!D65)</f>
        <v/>
      </c>
      <c r="P19" s="108" t="str">
        <f>IF(LEN(CONCATENATE(O16,O17,O18,O19))=0, " ", SUM(O16:O19))</f>
        <v xml:space="preserve"> </v>
      </c>
      <c r="Q19" s="107">
        <f>IF(LEN(TRIM(Input!E65)) = 0, "", Input!E65)</f>
        <v>421</v>
      </c>
      <c r="R19" s="108">
        <f>IF(LEN(CONCATENATE(Q16,Q17,Q18,Q19))=0, " ", SUM(Q16:Q19))</f>
        <v>1672</v>
      </c>
      <c r="S19" s="107">
        <f>IF(LEN(TRIM(Input!F65)) = 0, "", Input!F65)</f>
        <v>403</v>
      </c>
      <c r="T19" s="108">
        <f>IF(LEN(CONCATENATE(S16,S17,S18,S19))=0, " ", SUM(S16:S19))</f>
        <v>1608</v>
      </c>
      <c r="U19" s="96">
        <f>IF(SUM(N19,P19,R19,T19)=0," ",SUM(N19,P19,R19,T19))</f>
        <v>3280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20</v>
      </c>
      <c r="AB19" s="16">
        <f t="shared" si="10"/>
        <v>9</v>
      </c>
      <c r="AC19" s="16">
        <f t="shared" si="1"/>
        <v>29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58</v>
      </c>
      <c r="AI19" s="17" t="s">
        <v>13</v>
      </c>
      <c r="AJ19" s="17">
        <f t="shared" si="5"/>
        <v>29</v>
      </c>
      <c r="AK19" s="17" t="s">
        <v>13</v>
      </c>
      <c r="AL19" s="17">
        <f t="shared" si="6"/>
        <v>87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IF(LEN(TRIM(Input!C18)) = 0, "", Input!C18)</f>
        <v/>
      </c>
      <c r="C20" s="91" t="s">
        <v>0</v>
      </c>
      <c r="D20" s="90" t="str">
        <f>IF(LEN(TRIM(Input!D18)) = 0, "", Input!D18)</f>
        <v/>
      </c>
      <c r="E20" s="92"/>
      <c r="F20" s="90">
        <f>IF(LEN(TRIM(Input!E18)) = 0, "", Input!E18)</f>
        <v>7</v>
      </c>
      <c r="G20" s="90" t="s">
        <v>0</v>
      </c>
      <c r="H20" s="90">
        <f>IF(LEN(TRIM(Input!F18)) = 0, "", Input!F18)</f>
        <v>9</v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IF(LEN(TRIM(Input!C66)) = 0, "", Input!C66)</f>
        <v/>
      </c>
      <c r="N20" s="95" t="s">
        <v>0</v>
      </c>
      <c r="O20" s="94" t="str">
        <f>IF(LEN(TRIM(Input!D66)) = 0, "", Input!D66)</f>
        <v/>
      </c>
      <c r="P20" s="94" t="s">
        <v>0</v>
      </c>
      <c r="Q20" s="94">
        <f>IF(LEN(TRIM(Input!E66)) = 0, "", Input!E66)</f>
        <v>344</v>
      </c>
      <c r="R20" s="94" t="s">
        <v>0</v>
      </c>
      <c r="S20" s="94">
        <f>IF(LEN(TRIM(Input!F66)) = 0, "", Input!F66)</f>
        <v>392</v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7</v>
      </c>
      <c r="AB20" s="16">
        <f t="shared" si="10"/>
        <v>9</v>
      </c>
      <c r="AC20" s="16">
        <f t="shared" si="1"/>
        <v>16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51</v>
      </c>
      <c r="AI20" s="17">
        <f>IF(AI15+AI16+AI17+AI18&lt;&gt;0,MAX(AI15:AI18)," ")</f>
        <v>436</v>
      </c>
      <c r="AJ20" s="17">
        <f t="shared" si="5"/>
        <v>36</v>
      </c>
      <c r="AK20" s="17">
        <f>IF(AK15+AK16+AK17+AK18&lt;&gt;0,MAX(AK15:AK18)," ")</f>
        <v>401</v>
      </c>
      <c r="AL20" s="17">
        <f t="shared" si="6"/>
        <v>87</v>
      </c>
      <c r="AM20" s="19">
        <f>IF(AM15+AM16+AM17+AM18&lt;&gt;0,MAX(AM15:AM18)," ")</f>
        <v>809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IF(LEN(TRIM(Input!C19)) = 0, "", Input!C19)</f>
        <v/>
      </c>
      <c r="C21" s="91" t="s">
        <v>0</v>
      </c>
      <c r="D21" s="90" t="str">
        <f>IF(LEN(TRIM(Input!D19)) = 0, "", Input!D19)</f>
        <v/>
      </c>
      <c r="E21" s="98"/>
      <c r="F21" s="90">
        <f>IF(LEN(TRIM(Input!E19)) = 0, "", Input!E19)</f>
        <v>20</v>
      </c>
      <c r="G21" s="90" t="s">
        <v>0</v>
      </c>
      <c r="H21" s="90">
        <f>IF(LEN(TRIM(Input!F19)) = 0, "", Input!F19)</f>
        <v>2</v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IF(LEN(TRIM(Input!C67)) = 0, "", Input!C67)</f>
        <v/>
      </c>
      <c r="N21" s="95" t="s">
        <v>0</v>
      </c>
      <c r="O21" s="94" t="str">
        <f>IF(LEN(TRIM(Input!D67)) = 0, "", Input!D67)</f>
        <v/>
      </c>
      <c r="P21" s="94" t="s">
        <v>0</v>
      </c>
      <c r="Q21" s="94">
        <f>IF(LEN(TRIM(Input!E67)) = 0, "", Input!E67)</f>
        <v>353</v>
      </c>
      <c r="R21" s="94" t="s">
        <v>0</v>
      </c>
      <c r="S21" s="94">
        <f>IF(LEN(TRIM(Input!F67)) = 0, "", Input!F67)</f>
        <v>441</v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20</v>
      </c>
      <c r="AB21" s="16">
        <f t="shared" si="10"/>
        <v>2</v>
      </c>
      <c r="AC21" s="16">
        <f t="shared" si="1"/>
        <v>22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58</v>
      </c>
      <c r="AI21" s="17"/>
      <c r="AJ21" s="17">
        <f t="shared" si="5"/>
        <v>34</v>
      </c>
      <c r="AK21" s="17"/>
      <c r="AL21" s="17">
        <f t="shared" si="6"/>
        <v>92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IF(LEN(TRIM(Input!C20)) = 0, "", Input!C20)</f>
        <v/>
      </c>
      <c r="C22" s="91" t="s">
        <v>0</v>
      </c>
      <c r="D22" s="90" t="str">
        <f>IF(LEN(TRIM(Input!D20)) = 0, "", Input!D20)</f>
        <v/>
      </c>
      <c r="E22" s="98"/>
      <c r="F22" s="90">
        <f>IF(LEN(TRIM(Input!E20)) = 0, "", Input!E20)</f>
        <v>11</v>
      </c>
      <c r="G22" s="90" t="s">
        <v>0</v>
      </c>
      <c r="H22" s="90">
        <f>IF(LEN(TRIM(Input!F20)) = 0, "", Input!F20)</f>
        <v>9</v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IF(LEN(TRIM(Input!C68)) = 0, "", Input!C68)</f>
        <v/>
      </c>
      <c r="N22" s="95" t="s">
        <v>0</v>
      </c>
      <c r="O22" s="94" t="str">
        <f>IF(LEN(TRIM(Input!D68)) = 0, "", Input!D68)</f>
        <v/>
      </c>
      <c r="P22" s="94" t="s">
        <v>0</v>
      </c>
      <c r="Q22" s="94">
        <f>IF(LEN(TRIM(Input!E68)) = 0, "", Input!E68)</f>
        <v>374</v>
      </c>
      <c r="R22" s="94" t="s">
        <v>0</v>
      </c>
      <c r="S22" s="94">
        <f>IF(LEN(TRIM(Input!F68)) = 0, "", Input!F68)</f>
        <v>427</v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11</v>
      </c>
      <c r="AB22" s="16">
        <f t="shared" si="10"/>
        <v>9</v>
      </c>
      <c r="AC22" s="16">
        <f t="shared" si="1"/>
        <v>20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52</v>
      </c>
      <c r="AI22" s="17" t="s">
        <v>14</v>
      </c>
      <c r="AJ22" s="17">
        <f t="shared" si="5"/>
        <v>37</v>
      </c>
      <c r="AK22" s="17" t="s">
        <v>14</v>
      </c>
      <c r="AL22" s="17">
        <f t="shared" si="6"/>
        <v>89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IF(LEN(TRIM(Input!C21)) = 0, "", Input!C21)</f>
        <v/>
      </c>
      <c r="C23" s="168" t="str">
        <f>IF(LEN(CONCATENATE(B20,B21,B22,B23))=0, " ", SUM(B20:B23))</f>
        <v xml:space="preserve"> </v>
      </c>
      <c r="D23" s="167" t="str">
        <f>IF(LEN(TRIM(Input!D21)) = 0, "", Input!D21)</f>
        <v/>
      </c>
      <c r="E23" s="168" t="str">
        <f>IF(LEN(CONCATENATE(D20,D21,D22,D23))=0, " ", SUM(D20:D23))</f>
        <v xml:space="preserve"> </v>
      </c>
      <c r="F23" s="167">
        <f>IF(LEN(TRIM(Input!E21)) = 0, "", Input!E21)</f>
        <v>13</v>
      </c>
      <c r="G23" s="168">
        <f>IF(LEN(CONCATENATE(F20,F21,F22,F23))=0, " ", SUM(F20:F23))</f>
        <v>51</v>
      </c>
      <c r="H23" s="167">
        <f>IF(LEN(TRIM(Input!F21)) = 0, "", Input!F21)</f>
        <v>16</v>
      </c>
      <c r="I23" s="168">
        <f>IF(LEN(CONCATENATE(H20,H21,H22,H23))=0, " ", SUM(H20:H23))</f>
        <v>36</v>
      </c>
      <c r="J23" s="169">
        <f>IF(SUM(C23,E23,G23,I23)=0," ",SUM(C23,E23,G23,I23))</f>
        <v>87</v>
      </c>
      <c r="K23" s="106">
        <v>0.656249999999999</v>
      </c>
      <c r="L23" s="107"/>
      <c r="M23" s="107" t="str">
        <f>IF(LEN(TRIM(Input!C69)) = 0, "", Input!C69)</f>
        <v/>
      </c>
      <c r="N23" s="108" t="str">
        <f>IF(LEN(CONCATENATE(M20,M21,M22,M23))=0, " ", SUM(M20:M23))</f>
        <v xml:space="preserve"> </v>
      </c>
      <c r="O23" s="107" t="str">
        <f>IF(LEN(TRIM(Input!D69)) = 0, "", Input!D69)</f>
        <v/>
      </c>
      <c r="P23" s="108" t="str">
        <f>IF(LEN(CONCATENATE(O20,O21,O22,O23))=0, " ", SUM(O20:O23))</f>
        <v xml:space="preserve"> </v>
      </c>
      <c r="Q23" s="107">
        <f>IF(LEN(TRIM(Input!E69)) = 0, "", Input!E69)</f>
        <v>396</v>
      </c>
      <c r="R23" s="108">
        <f>IF(LEN(CONCATENATE(Q20,Q21,Q22,Q23))=0, " ", SUM(Q20:Q23))</f>
        <v>1467</v>
      </c>
      <c r="S23" s="107">
        <f>IF(LEN(TRIM(Input!F69)) = 0, "", Input!F69)</f>
        <v>405</v>
      </c>
      <c r="T23" s="108">
        <f>IF(LEN(CONCATENATE(S20,S21,S22,S23))=0, " ", SUM(S20:S23))</f>
        <v>1665</v>
      </c>
      <c r="U23" s="109">
        <f>IF(SUM(N23,P23,R23,T23)=0," ",SUM(N23,P23,R23,T23))</f>
        <v>3132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13</v>
      </c>
      <c r="AB23" s="16">
        <f t="shared" si="10"/>
        <v>16</v>
      </c>
      <c r="AC23" s="16">
        <f t="shared" si="1"/>
        <v>29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64</v>
      </c>
      <c r="AI23" s="24">
        <f>IF(SUM(AI15:AI18)=0,0,(SUM(AI15:AI18)/(AI20*4)))</f>
        <v>0.94380733944954132</v>
      </c>
      <c r="AJ23" s="17">
        <f t="shared" si="5"/>
        <v>41</v>
      </c>
      <c r="AK23" s="24">
        <f>IF(SUM(AK15:AK18)=0,0,(SUM(AK15:AK18)/(AK20*4)))</f>
        <v>0.96072319201995016</v>
      </c>
      <c r="AL23" s="17">
        <f t="shared" si="6"/>
        <v>105</v>
      </c>
      <c r="AM23" s="25">
        <f>IF(SUM(AM15:AM18)=0,0,(SUM(AM15:AM18)/(AM20*4)))</f>
        <v>0.97527812113720647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IF(LEN(TRIM(Input!C22)) = 0, "", Input!C22)</f>
        <v/>
      </c>
      <c r="C24" s="91" t="s">
        <v>0</v>
      </c>
      <c r="D24" s="90" t="str">
        <f>IF(LEN(TRIM(Input!D22)) = 0, "", Input!D22)</f>
        <v/>
      </c>
      <c r="E24" s="92"/>
      <c r="F24" s="90">
        <f>IF(LEN(TRIM(Input!E22)) = 0, "", Input!E22)</f>
        <v>14</v>
      </c>
      <c r="G24" s="90" t="s">
        <v>0</v>
      </c>
      <c r="H24" s="90">
        <f>IF(LEN(TRIM(Input!F22)) = 0, "", Input!F22)</f>
        <v>7</v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IF(LEN(TRIM(Input!C70)) = 0, "", Input!C70)</f>
        <v/>
      </c>
      <c r="N24" s="95" t="s">
        <v>0</v>
      </c>
      <c r="O24" s="94" t="str">
        <f>IF(LEN(TRIM(Input!D70)) = 0, "", Input!D70)</f>
        <v/>
      </c>
      <c r="P24" s="94" t="s">
        <v>0</v>
      </c>
      <c r="Q24" s="94">
        <f>IF(LEN(TRIM(Input!E70)) = 0, "", Input!E70)</f>
        <v>410</v>
      </c>
      <c r="R24" s="94" t="s">
        <v>0</v>
      </c>
      <c r="S24" s="94">
        <f>IF(LEN(TRIM(Input!F70)) = 0, "", Input!F70)</f>
        <v>418</v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14</v>
      </c>
      <c r="AB24" s="16">
        <f t="shared" si="10"/>
        <v>7</v>
      </c>
      <c r="AC24" s="16">
        <f t="shared" si="1"/>
        <v>21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85</v>
      </c>
      <c r="AI24" s="17"/>
      <c r="AJ24" s="17">
        <f t="shared" si="5"/>
        <v>47</v>
      </c>
      <c r="AK24" s="17"/>
      <c r="AL24" s="17">
        <f t="shared" si="6"/>
        <v>132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IF(LEN(TRIM(Input!C23)) = 0, "", Input!C23)</f>
        <v/>
      </c>
      <c r="C25" s="91" t="s">
        <v>0</v>
      </c>
      <c r="D25" s="90" t="str">
        <f>IF(LEN(TRIM(Input!D23)) = 0, "", Input!D23)</f>
        <v/>
      </c>
      <c r="E25" s="98"/>
      <c r="F25" s="90">
        <f>IF(LEN(TRIM(Input!E23)) = 0, "", Input!E23)</f>
        <v>14</v>
      </c>
      <c r="G25" s="90" t="s">
        <v>0</v>
      </c>
      <c r="H25" s="90">
        <f>IF(LEN(TRIM(Input!F23)) = 0, "", Input!F23)</f>
        <v>5</v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IF(LEN(TRIM(Input!C71)) = 0, "", Input!C71)</f>
        <v/>
      </c>
      <c r="N25" s="95" t="s">
        <v>0</v>
      </c>
      <c r="O25" s="94" t="str">
        <f>IF(LEN(TRIM(Input!D71)) = 0, "", Input!D71)</f>
        <v/>
      </c>
      <c r="P25" s="94" t="s">
        <v>0</v>
      </c>
      <c r="Q25" s="94">
        <f>IF(LEN(TRIM(Input!E71)) = 0, "", Input!E71)</f>
        <v>376</v>
      </c>
      <c r="R25" s="94" t="s">
        <v>0</v>
      </c>
      <c r="S25" s="94">
        <f>IF(LEN(TRIM(Input!F71)) = 0, "", Input!F71)</f>
        <v>391</v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14</v>
      </c>
      <c r="AB25" s="16">
        <f t="shared" si="10"/>
        <v>5</v>
      </c>
      <c r="AC25" s="16">
        <f t="shared" si="1"/>
        <v>19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116</v>
      </c>
      <c r="AI25" s="17"/>
      <c r="AJ25" s="17">
        <f t="shared" si="5"/>
        <v>71</v>
      </c>
      <c r="AK25" s="17"/>
      <c r="AL25" s="17">
        <f t="shared" si="6"/>
        <v>187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IF(LEN(TRIM(Input!C24)) = 0, "", Input!C24)</f>
        <v/>
      </c>
      <c r="C26" s="91" t="s">
        <v>0</v>
      </c>
      <c r="D26" s="90" t="str">
        <f>IF(LEN(TRIM(Input!D24)) = 0, "", Input!D24)</f>
        <v/>
      </c>
      <c r="E26" s="98"/>
      <c r="F26" s="90">
        <f>IF(LEN(TRIM(Input!E24)) = 0, "", Input!E24)</f>
        <v>23</v>
      </c>
      <c r="G26" s="90" t="s">
        <v>0</v>
      </c>
      <c r="H26" s="90">
        <f>IF(LEN(TRIM(Input!F24)) = 0, "", Input!F24)</f>
        <v>13</v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IF(LEN(TRIM(Input!C72)) = 0, "", Input!C72)</f>
        <v/>
      </c>
      <c r="N26" s="95" t="s">
        <v>0</v>
      </c>
      <c r="O26" s="94" t="str">
        <f>IF(LEN(TRIM(Input!D72)) = 0, "", Input!D72)</f>
        <v/>
      </c>
      <c r="P26" s="94" t="s">
        <v>0</v>
      </c>
      <c r="Q26" s="94">
        <f>IF(LEN(TRIM(Input!E72)) = 0, "", Input!E72)</f>
        <v>358</v>
      </c>
      <c r="R26" s="94" t="s">
        <v>0</v>
      </c>
      <c r="S26" s="94">
        <f>IF(LEN(TRIM(Input!F72)) = 0, "", Input!F72)</f>
        <v>452</v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23</v>
      </c>
      <c r="AB26" s="16">
        <f t="shared" si="10"/>
        <v>13</v>
      </c>
      <c r="AC26" s="16">
        <f t="shared" si="1"/>
        <v>36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152</v>
      </c>
      <c r="AI26" s="17"/>
      <c r="AJ26" s="17">
        <f t="shared" si="5"/>
        <v>100</v>
      </c>
      <c r="AK26" s="17"/>
      <c r="AL26" s="17">
        <f t="shared" si="6"/>
        <v>252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IF(LEN(TRIM(Input!C25)) = 0, "", Input!C25)</f>
        <v/>
      </c>
      <c r="C27" s="168" t="str">
        <f>IF(LEN(CONCATENATE(B24,B25,B26,B27))=0, " ", SUM(B24:B27))</f>
        <v xml:space="preserve"> </v>
      </c>
      <c r="D27" s="167" t="str">
        <f>IF(LEN(TRIM(Input!D25)) = 0, "", Input!D25)</f>
        <v/>
      </c>
      <c r="E27" s="168" t="str">
        <f>IF(LEN(CONCATENATE(D24,D25,D26,D27))=0, " ", SUM(D24:D27))</f>
        <v xml:space="preserve"> </v>
      </c>
      <c r="F27" s="167">
        <f>IF(LEN(TRIM(Input!E25)) = 0, "", Input!E25)</f>
        <v>34</v>
      </c>
      <c r="G27" s="168">
        <f>IF(LEN(CONCATENATE(F24,F25,F26,F27))=0, " ", SUM(F24:F27))</f>
        <v>85</v>
      </c>
      <c r="H27" s="167">
        <f>IF(LEN(TRIM(Input!F25)) = 0, "", Input!F25)</f>
        <v>22</v>
      </c>
      <c r="I27" s="168">
        <f>IF(LEN(CONCATENATE(H24,H25,H26,H27))=0, " ", SUM(H24:H27))</f>
        <v>47</v>
      </c>
      <c r="J27" s="169">
        <f>IF(SUM(C27,E27,G27,I27)=0," ",SUM(C27,E27,G27,I27))</f>
        <v>132</v>
      </c>
      <c r="K27" s="93">
        <v>0.69791666666666596</v>
      </c>
      <c r="L27" s="94"/>
      <c r="M27" s="107" t="str">
        <f>IF(LEN(TRIM(Input!C73)) = 0, "", Input!C73)</f>
        <v/>
      </c>
      <c r="N27" s="108" t="str">
        <f>IF(LEN(CONCATENATE(M24,M25,M26,M27))=0, " ", SUM(M24:M27))</f>
        <v xml:space="preserve"> </v>
      </c>
      <c r="O27" s="107" t="str">
        <f>IF(LEN(TRIM(Input!D73)) = 0, "", Input!D73)</f>
        <v/>
      </c>
      <c r="P27" s="108" t="str">
        <f>IF(LEN(CONCATENATE(O24,O25,O26,O27))=0, " ", SUM(O24:O27))</f>
        <v xml:space="preserve"> </v>
      </c>
      <c r="Q27" s="107">
        <f>IF(LEN(TRIM(Input!E73)) = 0, "", Input!E73)</f>
        <v>400</v>
      </c>
      <c r="R27" s="108">
        <f>IF(LEN(CONCATENATE(Q24,Q25,Q26,Q27))=0, " ", SUM(Q24:Q27))</f>
        <v>1544</v>
      </c>
      <c r="S27" s="107">
        <f>IF(LEN(TRIM(Input!F73)) = 0, "", Input!F73)</f>
        <v>425</v>
      </c>
      <c r="T27" s="108">
        <f>IF(LEN(CONCATENATE(S24,S25,S26,S27))=0, " ", SUM(S24:S27))</f>
        <v>1686</v>
      </c>
      <c r="U27" s="96">
        <f>IF(SUM(N27,P27,R27,T27)=0," ",SUM(N27,P27,R27,T27))</f>
        <v>3230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34</v>
      </c>
      <c r="AB27" s="16">
        <f t="shared" si="10"/>
        <v>22</v>
      </c>
      <c r="AC27" s="16">
        <f t="shared" si="1"/>
        <v>56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221</v>
      </c>
      <c r="AI27" s="17"/>
      <c r="AJ27" s="17">
        <f t="shared" si="5"/>
        <v>132</v>
      </c>
      <c r="AK27" s="17"/>
      <c r="AL27" s="17">
        <f t="shared" si="6"/>
        <v>353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IF(LEN(TRIM(Input!C26)) = 0, "", Input!C26)</f>
        <v/>
      </c>
      <c r="C28" s="91" t="s">
        <v>0</v>
      </c>
      <c r="D28" s="90" t="str">
        <f>IF(LEN(TRIM(Input!D26)) = 0, "", Input!D26)</f>
        <v/>
      </c>
      <c r="E28" s="92"/>
      <c r="F28" s="90">
        <f>IF(LEN(TRIM(Input!E26)) = 0, "", Input!E26)</f>
        <v>45</v>
      </c>
      <c r="G28" s="90" t="s">
        <v>0</v>
      </c>
      <c r="H28" s="90">
        <f>IF(LEN(TRIM(Input!F26)) = 0, "", Input!F26)</f>
        <v>31</v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IF(LEN(TRIM(Input!C74)) = 0, "", Input!C74)</f>
        <v/>
      </c>
      <c r="N28" s="95" t="s">
        <v>0</v>
      </c>
      <c r="O28" s="94" t="str">
        <f>IF(LEN(TRIM(Input!D74)) = 0, "", Input!D74)</f>
        <v/>
      </c>
      <c r="P28" s="94" t="s">
        <v>0</v>
      </c>
      <c r="Q28" s="94">
        <f>IF(LEN(TRIM(Input!E74)) = 0, "", Input!E74)</f>
        <v>364</v>
      </c>
      <c r="R28" s="94" t="s">
        <v>0</v>
      </c>
      <c r="S28" s="94">
        <f>IF(LEN(TRIM(Input!F74)) = 0, "", Input!F74)</f>
        <v>446</v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45</v>
      </c>
      <c r="AB28" s="16">
        <f t="shared" si="10"/>
        <v>31</v>
      </c>
      <c r="AC28" s="16">
        <f t="shared" si="1"/>
        <v>76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300</v>
      </c>
      <c r="AI28" s="17"/>
      <c r="AJ28" s="17">
        <f t="shared" si="5"/>
        <v>189</v>
      </c>
      <c r="AK28" s="17"/>
      <c r="AL28" s="17">
        <f t="shared" si="6"/>
        <v>489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IF(LEN(TRIM(Input!C27)) = 0, "", Input!C27)</f>
        <v/>
      </c>
      <c r="C29" s="91" t="s">
        <v>0</v>
      </c>
      <c r="D29" s="90" t="str">
        <f>IF(LEN(TRIM(Input!D27)) = 0, "", Input!D27)</f>
        <v/>
      </c>
      <c r="E29" s="98"/>
      <c r="F29" s="90">
        <f>IF(LEN(TRIM(Input!E27)) = 0, "", Input!E27)</f>
        <v>50</v>
      </c>
      <c r="G29" s="90" t="s">
        <v>0</v>
      </c>
      <c r="H29" s="90">
        <f>IF(LEN(TRIM(Input!F27)) = 0, "", Input!F27)</f>
        <v>34</v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IF(LEN(TRIM(Input!C75)) = 0, "", Input!C75)</f>
        <v/>
      </c>
      <c r="N29" s="95" t="s">
        <v>0</v>
      </c>
      <c r="O29" s="94" t="str">
        <f>IF(LEN(TRIM(Input!D75)) = 0, "", Input!D75)</f>
        <v/>
      </c>
      <c r="P29" s="94" t="s">
        <v>0</v>
      </c>
      <c r="Q29" s="94">
        <f>IF(LEN(TRIM(Input!E75)) = 0, "", Input!E75)</f>
        <v>335</v>
      </c>
      <c r="R29" s="94" t="s">
        <v>0</v>
      </c>
      <c r="S29" s="94">
        <f>IF(LEN(TRIM(Input!F75)) = 0, "", Input!F75)</f>
        <v>450</v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50</v>
      </c>
      <c r="AB29" s="16">
        <f t="shared" si="10"/>
        <v>34</v>
      </c>
      <c r="AC29" s="16">
        <f t="shared" si="1"/>
        <v>84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372</v>
      </c>
      <c r="AI29" s="17"/>
      <c r="AJ29" s="17">
        <f t="shared" si="5"/>
        <v>266</v>
      </c>
      <c r="AK29" s="17"/>
      <c r="AL29" s="17">
        <f t="shared" si="6"/>
        <v>638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IF(LEN(TRIM(Input!C28)) = 0, "", Input!C28)</f>
        <v/>
      </c>
      <c r="C30" s="91" t="s">
        <v>0</v>
      </c>
      <c r="D30" s="90" t="str">
        <f>IF(LEN(TRIM(Input!D28)) = 0, "", Input!D28)</f>
        <v/>
      </c>
      <c r="E30" s="98"/>
      <c r="F30" s="90">
        <f>IF(LEN(TRIM(Input!E28)) = 0, "", Input!E28)</f>
        <v>92</v>
      </c>
      <c r="G30" s="90" t="s">
        <v>0</v>
      </c>
      <c r="H30" s="90">
        <f>IF(LEN(TRIM(Input!F28)) = 0, "", Input!F28)</f>
        <v>45</v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IF(LEN(TRIM(Input!C76)) = 0, "", Input!C76)</f>
        <v/>
      </c>
      <c r="N30" s="95" t="s">
        <v>0</v>
      </c>
      <c r="O30" s="94" t="str">
        <f>IF(LEN(TRIM(Input!D76)) = 0, "", Input!D76)</f>
        <v/>
      </c>
      <c r="P30" s="94" t="s">
        <v>0</v>
      </c>
      <c r="Q30" s="94">
        <f>IF(LEN(TRIM(Input!E76)) = 0, "", Input!E76)</f>
        <v>342</v>
      </c>
      <c r="R30" s="94" t="s">
        <v>0</v>
      </c>
      <c r="S30" s="94">
        <f>IF(LEN(TRIM(Input!F76)) = 0, "", Input!F76)</f>
        <v>455</v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92</v>
      </c>
      <c r="AB30" s="16">
        <f t="shared" si="10"/>
        <v>45</v>
      </c>
      <c r="AC30" s="16">
        <f t="shared" si="1"/>
        <v>137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444</v>
      </c>
      <c r="AI30" s="17"/>
      <c r="AJ30" s="17">
        <f t="shared" si="5"/>
        <v>331</v>
      </c>
      <c r="AK30" s="17"/>
      <c r="AL30" s="17">
        <f t="shared" si="6"/>
        <v>775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IF(LEN(TRIM(Input!C29)) = 0, "", Input!C29)</f>
        <v/>
      </c>
      <c r="C31" s="168" t="str">
        <f>IF(LEN(CONCATENATE(B28,B29,B30,B31))=0, " ", SUM(B28:B31))</f>
        <v xml:space="preserve"> </v>
      </c>
      <c r="D31" s="167" t="str">
        <f>IF(LEN(TRIM(Input!D29)) = 0, "", Input!D29)</f>
        <v/>
      </c>
      <c r="E31" s="168" t="str">
        <f>IF(LEN(CONCATENATE(D28,D29,D30,D31))=0, " ", SUM(D28:D31))</f>
        <v xml:space="preserve"> </v>
      </c>
      <c r="F31" s="167">
        <f>IF(LEN(TRIM(Input!E29)) = 0, "", Input!E29)</f>
        <v>113</v>
      </c>
      <c r="G31" s="168">
        <f>IF(LEN(CONCATENATE(F28,F29,F30,F31))=0, " ", SUM(F28:F31))</f>
        <v>300</v>
      </c>
      <c r="H31" s="167">
        <f>IF(LEN(TRIM(Input!F29)) = 0, "", Input!F29)</f>
        <v>79</v>
      </c>
      <c r="I31" s="168">
        <f>IF(LEN(CONCATENATE(H28,H29,H30,H31))=0, " ", SUM(H28:H31))</f>
        <v>189</v>
      </c>
      <c r="J31" s="169">
        <f>IF(SUM(C31,E31,G31,I31)=0," ",SUM(C31,E31,G31,I31))</f>
        <v>489</v>
      </c>
      <c r="K31" s="106">
        <v>0.73958333333333204</v>
      </c>
      <c r="L31" s="107"/>
      <c r="M31" s="107" t="str">
        <f>IF(LEN(TRIM(Input!C77)) = 0, "", Input!C77)</f>
        <v/>
      </c>
      <c r="N31" s="108" t="str">
        <f>IF(LEN(CONCATENATE(M28,M29,M30,M31))=0, " ", SUM(M28:M31))</f>
        <v xml:space="preserve"> </v>
      </c>
      <c r="O31" s="107" t="str">
        <f>IF(LEN(TRIM(Input!D77)) = 0, "", Input!D77)</f>
        <v/>
      </c>
      <c r="P31" s="108" t="str">
        <f>IF(LEN(CONCATENATE(O28,O29,O30,O31))=0, " ", SUM(O28:O31))</f>
        <v xml:space="preserve"> </v>
      </c>
      <c r="Q31" s="107">
        <f>IF(LEN(TRIM(Input!E77)) = 0, "", Input!E77)</f>
        <v>373</v>
      </c>
      <c r="R31" s="108">
        <f>IF(LEN(CONCATENATE(Q28,Q29,Q30,Q31))=0, " ", SUM(Q28:Q31))</f>
        <v>1414</v>
      </c>
      <c r="S31" s="107">
        <f>IF(LEN(TRIM(Input!F77)) = 0, "", Input!F77)</f>
        <v>430</v>
      </c>
      <c r="T31" s="108">
        <f>IF(LEN(CONCATENATE(S28,S29,S30,S31))=0, " ", SUM(S28:S31))</f>
        <v>1781</v>
      </c>
      <c r="U31" s="109">
        <f>IF(SUM(N31,P31,R31,T31)=0," ",SUM(N31,P31,R31,T31))</f>
        <v>3195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113</v>
      </c>
      <c r="AB31" s="16">
        <f t="shared" si="10"/>
        <v>79</v>
      </c>
      <c r="AC31" s="16">
        <f t="shared" si="1"/>
        <v>192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545</v>
      </c>
      <c r="AI31" s="17"/>
      <c r="AJ31" s="17">
        <f t="shared" si="5"/>
        <v>408</v>
      </c>
      <c r="AK31" s="17"/>
      <c r="AL31" s="17">
        <f t="shared" si="6"/>
        <v>953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IF(LEN(TRIM(Input!C30)) = 0, "", Input!C30)</f>
        <v/>
      </c>
      <c r="C32" s="91" t="s">
        <v>0</v>
      </c>
      <c r="D32" s="90" t="str">
        <f>IF(LEN(TRIM(Input!D30)) = 0, "", Input!D30)</f>
        <v/>
      </c>
      <c r="E32" s="92"/>
      <c r="F32" s="90">
        <f>IF(LEN(TRIM(Input!E30)) = 0, "", Input!E30)</f>
        <v>117</v>
      </c>
      <c r="G32" s="90" t="s">
        <v>0</v>
      </c>
      <c r="H32" s="90">
        <f>IF(LEN(TRIM(Input!F30)) = 0, "", Input!F30)</f>
        <v>108</v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IF(LEN(TRIM(Input!C78)) = 0, "", Input!C78)</f>
        <v/>
      </c>
      <c r="N32" s="95" t="s">
        <v>0</v>
      </c>
      <c r="O32" s="94" t="str">
        <f>IF(LEN(TRIM(Input!D78)) = 0, "", Input!D78)</f>
        <v/>
      </c>
      <c r="P32" s="94" t="s">
        <v>0</v>
      </c>
      <c r="Q32" s="94">
        <f>IF(LEN(TRIM(Input!E78)) = 0, "", Input!E78)</f>
        <v>387</v>
      </c>
      <c r="R32" s="94" t="s">
        <v>0</v>
      </c>
      <c r="S32" s="94">
        <f>IF(LEN(TRIM(Input!F78)) = 0, "", Input!F78)</f>
        <v>342</v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117</v>
      </c>
      <c r="AB32" s="16">
        <f t="shared" si="10"/>
        <v>108</v>
      </c>
      <c r="AC32" s="16">
        <f t="shared" si="1"/>
        <v>225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659</v>
      </c>
      <c r="AI32" s="17"/>
      <c r="AJ32" s="17">
        <f t="shared" si="5"/>
        <v>491</v>
      </c>
      <c r="AK32" s="17"/>
      <c r="AL32" s="17">
        <f t="shared" si="6"/>
        <v>1150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IF(LEN(TRIM(Input!C31)) = 0, "", Input!C31)</f>
        <v/>
      </c>
      <c r="C33" s="91" t="s">
        <v>0</v>
      </c>
      <c r="D33" s="90" t="str">
        <f>IF(LEN(TRIM(Input!D31)) = 0, "", Input!D31)</f>
        <v/>
      </c>
      <c r="E33" s="98"/>
      <c r="F33" s="90">
        <f>IF(LEN(TRIM(Input!E31)) = 0, "", Input!E31)</f>
        <v>122</v>
      </c>
      <c r="G33" s="90" t="s">
        <v>0</v>
      </c>
      <c r="H33" s="90">
        <f>IF(LEN(TRIM(Input!F31)) = 0, "", Input!F31)</f>
        <v>99</v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IF(LEN(TRIM(Input!C79)) = 0, "", Input!C79)</f>
        <v/>
      </c>
      <c r="N33" s="95" t="s">
        <v>0</v>
      </c>
      <c r="O33" s="94" t="str">
        <f>IF(LEN(TRIM(Input!D79)) = 0, "", Input!D79)</f>
        <v/>
      </c>
      <c r="P33" s="94" t="s">
        <v>0</v>
      </c>
      <c r="Q33" s="94">
        <f>IF(LEN(TRIM(Input!E79)) = 0, "", Input!E79)</f>
        <v>335</v>
      </c>
      <c r="R33" s="94" t="s">
        <v>0</v>
      </c>
      <c r="S33" s="94">
        <f>IF(LEN(TRIM(Input!F79)) = 0, "", Input!F79)</f>
        <v>319</v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122</v>
      </c>
      <c r="AB33" s="16">
        <f t="shared" si="10"/>
        <v>99</v>
      </c>
      <c r="AC33" s="16">
        <f t="shared" si="1"/>
        <v>221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805</v>
      </c>
      <c r="AI33" s="17"/>
      <c r="AJ33" s="17">
        <f t="shared" si="5"/>
        <v>558</v>
      </c>
      <c r="AK33" s="17"/>
      <c r="AL33" s="17">
        <f t="shared" si="6"/>
        <v>1363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IF(LEN(TRIM(Input!C32)) = 0, "", Input!C32)</f>
        <v/>
      </c>
      <c r="C34" s="91" t="s">
        <v>0</v>
      </c>
      <c r="D34" s="90" t="str">
        <f>IF(LEN(TRIM(Input!D32)) = 0, "", Input!D32)</f>
        <v/>
      </c>
      <c r="E34" s="98"/>
      <c r="F34" s="90">
        <f>IF(LEN(TRIM(Input!E32)) = 0, "", Input!E32)</f>
        <v>193</v>
      </c>
      <c r="G34" s="90" t="s">
        <v>0</v>
      </c>
      <c r="H34" s="90">
        <f>IF(LEN(TRIM(Input!F32)) = 0, "", Input!F32)</f>
        <v>122</v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IF(LEN(TRIM(Input!C80)) = 0, "", Input!C80)</f>
        <v/>
      </c>
      <c r="N34" s="95" t="s">
        <v>0</v>
      </c>
      <c r="O34" s="94" t="str">
        <f>IF(LEN(TRIM(Input!D80)) = 0, "", Input!D80)</f>
        <v/>
      </c>
      <c r="P34" s="94" t="s">
        <v>0</v>
      </c>
      <c r="Q34" s="94">
        <f>IF(LEN(TRIM(Input!E80)) = 0, "", Input!E80)</f>
        <v>335</v>
      </c>
      <c r="R34" s="94" t="s">
        <v>0</v>
      </c>
      <c r="S34" s="94">
        <f>IF(LEN(TRIM(Input!F80)) = 0, "", Input!F80)</f>
        <v>290</v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193</v>
      </c>
      <c r="AB34" s="16">
        <f t="shared" si="10"/>
        <v>122</v>
      </c>
      <c r="AC34" s="16">
        <f t="shared" si="1"/>
        <v>315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1005</v>
      </c>
      <c r="AI34" s="17"/>
      <c r="AJ34" s="17">
        <f t="shared" si="5"/>
        <v>680</v>
      </c>
      <c r="AK34" s="17"/>
      <c r="AL34" s="17">
        <f t="shared" si="6"/>
        <v>1685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IF(LEN(TRIM(Input!C33)) = 0, "", Input!C33)</f>
        <v/>
      </c>
      <c r="C35" s="168" t="str">
        <f>IF(LEN(CONCATENATE(B32,B33,B34,B35))=0, " ", SUM(B32:B35))</f>
        <v xml:space="preserve"> </v>
      </c>
      <c r="D35" s="167" t="str">
        <f>IF(LEN(TRIM(Input!D33)) = 0, "", Input!D33)</f>
        <v/>
      </c>
      <c r="E35" s="168" t="str">
        <f>IF(LEN(CONCATENATE(D32,D33,D34,D35))=0, " ", SUM(D32:D35))</f>
        <v xml:space="preserve"> </v>
      </c>
      <c r="F35" s="167">
        <f>IF(LEN(TRIM(Input!E33)) = 0, "", Input!E33)</f>
        <v>227</v>
      </c>
      <c r="G35" s="168">
        <f>IF(LEN(CONCATENATE(F32,F33,F34,F35))=0, " ", SUM(F32:F35))</f>
        <v>659</v>
      </c>
      <c r="H35" s="167">
        <f>IF(LEN(TRIM(Input!F33)) = 0, "", Input!F33)</f>
        <v>162</v>
      </c>
      <c r="I35" s="168">
        <f>IF(LEN(CONCATENATE(H32,H33,H34,H35))=0, " ", SUM(H32:H35))</f>
        <v>491</v>
      </c>
      <c r="J35" s="100">
        <f>IF(SUM(C35,E35,G35,I35)=0," ",SUM(C35,E35,G35,I35))</f>
        <v>1150</v>
      </c>
      <c r="K35" s="93">
        <v>0.781249999999999</v>
      </c>
      <c r="L35" s="107"/>
      <c r="M35" s="107" t="str">
        <f>IF(LEN(TRIM(Input!C81)) = 0, "", Input!C81)</f>
        <v/>
      </c>
      <c r="N35" s="108" t="str">
        <f>IF(LEN(CONCATENATE(M32,M33,M34,M35))=0, " ", SUM(M32:M35))</f>
        <v xml:space="preserve"> </v>
      </c>
      <c r="O35" s="107" t="str">
        <f>IF(LEN(TRIM(Input!D81)) = 0, "", Input!D81)</f>
        <v/>
      </c>
      <c r="P35" s="108" t="str">
        <f>IF(LEN(CONCATENATE(O32,O33,O34,O35))=0, " ", SUM(O32:O35))</f>
        <v xml:space="preserve"> </v>
      </c>
      <c r="Q35" s="107">
        <f>IF(LEN(TRIM(Input!E81)) = 0, "", Input!E81)</f>
        <v>270</v>
      </c>
      <c r="R35" s="108">
        <f>IF(LEN(CONCATENATE(Q32,Q33,Q34,Q35))=0, " ", SUM(Q32:Q35))</f>
        <v>1327</v>
      </c>
      <c r="S35" s="107">
        <f>IF(LEN(TRIM(Input!F81)) = 0, "", Input!F81)</f>
        <v>254</v>
      </c>
      <c r="T35" s="108">
        <f>IF(LEN(CONCATENATE(S32,S33,S34,S35))=0, " ", SUM(S32:S35))</f>
        <v>1205</v>
      </c>
      <c r="U35" s="109">
        <f>IF(SUM(N35,P35,R35,T35)=0," ",SUM(N35,P35,R35,T35))</f>
        <v>2532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227</v>
      </c>
      <c r="AB35" s="16">
        <f t="shared" si="10"/>
        <v>162</v>
      </c>
      <c r="AC35" s="16">
        <f t="shared" si="1"/>
        <v>389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1149</v>
      </c>
      <c r="AI35" s="17"/>
      <c r="AJ35" s="17">
        <f t="shared" si="5"/>
        <v>783</v>
      </c>
      <c r="AK35" s="17"/>
      <c r="AL35" s="17">
        <f t="shared" si="6"/>
        <v>1932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IF(LEN(TRIM(Input!C34)) = 0, "", Input!C34)</f>
        <v/>
      </c>
      <c r="C36" s="91" t="s">
        <v>0</v>
      </c>
      <c r="D36" s="90" t="str">
        <f>IF(LEN(TRIM(Input!D34)) = 0, "", Input!D34)</f>
        <v/>
      </c>
      <c r="E36" s="92"/>
      <c r="F36" s="90">
        <f>IF(LEN(TRIM(Input!E34)) = 0, "", Input!E34)</f>
        <v>263</v>
      </c>
      <c r="G36" s="90" t="s">
        <v>0</v>
      </c>
      <c r="H36" s="90">
        <f>IF(LEN(TRIM(Input!F34)) = 0, "", Input!F34)</f>
        <v>175</v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IF(LEN(TRIM(Input!C82)) = 0, "", Input!C82)</f>
        <v/>
      </c>
      <c r="N36" s="95" t="s">
        <v>0</v>
      </c>
      <c r="O36" s="94" t="str">
        <f>IF(LEN(TRIM(Input!D82)) = 0, "", Input!D82)</f>
        <v/>
      </c>
      <c r="P36" s="94" t="s">
        <v>0</v>
      </c>
      <c r="Q36" s="94">
        <f>IF(LEN(TRIM(Input!E82)) = 0, "", Input!E82)</f>
        <v>261</v>
      </c>
      <c r="R36" s="94" t="s">
        <v>0</v>
      </c>
      <c r="S36" s="94">
        <f>IF(LEN(TRIM(Input!F82)) = 0, "", Input!F82)</f>
        <v>245</v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263</v>
      </c>
      <c r="AB36" s="16">
        <f t="shared" si="10"/>
        <v>175</v>
      </c>
      <c r="AC36" s="16">
        <f t="shared" si="1"/>
        <v>438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1246</v>
      </c>
      <c r="AI36" s="17"/>
      <c r="AJ36" s="17">
        <f t="shared" si="5"/>
        <v>941</v>
      </c>
      <c r="AK36" s="17"/>
      <c r="AL36" s="17">
        <f t="shared" si="6"/>
        <v>2187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IF(LEN(TRIM(Input!C35)) = 0, "", Input!C35)</f>
        <v/>
      </c>
      <c r="C37" s="91" t="s">
        <v>0</v>
      </c>
      <c r="D37" s="90" t="str">
        <f>IF(LEN(TRIM(Input!D35)) = 0, "", Input!D35)</f>
        <v/>
      </c>
      <c r="E37" s="98"/>
      <c r="F37" s="90">
        <f>IF(LEN(TRIM(Input!E35)) = 0, "", Input!E35)</f>
        <v>322</v>
      </c>
      <c r="G37" s="90" t="s">
        <v>0</v>
      </c>
      <c r="H37" s="90">
        <f>IF(LEN(TRIM(Input!F35)) = 0, "", Input!F35)</f>
        <v>221</v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IF(LEN(TRIM(Input!C83)) = 0, "", Input!C83)</f>
        <v/>
      </c>
      <c r="N37" s="95" t="s">
        <v>0</v>
      </c>
      <c r="O37" s="94" t="str">
        <f>IF(LEN(TRIM(Input!D83)) = 0, "", Input!D83)</f>
        <v/>
      </c>
      <c r="P37" s="94" t="s">
        <v>0</v>
      </c>
      <c r="Q37" s="94">
        <f>IF(LEN(TRIM(Input!E83)) = 0, "", Input!E83)</f>
        <v>223</v>
      </c>
      <c r="R37" s="94" t="s">
        <v>0</v>
      </c>
      <c r="S37" s="94">
        <f>IF(LEN(TRIM(Input!F83)) = 0, "", Input!F83)</f>
        <v>211</v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322</v>
      </c>
      <c r="AB37" s="16">
        <f t="shared" si="10"/>
        <v>221</v>
      </c>
      <c r="AC37" s="16">
        <f t="shared" si="1"/>
        <v>543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1296</v>
      </c>
      <c r="AI37" s="17"/>
      <c r="AJ37" s="17">
        <f t="shared" si="5"/>
        <v>1054</v>
      </c>
      <c r="AK37" s="17"/>
      <c r="AL37" s="17">
        <f t="shared" si="6"/>
        <v>2350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IF(LEN(TRIM(Input!C36)) = 0, "", Input!C36)</f>
        <v/>
      </c>
      <c r="C38" s="91" t="s">
        <v>0</v>
      </c>
      <c r="D38" s="90" t="str">
        <f>IF(LEN(TRIM(Input!D36)) = 0, "", Input!D36)</f>
        <v/>
      </c>
      <c r="E38" s="98"/>
      <c r="F38" s="90">
        <f>IF(LEN(TRIM(Input!E36)) = 0, "", Input!E36)</f>
        <v>337</v>
      </c>
      <c r="G38" s="90" t="s">
        <v>0</v>
      </c>
      <c r="H38" s="90">
        <f>IF(LEN(TRIM(Input!F36)) = 0, "", Input!F36)</f>
        <v>225</v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IF(LEN(TRIM(Input!C84)) = 0, "", Input!C84)</f>
        <v/>
      </c>
      <c r="N38" s="95" t="s">
        <v>0</v>
      </c>
      <c r="O38" s="94" t="str">
        <f>IF(LEN(TRIM(Input!D84)) = 0, "", Input!D84)</f>
        <v/>
      </c>
      <c r="P38" s="94" t="s">
        <v>0</v>
      </c>
      <c r="Q38" s="94">
        <f>IF(LEN(TRIM(Input!E84)) = 0, "", Input!E84)</f>
        <v>203</v>
      </c>
      <c r="R38" s="94" t="s">
        <v>0</v>
      </c>
      <c r="S38" s="94">
        <f>IF(LEN(TRIM(Input!F84)) = 0, "", Input!F84)</f>
        <v>216</v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337</v>
      </c>
      <c r="AB38" s="16">
        <f t="shared" si="10"/>
        <v>225</v>
      </c>
      <c r="AC38" s="16">
        <f t="shared" si="1"/>
        <v>562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1334</v>
      </c>
      <c r="AI38" s="17"/>
      <c r="AJ38" s="17">
        <f t="shared" si="5"/>
        <v>1211</v>
      </c>
      <c r="AK38" s="17"/>
      <c r="AL38" s="17">
        <f t="shared" si="6"/>
        <v>2545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IF(LEN(TRIM(Input!C37)) = 0, "", Input!C37)</f>
        <v/>
      </c>
      <c r="C39" s="168" t="str">
        <f>IF(LEN(CONCATENATE(B36,B37,B38,B39))=0, " ", SUM(B36:B39))</f>
        <v xml:space="preserve"> </v>
      </c>
      <c r="D39" s="167" t="str">
        <f>IF(LEN(TRIM(Input!D37)) = 0, "", Input!D37)</f>
        <v/>
      </c>
      <c r="E39" s="168" t="str">
        <f>IF(LEN(CONCATENATE(D36,D37,D38,D39))=0, " ", SUM(D36:D39))</f>
        <v xml:space="preserve"> </v>
      </c>
      <c r="F39" s="167">
        <f>IF(LEN(TRIM(Input!E37)) = 0, "", Input!E37)</f>
        <v>324</v>
      </c>
      <c r="G39" s="168">
        <f>IF(LEN(CONCATENATE(F36,F37,F38,F39))=0, " ", SUM(F36:F39))</f>
        <v>1246</v>
      </c>
      <c r="H39" s="167">
        <f>IF(LEN(TRIM(Input!F37)) = 0, "", Input!F37)</f>
        <v>320</v>
      </c>
      <c r="I39" s="168">
        <f>IF(LEN(CONCATENATE(H36,H37,H38,H39))=0, " ", SUM(H36:H39))</f>
        <v>941</v>
      </c>
      <c r="J39" s="100">
        <f>IF(SUM(C39,E39,G39,I39)=0," ",SUM(C39,E39,G39,I39))</f>
        <v>2187</v>
      </c>
      <c r="K39" s="106">
        <v>0.82291666666666596</v>
      </c>
      <c r="L39" s="107"/>
      <c r="M39" s="107" t="str">
        <f>IF(LEN(TRIM(Input!C85)) = 0, "", Input!C85)</f>
        <v/>
      </c>
      <c r="N39" s="108" t="str">
        <f>IF(LEN(CONCATENATE(M36,M37,M38,M39))=0, " ", SUM(M36:M39))</f>
        <v xml:space="preserve"> </v>
      </c>
      <c r="O39" s="107" t="str">
        <f>IF(LEN(TRIM(Input!D85)) = 0, "", Input!D85)</f>
        <v/>
      </c>
      <c r="P39" s="108" t="str">
        <f>IF(LEN(CONCATENATE(O36,O37,O38,O39))=0, " ", SUM(O36:O39))</f>
        <v xml:space="preserve"> </v>
      </c>
      <c r="Q39" s="107">
        <f>IF(LEN(TRIM(Input!E85)) = 0, "", Input!E85)</f>
        <v>182</v>
      </c>
      <c r="R39" s="108">
        <f>IF(LEN(CONCATENATE(Q36,Q37,Q38,Q39))=0, " ", SUM(Q36:Q39))</f>
        <v>869</v>
      </c>
      <c r="S39" s="107">
        <f>IF(LEN(TRIM(Input!F85)) = 0, "", Input!F85)</f>
        <v>212</v>
      </c>
      <c r="T39" s="108">
        <f>IF(LEN(CONCATENATE(S36,S37,S38,S39))=0, " ", SUM(S36:S39))</f>
        <v>884</v>
      </c>
      <c r="U39" s="109">
        <f>IF(SUM(N39,P39,R39,T39)=0," ",SUM(N39,P39,R39,T39))</f>
        <v>1753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324</v>
      </c>
      <c r="AB39" s="16">
        <f t="shared" si="10"/>
        <v>320</v>
      </c>
      <c r="AC39" s="16">
        <f t="shared" si="1"/>
        <v>644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1357</v>
      </c>
      <c r="AI39" s="17"/>
      <c r="AJ39" s="17">
        <f t="shared" si="5"/>
        <v>1265</v>
      </c>
      <c r="AK39" s="17"/>
      <c r="AL39" s="17">
        <f t="shared" si="6"/>
        <v>2622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IF(LEN(TRIM(Input!C38)) = 0, "", Input!C38)</f>
        <v/>
      </c>
      <c r="C40" s="91" t="s">
        <v>0</v>
      </c>
      <c r="D40" s="90" t="str">
        <f>IF(LEN(TRIM(Input!D38)) = 0, "", Input!D38)</f>
        <v/>
      </c>
      <c r="E40" s="92"/>
      <c r="F40" s="90">
        <f>IF(LEN(TRIM(Input!E38)) = 0, "", Input!E38)</f>
        <v>313</v>
      </c>
      <c r="G40" s="90" t="s">
        <v>0</v>
      </c>
      <c r="H40" s="90">
        <f>IF(LEN(TRIM(Input!F38)) = 0, "", Input!F38)</f>
        <v>288</v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IF(LEN(TRIM(Input!C86)) = 0, "", Input!C86)</f>
        <v/>
      </c>
      <c r="N40" s="95" t="s">
        <v>0</v>
      </c>
      <c r="O40" s="94" t="str">
        <f>IF(LEN(TRIM(Input!D86)) = 0, "", Input!D86)</f>
        <v/>
      </c>
      <c r="P40" s="94" t="s">
        <v>0</v>
      </c>
      <c r="Q40" s="94">
        <f>IF(LEN(TRIM(Input!E86)) = 0, "", Input!E86)</f>
        <v>198</v>
      </c>
      <c r="R40" s="94" t="s">
        <v>0</v>
      </c>
      <c r="S40" s="94">
        <f>IF(LEN(TRIM(Input!F86)) = 0, "", Input!F86)</f>
        <v>229</v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313</v>
      </c>
      <c r="AB40" s="16">
        <f t="shared" si="10"/>
        <v>288</v>
      </c>
      <c r="AC40" s="16">
        <f t="shared" si="1"/>
        <v>601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1404</v>
      </c>
      <c r="AI40" s="17"/>
      <c r="AJ40" s="17">
        <f t="shared" si="5"/>
        <v>1231</v>
      </c>
      <c r="AK40" s="17"/>
      <c r="AL40" s="17">
        <f t="shared" si="6"/>
        <v>2635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IF(LEN(TRIM(Input!C39)) = 0, "", Input!C39)</f>
        <v/>
      </c>
      <c r="C41" s="91" t="s">
        <v>0</v>
      </c>
      <c r="D41" s="90" t="str">
        <f>IF(LEN(TRIM(Input!D39)) = 0, "", Input!D39)</f>
        <v/>
      </c>
      <c r="E41" s="98"/>
      <c r="F41" s="90">
        <f>IF(LEN(TRIM(Input!E39)) = 0, "", Input!E39)</f>
        <v>360</v>
      </c>
      <c r="G41" s="90" t="s">
        <v>0</v>
      </c>
      <c r="H41" s="90">
        <f>IF(LEN(TRIM(Input!F39)) = 0, "", Input!F39)</f>
        <v>378</v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IF(LEN(TRIM(Input!C87)) = 0, "", Input!C87)</f>
        <v/>
      </c>
      <c r="N41" s="95" t="s">
        <v>0</v>
      </c>
      <c r="O41" s="94" t="str">
        <f>IF(LEN(TRIM(Input!D87)) = 0, "", Input!D87)</f>
        <v/>
      </c>
      <c r="P41" s="94" t="s">
        <v>0</v>
      </c>
      <c r="Q41" s="94">
        <f>IF(LEN(TRIM(Input!E87)) = 0, "", Input!E87)</f>
        <v>176</v>
      </c>
      <c r="R41" s="94" t="s">
        <v>0</v>
      </c>
      <c r="S41" s="94">
        <f>IF(LEN(TRIM(Input!F87)) = 0, "", Input!F87)</f>
        <v>221</v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360</v>
      </c>
      <c r="AB41" s="16">
        <f t="shared" si="10"/>
        <v>378</v>
      </c>
      <c r="AC41" s="16">
        <f t="shared" si="1"/>
        <v>738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1404</v>
      </c>
      <c r="AI41" s="17"/>
      <c r="AJ41" s="17">
        <f t="shared" si="5"/>
        <v>1202</v>
      </c>
      <c r="AK41" s="17"/>
      <c r="AL41" s="17">
        <f t="shared" si="6"/>
        <v>2606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IF(LEN(TRIM(Input!C40)) = 0, "", Input!C40)</f>
        <v/>
      </c>
      <c r="C42" s="91" t="s">
        <v>0</v>
      </c>
      <c r="D42" s="90" t="str">
        <f>IF(LEN(TRIM(Input!D40)) = 0, "", Input!D40)</f>
        <v/>
      </c>
      <c r="E42" s="98"/>
      <c r="F42" s="90">
        <f>IF(LEN(TRIM(Input!E40)) = 0, "", Input!E40)</f>
        <v>360</v>
      </c>
      <c r="G42" s="90" t="s">
        <v>0</v>
      </c>
      <c r="H42" s="90">
        <f>IF(LEN(TRIM(Input!F40)) = 0, "", Input!F40)</f>
        <v>279</v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IF(LEN(TRIM(Input!C88)) = 0, "", Input!C88)</f>
        <v/>
      </c>
      <c r="N42" s="95" t="s">
        <v>0</v>
      </c>
      <c r="O42" s="94" t="str">
        <f>IF(LEN(TRIM(Input!D88)) = 0, "", Input!D88)</f>
        <v/>
      </c>
      <c r="P42" s="94" t="s">
        <v>0</v>
      </c>
      <c r="Q42" s="94">
        <f>IF(LEN(TRIM(Input!E88)) = 0, "", Input!E88)</f>
        <v>200</v>
      </c>
      <c r="R42" s="94" t="s">
        <v>0</v>
      </c>
      <c r="S42" s="94">
        <f>IF(LEN(TRIM(Input!F88)) = 0, "", Input!F88)</f>
        <v>175</v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360</v>
      </c>
      <c r="AB42" s="16">
        <f t="shared" si="10"/>
        <v>279</v>
      </c>
      <c r="AC42" s="16">
        <f t="shared" si="1"/>
        <v>639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1406</v>
      </c>
      <c r="AI42" s="17"/>
      <c r="AJ42" s="17">
        <f t="shared" si="5"/>
        <v>1062</v>
      </c>
      <c r="AK42" s="17"/>
      <c r="AL42" s="17">
        <f t="shared" si="6"/>
        <v>2468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IF(LEN(TRIM(Input!C41)) = 0, "", Input!C41)</f>
        <v/>
      </c>
      <c r="C43" s="168" t="str">
        <f>IF(LEN(CONCATENATE(B40,B41,B42,B43))=0, " ", SUM(B40:B43))</f>
        <v xml:space="preserve"> </v>
      </c>
      <c r="D43" s="167" t="str">
        <f>IF(LEN(TRIM(Input!D41)) = 0, "", Input!D41)</f>
        <v/>
      </c>
      <c r="E43" s="168" t="str">
        <f>IF(LEN(CONCATENATE(D40,D41,D42,D43))=0, " ", SUM(D40:D43))</f>
        <v xml:space="preserve"> </v>
      </c>
      <c r="F43" s="167">
        <f>IF(LEN(TRIM(Input!E41)) = 0, "", Input!E41)</f>
        <v>371</v>
      </c>
      <c r="G43" s="168">
        <f>IF(LEN(CONCATENATE(F40,F41,F42,F43))=0, " ", SUM(F40:F43))</f>
        <v>1404</v>
      </c>
      <c r="H43" s="167">
        <f>IF(LEN(TRIM(Input!F41)) = 0, "", Input!F41)</f>
        <v>286</v>
      </c>
      <c r="I43" s="168">
        <f>IF(LEN(CONCATENATE(H40,H41,H42,H43))=0, " ", SUM(H40:H43))</f>
        <v>1231</v>
      </c>
      <c r="J43" s="100">
        <f>IF(SUM(C43,E43,G43,I43)=0," ",SUM(C43,E43,G43,I43))</f>
        <v>2635</v>
      </c>
      <c r="K43" s="93">
        <v>0.86458333333333204</v>
      </c>
      <c r="L43" s="94"/>
      <c r="M43" s="107" t="str">
        <f>IF(LEN(TRIM(Input!C89)) = 0, "", Input!C89)</f>
        <v/>
      </c>
      <c r="N43" s="108" t="str">
        <f>IF(LEN(CONCATENATE(M40,M41,M42,M43))=0, " ", SUM(M40:M43))</f>
        <v xml:space="preserve"> </v>
      </c>
      <c r="O43" s="107" t="str">
        <f>IF(LEN(TRIM(Input!D89)) = 0, "", Input!D89)</f>
        <v/>
      </c>
      <c r="P43" s="108" t="str">
        <f>IF(LEN(CONCATENATE(O40,O41,O42,O43))=0, " ", SUM(O40:O43))</f>
        <v xml:space="preserve"> </v>
      </c>
      <c r="Q43" s="107">
        <f>IF(LEN(TRIM(Input!E89)) = 0, "", Input!E89)</f>
        <v>180</v>
      </c>
      <c r="R43" s="108">
        <f>IF(LEN(CONCATENATE(Q40,Q41,Q42,Q43))=0, " ", SUM(Q40:Q43))</f>
        <v>754</v>
      </c>
      <c r="S43" s="107">
        <f>IF(LEN(TRIM(Input!F89)) = 0, "", Input!F89)</f>
        <v>167</v>
      </c>
      <c r="T43" s="108">
        <f>IF(LEN(CONCATENATE(S40,S41,S42,S43))=0, " ", SUM(S40:S43))</f>
        <v>792</v>
      </c>
      <c r="U43" s="96">
        <f>IF(SUM(N43,P43,R43,T43)=0," ",SUM(N43,P43,R43,T43))</f>
        <v>1546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371</v>
      </c>
      <c r="AB43" s="16">
        <f t="shared" si="10"/>
        <v>286</v>
      </c>
      <c r="AC43" s="16">
        <f t="shared" si="1"/>
        <v>657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1354</v>
      </c>
      <c r="AI43" s="17"/>
      <c r="AJ43" s="17">
        <f t="shared" si="5"/>
        <v>1012</v>
      </c>
      <c r="AK43" s="17"/>
      <c r="AL43" s="17">
        <f t="shared" si="6"/>
        <v>2366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IF(LEN(TRIM(Input!C42)) = 0, "", Input!C42)</f>
        <v/>
      </c>
      <c r="C44" s="91" t="s">
        <v>0</v>
      </c>
      <c r="D44" s="90" t="str">
        <f>IF(LEN(TRIM(Input!D42)) = 0, "", Input!D42)</f>
        <v/>
      </c>
      <c r="E44" s="92"/>
      <c r="F44" s="90">
        <f>IF(LEN(TRIM(Input!E42)) = 0, "", Input!E42)</f>
        <v>313</v>
      </c>
      <c r="G44" s="90" t="s">
        <v>0</v>
      </c>
      <c r="H44" s="90">
        <f>IF(LEN(TRIM(Input!F42)) = 0, "", Input!F42)</f>
        <v>259</v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IF(LEN(TRIM(Input!C90)) = 0, "", Input!C90)</f>
        <v/>
      </c>
      <c r="N44" s="95" t="s">
        <v>0</v>
      </c>
      <c r="O44" s="94" t="str">
        <f>IF(LEN(TRIM(Input!D90)) = 0, "", Input!D90)</f>
        <v/>
      </c>
      <c r="P44" s="94" t="s">
        <v>0</v>
      </c>
      <c r="Q44" s="94">
        <f>IF(LEN(TRIM(Input!E90)) = 0, "", Input!E90)</f>
        <v>171</v>
      </c>
      <c r="R44" s="94" t="s">
        <v>0</v>
      </c>
      <c r="S44" s="94">
        <f>IF(LEN(TRIM(Input!F90)) = 0, "", Input!F90)</f>
        <v>158</v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313</v>
      </c>
      <c r="AB44" s="16">
        <f t="shared" si="10"/>
        <v>259</v>
      </c>
      <c r="AC44" s="16">
        <f t="shared" si="1"/>
        <v>572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1332</v>
      </c>
      <c r="AI44" s="17"/>
      <c r="AJ44" s="17">
        <f t="shared" si="5"/>
        <v>1000</v>
      </c>
      <c r="AK44" s="17"/>
      <c r="AL44" s="17">
        <f t="shared" si="6"/>
        <v>2332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IF(LEN(TRIM(Input!C43)) = 0, "", Input!C43)</f>
        <v/>
      </c>
      <c r="C45" s="91" t="s">
        <v>0</v>
      </c>
      <c r="D45" s="90" t="str">
        <f>IF(LEN(TRIM(Input!D43)) = 0, "", Input!D43)</f>
        <v/>
      </c>
      <c r="E45" s="98"/>
      <c r="F45" s="90">
        <f>IF(LEN(TRIM(Input!E43)) = 0, "", Input!E43)</f>
        <v>362</v>
      </c>
      <c r="G45" s="90" t="s">
        <v>0</v>
      </c>
      <c r="H45" s="90">
        <f>IF(LEN(TRIM(Input!F43)) = 0, "", Input!F43)</f>
        <v>238</v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IF(LEN(TRIM(Input!C91)) = 0, "", Input!C91)</f>
        <v/>
      </c>
      <c r="N45" s="95" t="s">
        <v>0</v>
      </c>
      <c r="O45" s="94" t="str">
        <f>IF(LEN(TRIM(Input!D91)) = 0, "", Input!D91)</f>
        <v/>
      </c>
      <c r="P45" s="94" t="s">
        <v>0</v>
      </c>
      <c r="Q45" s="94">
        <f>IF(LEN(TRIM(Input!E91)) = 0, "", Input!E91)</f>
        <v>128</v>
      </c>
      <c r="R45" s="94" t="s">
        <v>0</v>
      </c>
      <c r="S45" s="94">
        <f>IF(LEN(TRIM(Input!F91)) = 0, "", Input!F91)</f>
        <v>155</v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362</v>
      </c>
      <c r="AB45" s="16">
        <f t="shared" si="10"/>
        <v>238</v>
      </c>
      <c r="AC45" s="16">
        <f t="shared" si="1"/>
        <v>600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1361</v>
      </c>
      <c r="AI45" s="17"/>
      <c r="AJ45" s="17">
        <f t="shared" si="5"/>
        <v>1024</v>
      </c>
      <c r="AK45" s="17"/>
      <c r="AL45" s="17">
        <f t="shared" si="6"/>
        <v>2385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IF(LEN(TRIM(Input!C44)) = 0, "", Input!C44)</f>
        <v/>
      </c>
      <c r="C46" s="91" t="s">
        <v>0</v>
      </c>
      <c r="D46" s="90" t="str">
        <f>IF(LEN(TRIM(Input!D44)) = 0, "", Input!D44)</f>
        <v/>
      </c>
      <c r="E46" s="98"/>
      <c r="F46" s="90">
        <f>IF(LEN(TRIM(Input!E44)) = 0, "", Input!E44)</f>
        <v>308</v>
      </c>
      <c r="G46" s="90" t="s">
        <v>0</v>
      </c>
      <c r="H46" s="90">
        <f>IF(LEN(TRIM(Input!F44)) = 0, "", Input!F44)</f>
        <v>229</v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IF(LEN(TRIM(Input!C92)) = 0, "", Input!C92)</f>
        <v/>
      </c>
      <c r="N46" s="95" t="s">
        <v>0</v>
      </c>
      <c r="O46" s="94" t="str">
        <f>IF(LEN(TRIM(Input!D92)) = 0, "", Input!D92)</f>
        <v/>
      </c>
      <c r="P46" s="94" t="s">
        <v>0</v>
      </c>
      <c r="Q46" s="94">
        <f>IF(LEN(TRIM(Input!E92)) = 0, "", Input!E92)</f>
        <v>176</v>
      </c>
      <c r="R46" s="94" t="s">
        <v>0</v>
      </c>
      <c r="S46" s="94">
        <f>IF(LEN(TRIM(Input!F92)) = 0, "", Input!F92)</f>
        <v>133</v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308</v>
      </c>
      <c r="AB46" s="16">
        <f t="shared" si="10"/>
        <v>229</v>
      </c>
      <c r="AC46" s="16">
        <f t="shared" si="1"/>
        <v>537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1303</v>
      </c>
      <c r="AI46" s="17"/>
      <c r="AJ46" s="17">
        <f t="shared" si="5"/>
        <v>1069</v>
      </c>
      <c r="AK46" s="17"/>
      <c r="AL46" s="17">
        <f t="shared" si="6"/>
        <v>2372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IF(LEN(TRIM(Input!C45)) = 0, "", Input!C45)</f>
        <v/>
      </c>
      <c r="C47" s="168" t="str">
        <f>IF(LEN(CONCATENATE(B44,B45,B46,B47))=0, " ", SUM(B44:B47))</f>
        <v xml:space="preserve"> </v>
      </c>
      <c r="D47" s="167" t="str">
        <f>IF(LEN(TRIM(Input!D45)) = 0, "", Input!D45)</f>
        <v/>
      </c>
      <c r="E47" s="168" t="str">
        <f>IF(LEN(CONCATENATE(D44,D45,D46,D47))=0, " ", SUM(D44:D47))</f>
        <v xml:space="preserve"> </v>
      </c>
      <c r="F47" s="167">
        <f>IF(LEN(TRIM(Input!E45)) = 0, "", Input!E45)</f>
        <v>349</v>
      </c>
      <c r="G47" s="168">
        <f>IF(LEN(CONCATENATE(F44,F45,F46,F47))=0, " ", SUM(F44:F47))</f>
        <v>1332</v>
      </c>
      <c r="H47" s="167">
        <f>IF(LEN(TRIM(Input!F45)) = 0, "", Input!F45)</f>
        <v>274</v>
      </c>
      <c r="I47" s="168">
        <f>IF(LEN(CONCATENATE(H44,H45,H46,H47))=0, " ", SUM(H44:H47))</f>
        <v>1000</v>
      </c>
      <c r="J47" s="100">
        <f>IF(SUM(C47,E47,G47,I47)=0," ",SUM(C47,E47,G47,I47))</f>
        <v>2332</v>
      </c>
      <c r="K47" s="106">
        <v>0.906249999999999</v>
      </c>
      <c r="L47" s="107"/>
      <c r="M47" s="107" t="str">
        <f>IF(LEN(TRIM(Input!C93)) = 0, "", Input!C93)</f>
        <v/>
      </c>
      <c r="N47" s="108" t="str">
        <f>IF(LEN(CONCATENATE(M44,M45,M46,M47))=0, " ", SUM(M44:M47))</f>
        <v xml:space="preserve"> </v>
      </c>
      <c r="O47" s="107" t="str">
        <f>IF(LEN(TRIM(Input!D93)) = 0, "", Input!D93)</f>
        <v/>
      </c>
      <c r="P47" s="108" t="str">
        <f>IF(LEN(CONCATENATE(O44,O45,O46,O47))=0, " ", SUM(O44:O47))</f>
        <v xml:space="preserve"> </v>
      </c>
      <c r="Q47" s="107">
        <f>IF(LEN(TRIM(Input!E93)) = 0, "", Input!E93)</f>
        <v>130</v>
      </c>
      <c r="R47" s="108">
        <f>IF(LEN(CONCATENATE(Q44,Q45,Q46,Q47))=0, " ", SUM(Q44:Q47))</f>
        <v>605</v>
      </c>
      <c r="S47" s="107">
        <f>IF(LEN(TRIM(Input!F93)) = 0, "", Input!F93)</f>
        <v>106</v>
      </c>
      <c r="T47" s="108">
        <f>IF(LEN(CONCATENATE(S44,S45,S46,S47))=0, " ", SUM(S44:S47))</f>
        <v>552</v>
      </c>
      <c r="U47" s="109">
        <f>IF(SUM(N47,P47,R47,T47)=0," ",SUM(N47,P47,R47,T47))</f>
        <v>1157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349</v>
      </c>
      <c r="AB47" s="16">
        <f t="shared" si="10"/>
        <v>274</v>
      </c>
      <c r="AC47" s="16">
        <f t="shared" si="1"/>
        <v>623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1359</v>
      </c>
      <c r="AI47" s="17"/>
      <c r="AJ47" s="17">
        <f t="shared" si="5"/>
        <v>1123</v>
      </c>
      <c r="AK47" s="17"/>
      <c r="AL47" s="17">
        <f t="shared" si="6"/>
        <v>2482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IF(LEN(TRIM(Input!C46)) = 0, "", Input!C46)</f>
        <v/>
      </c>
      <c r="C48" s="91" t="s">
        <v>0</v>
      </c>
      <c r="D48" s="90" t="str">
        <f>IF(LEN(TRIM(Input!D46)) = 0, "", Input!D46)</f>
        <v/>
      </c>
      <c r="E48" s="92"/>
      <c r="F48" s="90">
        <f>IF(LEN(TRIM(Input!E46)) = 0, "", Input!E46)</f>
        <v>342</v>
      </c>
      <c r="G48" s="90" t="s">
        <v>0</v>
      </c>
      <c r="H48" s="90">
        <f>IF(LEN(TRIM(Input!F46)) = 0, "", Input!F46)</f>
        <v>283</v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IF(LEN(TRIM(Input!C94)) = 0, "", Input!C94)</f>
        <v/>
      </c>
      <c r="N48" s="95" t="s">
        <v>0</v>
      </c>
      <c r="O48" s="94" t="str">
        <f>IF(LEN(TRIM(Input!D94)) = 0, "", Input!D94)</f>
        <v/>
      </c>
      <c r="P48" s="94" t="s">
        <v>0</v>
      </c>
      <c r="Q48" s="94">
        <f>IF(LEN(TRIM(Input!E94)) = 0, "", Input!E94)</f>
        <v>95</v>
      </c>
      <c r="R48" s="94" t="s">
        <v>0</v>
      </c>
      <c r="S48" s="94">
        <f>IF(LEN(TRIM(Input!F94)) = 0, "", Input!F94)</f>
        <v>104</v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342</v>
      </c>
      <c r="AB48" s="16">
        <f t="shared" si="10"/>
        <v>283</v>
      </c>
      <c r="AC48" s="16">
        <f t="shared" si="1"/>
        <v>625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1375</v>
      </c>
      <c r="AI48" s="17"/>
      <c r="AJ48" s="17">
        <f t="shared" si="5"/>
        <v>1160</v>
      </c>
      <c r="AK48" s="17"/>
      <c r="AL48" s="17">
        <f t="shared" si="6"/>
        <v>2535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IF(LEN(TRIM(Input!C47)) = 0, "", Input!C47)</f>
        <v/>
      </c>
      <c r="C49" s="91" t="s">
        <v>0</v>
      </c>
      <c r="D49" s="90" t="str">
        <f>IF(LEN(TRIM(Input!D47)) = 0, "", Input!D47)</f>
        <v/>
      </c>
      <c r="E49" s="98"/>
      <c r="F49" s="90">
        <f>IF(LEN(TRIM(Input!E47)) = 0, "", Input!E47)</f>
        <v>304</v>
      </c>
      <c r="G49" s="90" t="s">
        <v>0</v>
      </c>
      <c r="H49" s="90">
        <f>IF(LEN(TRIM(Input!F47)) = 0, "", Input!F47)</f>
        <v>283</v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IF(LEN(TRIM(Input!C95)) = 0, "", Input!C95)</f>
        <v/>
      </c>
      <c r="N49" s="95" t="s">
        <v>0</v>
      </c>
      <c r="O49" s="94" t="str">
        <f>IF(LEN(TRIM(Input!D95)) = 0, "", Input!D95)</f>
        <v/>
      </c>
      <c r="P49" s="94" t="s">
        <v>0</v>
      </c>
      <c r="Q49" s="94">
        <f>IF(LEN(TRIM(Input!E95)) = 0, "", Input!E95)</f>
        <v>90</v>
      </c>
      <c r="R49" s="94" t="s">
        <v>0</v>
      </c>
      <c r="S49" s="94">
        <f>IF(LEN(TRIM(Input!F95)) = 0, "", Input!F95)</f>
        <v>86</v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304</v>
      </c>
      <c r="AB49" s="16">
        <f t="shared" si="10"/>
        <v>283</v>
      </c>
      <c r="AC49" s="16">
        <f t="shared" si="1"/>
        <v>587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1362</v>
      </c>
      <c r="AI49" s="17"/>
      <c r="AJ49" s="17">
        <f t="shared" si="5"/>
        <v>1250</v>
      </c>
      <c r="AK49" s="17"/>
      <c r="AL49" s="17">
        <f t="shared" si="6"/>
        <v>2612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IF(LEN(TRIM(Input!C48)) = 0, "", Input!C48)</f>
        <v/>
      </c>
      <c r="C50" s="91" t="s">
        <v>0</v>
      </c>
      <c r="D50" s="90" t="str">
        <f>IF(LEN(TRIM(Input!D48)) = 0, "", Input!D48)</f>
        <v/>
      </c>
      <c r="E50" s="98"/>
      <c r="F50" s="90">
        <f>IF(LEN(TRIM(Input!E48)) = 0, "", Input!E48)</f>
        <v>364</v>
      </c>
      <c r="G50" s="90" t="s">
        <v>0</v>
      </c>
      <c r="H50" s="90">
        <f>IF(LEN(TRIM(Input!F48)) = 0, "", Input!F48)</f>
        <v>283</v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IF(LEN(TRIM(Input!C96)) = 0, "", Input!C96)</f>
        <v/>
      </c>
      <c r="N50" s="95" t="s">
        <v>0</v>
      </c>
      <c r="O50" s="94" t="str">
        <f>IF(LEN(TRIM(Input!D96)) = 0, "", Input!D96)</f>
        <v/>
      </c>
      <c r="P50" s="94" t="s">
        <v>0</v>
      </c>
      <c r="Q50" s="94">
        <f>IF(LEN(TRIM(Input!E96)) = 0, "", Input!E96)</f>
        <v>74</v>
      </c>
      <c r="R50" s="94" t="s">
        <v>0</v>
      </c>
      <c r="S50" s="94">
        <f>IF(LEN(TRIM(Input!F96)) = 0, "", Input!F96)</f>
        <v>77</v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364</v>
      </c>
      <c r="AB50" s="16">
        <f t="shared" si="10"/>
        <v>283</v>
      </c>
      <c r="AC50" s="16">
        <f t="shared" si="1"/>
        <v>647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1468</v>
      </c>
      <c r="AI50" s="17"/>
      <c r="AJ50" s="17">
        <f t="shared" si="5"/>
        <v>1280</v>
      </c>
      <c r="AK50" s="17"/>
      <c r="AL50" s="17">
        <f t="shared" si="6"/>
        <v>2748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IF(LEN(TRIM(Input!C49)) = 0, "", Input!C49)</f>
        <v/>
      </c>
      <c r="C51" s="168" t="str">
        <f>IF(LEN(CONCATENATE(B48,B49,B50,B51))=0, " ", SUM(B48:B51))</f>
        <v xml:space="preserve"> </v>
      </c>
      <c r="D51" s="167" t="str">
        <f>IF(LEN(TRIM(Input!D49)) = 0, "", Input!D49)</f>
        <v/>
      </c>
      <c r="E51" s="168" t="str">
        <f>IF(LEN(CONCATENATE(D48,D49,D50,D51))=0, " ", SUM(D48:D51))</f>
        <v xml:space="preserve"> </v>
      </c>
      <c r="F51" s="167">
        <f>IF(LEN(TRIM(Input!E49)) = 0, "", Input!E49)</f>
        <v>365</v>
      </c>
      <c r="G51" s="168">
        <f>IF(LEN(CONCATENATE(F48,F49,F50,F51))=0, " ", SUM(F48:F51))</f>
        <v>1375</v>
      </c>
      <c r="H51" s="167">
        <f>IF(LEN(TRIM(Input!F49)) = 0, "", Input!F49)</f>
        <v>311</v>
      </c>
      <c r="I51" s="168">
        <f>IF(LEN(CONCATENATE(H48,H49,H50,H51))=0, " ", SUM(H48:H51))</f>
        <v>1160</v>
      </c>
      <c r="J51" s="100">
        <f>IF(SUM(C51,E51,G51,I51)=0," ",SUM(C51,E51,G51,I51))</f>
        <v>2535</v>
      </c>
      <c r="K51" s="106">
        <v>0.94791666666666496</v>
      </c>
      <c r="L51" s="107"/>
      <c r="M51" s="107" t="str">
        <f>IF(LEN(TRIM(Input!C97)) = 0, "", Input!C97)</f>
        <v/>
      </c>
      <c r="N51" s="108" t="str">
        <f>IF(LEN(CONCATENATE(M48,M49,M50,M51))=0, " ", SUM(M48:M51))</f>
        <v xml:space="preserve"> </v>
      </c>
      <c r="O51" s="107" t="str">
        <f>IF(LEN(TRIM(Input!D97)) = 0, "", Input!D97)</f>
        <v/>
      </c>
      <c r="P51" s="108" t="str">
        <f>IF(LEN(CONCATENATE(O48,O49,O50,O51))=0, " ", SUM(O48:O51))</f>
        <v xml:space="preserve"> </v>
      </c>
      <c r="Q51" s="107">
        <f>IF(LEN(TRIM(Input!E97)) = 0, "", Input!E97)</f>
        <v>56</v>
      </c>
      <c r="R51" s="108">
        <f>IF(LEN(CONCATENATE(Q48,Q49,Q50,Q51))=0, " ", SUM(Q48:Q51))</f>
        <v>315</v>
      </c>
      <c r="S51" s="107">
        <f>IF(LEN(TRIM(Input!F97)) = 0, "", Input!F97)</f>
        <v>76</v>
      </c>
      <c r="T51" s="108">
        <f>IF(LEN(CONCATENATE(S48,S49,S50,S51))=0, " ", SUM(S48:S51))</f>
        <v>343</v>
      </c>
      <c r="U51" s="109">
        <f>IF(SUM(N51,P51,R51,T51)=0," ",SUM(N51,P51,R51,T51))</f>
        <v>658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365</v>
      </c>
      <c r="AB51" s="16">
        <f t="shared" si="10"/>
        <v>311</v>
      </c>
      <c r="AC51" s="16">
        <f t="shared" si="1"/>
        <v>676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1480</v>
      </c>
      <c r="AI51" s="17"/>
      <c r="AJ51" s="17">
        <f t="shared" si="5"/>
        <v>1398</v>
      </c>
      <c r="AK51" s="17"/>
      <c r="AL51" s="17">
        <f t="shared" si="6"/>
        <v>2878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IF(LEN(TRIM(Input!C50)) = 0, "", Input!C50)</f>
        <v/>
      </c>
      <c r="C52" s="91" t="s">
        <v>0</v>
      </c>
      <c r="D52" s="90" t="str">
        <f>IF(LEN(TRIM(Input!D50)) = 0, "", Input!D50)</f>
        <v/>
      </c>
      <c r="E52" s="92"/>
      <c r="F52" s="90">
        <f>IF(LEN(TRIM(Input!E50)) = 0, "", Input!E50)</f>
        <v>329</v>
      </c>
      <c r="G52" s="90" t="s">
        <v>0</v>
      </c>
      <c r="H52" s="90">
        <f>IF(LEN(TRIM(Input!F50)) = 0, "", Input!F50)</f>
        <v>373</v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IF(LEN(TRIM(Input!C98)) = 0, "", Input!C98)</f>
        <v/>
      </c>
      <c r="N52" s="95" t="s">
        <v>0</v>
      </c>
      <c r="O52" s="94" t="str">
        <f>IF(LEN(TRIM(Input!D98)) = 0, "", Input!D98)</f>
        <v/>
      </c>
      <c r="P52" s="94" t="s">
        <v>0</v>
      </c>
      <c r="Q52" s="94">
        <f>IF(LEN(TRIM(Input!E98)) = 0, "", Input!E98)</f>
        <v>50</v>
      </c>
      <c r="R52" s="94" t="s">
        <v>0</v>
      </c>
      <c r="S52" s="94">
        <f>IF(LEN(TRIM(Input!F98)) = 0, "", Input!F98)</f>
        <v>74</v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329</v>
      </c>
      <c r="AB52" s="16">
        <f t="shared" si="10"/>
        <v>373</v>
      </c>
      <c r="AC52" s="16">
        <f t="shared" si="1"/>
        <v>702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1493</v>
      </c>
      <c r="AI52" s="17"/>
      <c r="AJ52" s="17">
        <f t="shared" si="5"/>
        <v>1478</v>
      </c>
      <c r="AK52" s="17"/>
      <c r="AL52" s="17">
        <f t="shared" si="6"/>
        <v>2971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IF(LEN(TRIM(Input!C51)) = 0, "", Input!C51)</f>
        <v/>
      </c>
      <c r="C53" s="91" t="s">
        <v>0</v>
      </c>
      <c r="D53" s="90" t="str">
        <f>IF(LEN(TRIM(Input!D51)) = 0, "", Input!D51)</f>
        <v/>
      </c>
      <c r="E53" s="98"/>
      <c r="F53" s="90">
        <f>IF(LEN(TRIM(Input!E51)) = 0, "", Input!E51)</f>
        <v>410</v>
      </c>
      <c r="G53" s="90" t="s">
        <v>0</v>
      </c>
      <c r="H53" s="90">
        <f>IF(LEN(TRIM(Input!F51)) = 0, "", Input!F51)</f>
        <v>313</v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IF(LEN(TRIM(Input!C99)) = 0, "", Input!C99)</f>
        <v/>
      </c>
      <c r="N53" s="95" t="s">
        <v>0</v>
      </c>
      <c r="O53" s="94" t="str">
        <f>IF(LEN(TRIM(Input!D99)) = 0, "", Input!D99)</f>
        <v/>
      </c>
      <c r="P53" s="94" t="s">
        <v>0</v>
      </c>
      <c r="Q53" s="94">
        <f>IF(LEN(TRIM(Input!E99)) = 0, "", Input!E99)</f>
        <v>38</v>
      </c>
      <c r="R53" s="94" t="s">
        <v>0</v>
      </c>
      <c r="S53" s="94">
        <f>IF(LEN(TRIM(Input!F99)) = 0, "", Input!F99)</f>
        <v>52</v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410</v>
      </c>
      <c r="AB53" s="16">
        <f t="shared" si="10"/>
        <v>313</v>
      </c>
      <c r="AC53" s="16">
        <f t="shared" si="1"/>
        <v>723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1589</v>
      </c>
      <c r="AI53" s="17"/>
      <c r="AJ53" s="17">
        <f t="shared" si="5"/>
        <v>1481</v>
      </c>
      <c r="AK53" s="17"/>
      <c r="AL53" s="17">
        <f t="shared" si="6"/>
        <v>3070</v>
      </c>
      <c r="AM53" s="19"/>
    </row>
    <row r="54" spans="1:98" s="13" customFormat="1" ht="18.75" customHeight="1">
      <c r="A54" s="89">
        <v>0.47916666666666702</v>
      </c>
      <c r="B54" s="90" t="str">
        <f>IF(LEN(TRIM(Input!C52)) = 0, "", Input!C52)</f>
        <v/>
      </c>
      <c r="C54" s="91" t="s">
        <v>0</v>
      </c>
      <c r="D54" s="90" t="str">
        <f>IF(LEN(TRIM(Input!D52)) = 0, "", Input!D52)</f>
        <v/>
      </c>
      <c r="E54" s="98"/>
      <c r="F54" s="90">
        <f>IF(LEN(TRIM(Input!E52)) = 0, "", Input!E52)</f>
        <v>376</v>
      </c>
      <c r="G54" s="90" t="s">
        <v>0</v>
      </c>
      <c r="H54" s="90">
        <f>IF(LEN(TRIM(Input!F52)) = 0, "", Input!F52)</f>
        <v>401</v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IF(LEN(TRIM(Input!C100)) = 0, "", Input!C100)</f>
        <v/>
      </c>
      <c r="N54" s="95" t="s">
        <v>0</v>
      </c>
      <c r="O54" s="94" t="str">
        <f>IF(LEN(TRIM(Input!D100)) = 0, "", Input!D100)</f>
        <v/>
      </c>
      <c r="P54" s="94" t="s">
        <v>0</v>
      </c>
      <c r="Q54" s="94">
        <f>IF(LEN(TRIM(Input!E100)) = 0, "", Input!E100)</f>
        <v>29</v>
      </c>
      <c r="R54" s="94" t="s">
        <v>0</v>
      </c>
      <c r="S54" s="94">
        <f>IF(LEN(TRIM(Input!F100)) = 0, "", Input!F100)</f>
        <v>36</v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376</v>
      </c>
      <c r="AB54" s="16">
        <f t="shared" si="10"/>
        <v>401</v>
      </c>
      <c r="AC54" s="16">
        <f t="shared" si="1"/>
        <v>777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1615</v>
      </c>
      <c r="AI54" s="17"/>
      <c r="AJ54" s="17">
        <f t="shared" si="5"/>
        <v>1541</v>
      </c>
      <c r="AK54" s="17"/>
      <c r="AL54" s="17">
        <f t="shared" si="6"/>
        <v>3156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IF(LEN(TRIM(Input!C53)) = 0, "", Input!C53)</f>
        <v/>
      </c>
      <c r="C55" s="168" t="str">
        <f>IF(LEN(CONCATENATE(B52,B53,B54,B55))=0, " ", SUM(B52:B55))</f>
        <v xml:space="preserve"> </v>
      </c>
      <c r="D55" s="90" t="str">
        <f>IF(LEN(TRIM(Input!D53)) = 0, "", Input!D53)</f>
        <v/>
      </c>
      <c r="E55" s="168" t="str">
        <f>IF(LEN(CONCATENATE(D52,D53,D54,D55))=0, " ", SUM(D52:D55))</f>
        <v xml:space="preserve"> </v>
      </c>
      <c r="F55" s="90">
        <f>IF(LEN(TRIM(Input!E53)) = 0, "", Input!E53)</f>
        <v>378</v>
      </c>
      <c r="G55" s="168">
        <f>IF(LEN(CONCATENATE(F52,F53,F54,F55))=0, " ", SUM(F52:F55))</f>
        <v>1493</v>
      </c>
      <c r="H55" s="90">
        <f>IF(LEN(TRIM(Input!F53)) = 0, "", Input!F53)</f>
        <v>391</v>
      </c>
      <c r="I55" s="168">
        <f>IF(LEN(CONCATENATE(H52,H53,H54,H55))=0, " ", SUM(H52:H55))</f>
        <v>1478</v>
      </c>
      <c r="J55" s="101">
        <f>IF(SUM(C55,E55,G55,I55)=0," ",SUM(C55,E55,G55,I55))</f>
        <v>2971</v>
      </c>
      <c r="K55" s="93">
        <v>0.98958333333333204</v>
      </c>
      <c r="L55" s="94"/>
      <c r="M55" s="94" t="str">
        <f>IF(LEN(TRIM(Input!C101)) = 0, "", Input!C101)</f>
        <v/>
      </c>
      <c r="N55" s="108" t="str">
        <f>IF(LEN(CONCATENATE(M52,M53,M54,M55))=0, " ", SUM(M52:M55))</f>
        <v xml:space="preserve"> </v>
      </c>
      <c r="O55" s="94" t="str">
        <f>IF(LEN(TRIM(Input!D101)) = 0, "", Input!D101)</f>
        <v/>
      </c>
      <c r="P55" s="108" t="str">
        <f>IF(LEN(CONCATENATE(O52,O53,O54,O55))=0, " ", SUM(O52:O55))</f>
        <v xml:space="preserve"> </v>
      </c>
      <c r="Q55" s="94">
        <f>IF(LEN(TRIM(Input!E101)) = 0, "", Input!E101)</f>
        <v>43</v>
      </c>
      <c r="R55" s="108">
        <f>IF(LEN(CONCATENATE(Q52,Q53,Q54,Q55))=0, " ", SUM(Q52:Q55))</f>
        <v>160</v>
      </c>
      <c r="S55" s="94">
        <f>IF(LEN(TRIM(Input!F101)) = 0, "", Input!F101)</f>
        <v>32</v>
      </c>
      <c r="T55" s="108">
        <f>IF(LEN(CONCATENATE(S52,S53,S54,S55))=0, " ", SUM(S52:S55))</f>
        <v>194</v>
      </c>
      <c r="U55" s="96">
        <f>IF(SUM(N55,P55,R55,T55)=0," ",SUM(N55,P55,R55,T55))</f>
        <v>354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378</v>
      </c>
      <c r="AB55" s="16">
        <f t="shared" si="10"/>
        <v>391</v>
      </c>
      <c r="AC55" s="16">
        <f t="shared" si="1"/>
        <v>769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1646</v>
      </c>
      <c r="AI55" s="17"/>
      <c r="AJ55" s="17">
        <f t="shared" si="5"/>
        <v>1500</v>
      </c>
      <c r="AK55" s="17"/>
      <c r="AL55" s="17">
        <f t="shared" si="6"/>
        <v>3146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>
        <f>IF(SUM(G11,G15,G19,G23,G27,G31,G35,G39,G43,G47,G51,G55)=0,"",SUM(G11,G15,G19,G23,G27,G31,G35,G39,G43,G47,G51,G55))</f>
        <v>8141</v>
      </c>
      <c r="H56" s="112"/>
      <c r="I56" s="112">
        <f>IF(SUM(I11,I15,I19,I23,I27,I31,I35,I39,I43,I47,I51,I55)=0,"",SUM(I11,I15,I19,I23,I27,I31,I35,I39,I43,I47,I51,I55))</f>
        <v>6799</v>
      </c>
      <c r="J56" s="112">
        <f>IF(SUM(J11,J15,J19,J23,J27,J31,J35,J39,J43,J47,J51,J55)=0,"",SUM(J11,J15,J19,J23,J27,J31,J35,J39,J43,J47,J51,J55))</f>
        <v>14940</v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>
        <f>IF(SUM(R11,R15,R19,R23,R27,R31,R35,R39,R43,R47,R51,R55)=0,"",SUM(R11,R15,R19,R23,R27,R31,R35,R39,R43,R47,R51,R55))</f>
        <v>13273</v>
      </c>
      <c r="S56" s="115"/>
      <c r="T56" s="115">
        <f>IF(SUM(T11,T15,T19,T23,T27,T31,T35,T39,T43,T47,T51,T55)=0,"",SUM(T11,T15,T19,T23,T27,T31,T35,T39,T43,T47,T51,T55))</f>
        <v>13772</v>
      </c>
      <c r="U56" s="116">
        <f>IF(SUM(U11,U15,U19,U23,U27,U31,U35,U39,U43,U47,U51,U55)=0,"",SUM(U11,U15,U19,U23,U27,U31,U35,U39,U43,U47,U51,U55))</f>
        <v>27045</v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425</v>
      </c>
      <c r="AB56" s="28">
        <f>IF(S8="",0,S8)</f>
        <v>376</v>
      </c>
      <c r="AC56" s="16">
        <f t="shared" si="1"/>
        <v>801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1642</v>
      </c>
      <c r="AI56" s="17"/>
      <c r="AJ56" s="17">
        <f t="shared" si="5"/>
        <v>1485</v>
      </c>
      <c r="AK56" s="17"/>
      <c r="AL56" s="17">
        <f t="shared" si="6"/>
        <v>3127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436</v>
      </c>
      <c r="AB57" s="28">
        <f t="shared" ref="AB57:AB103" si="15">IF(S9="",0,S9)</f>
        <v>373</v>
      </c>
      <c r="AC57" s="16">
        <f t="shared" si="1"/>
        <v>809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1597</v>
      </c>
      <c r="AI57" s="17"/>
      <c r="AJ57" s="17">
        <f t="shared" si="5"/>
        <v>1507</v>
      </c>
      <c r="AK57" s="17"/>
      <c r="AL57" s="17">
        <f t="shared" si="6"/>
        <v>3104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407</v>
      </c>
      <c r="AB58" s="28">
        <f t="shared" si="15"/>
        <v>360</v>
      </c>
      <c r="AC58" s="16">
        <f t="shared" si="1"/>
        <v>767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1525</v>
      </c>
      <c r="AI58" s="17"/>
      <c r="AJ58" s="17">
        <f t="shared" si="5"/>
        <v>1534</v>
      </c>
      <c r="AK58" s="17"/>
      <c r="AL58" s="17">
        <f t="shared" si="6"/>
        <v>3059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374</v>
      </c>
      <c r="AB59" s="28">
        <f t="shared" si="15"/>
        <v>376</v>
      </c>
      <c r="AC59" s="16">
        <f t="shared" si="1"/>
        <v>750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1509</v>
      </c>
      <c r="AI59" s="17"/>
      <c r="AJ59" s="17">
        <f t="shared" si="5"/>
        <v>1550</v>
      </c>
      <c r="AK59" s="17"/>
      <c r="AL59" s="17">
        <f t="shared" si="6"/>
        <v>3059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380</v>
      </c>
      <c r="AB60" s="28">
        <f t="shared" si="15"/>
        <v>398</v>
      </c>
      <c r="AC60" s="16">
        <f t="shared" si="1"/>
        <v>778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1504</v>
      </c>
      <c r="AI60" s="17"/>
      <c r="AJ60" s="17">
        <f t="shared" si="5"/>
        <v>1577</v>
      </c>
      <c r="AK60" s="17"/>
      <c r="AL60" s="17">
        <f t="shared" si="6"/>
        <v>3081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>
        <f>IF(G56="","",G56/$J$56)</f>
        <v>0.54491298527443111</v>
      </c>
      <c r="H61" s="119"/>
      <c r="I61" s="119">
        <f>IF(I56="","",I56/$J$56)</f>
        <v>0.45508701472556895</v>
      </c>
      <c r="J61" s="120">
        <f>IF(J56="","",J56/(J56+U56))</f>
        <v>0.35584137191854232</v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>
        <f>IF(R56="","",R56/$U$56)</f>
        <v>0.49077463486781292</v>
      </c>
      <c r="S61" s="123"/>
      <c r="T61" s="123">
        <f>IF(T56="","",T56/$U$56)</f>
        <v>0.50922536513218708</v>
      </c>
      <c r="U61" s="124">
        <f>IF(U56="","",U56/(U56+J56))</f>
        <v>0.64415862808145763</v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364</v>
      </c>
      <c r="AB61" s="28">
        <f t="shared" si="15"/>
        <v>400</v>
      </c>
      <c r="AC61" s="16">
        <f t="shared" si="1"/>
        <v>764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1527</v>
      </c>
      <c r="AI61" s="17"/>
      <c r="AJ61" s="17">
        <f t="shared" si="5"/>
        <v>1561</v>
      </c>
      <c r="AK61" s="17"/>
      <c r="AL61" s="17">
        <f t="shared" si="6"/>
        <v>3088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>
        <f>IF(AI14&lt;&gt;0,AI14,"")</f>
        <v>0.48958333333333298</v>
      </c>
      <c r="H62" s="127"/>
      <c r="I62" s="127">
        <f>IF(AK14&lt;&gt;0,AK14,"")</f>
        <v>0.47916666666666702</v>
      </c>
      <c r="J62" s="128">
        <f>IF(AM14&lt;&gt;0,AM14,"")</f>
        <v>0.47916666666666702</v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>
        <f>IF(AI94&lt;&gt;0,AI94,"")</f>
        <v>0.58333333333333304</v>
      </c>
      <c r="S62" s="131"/>
      <c r="T62" s="131">
        <f>IF(AK94&lt;&gt;0,AK94,"")</f>
        <v>0.70833333333333304</v>
      </c>
      <c r="U62" s="132">
        <f>IF(AM94&lt;&gt;0,AM94,"")</f>
        <v>0.58333333333333304</v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391</v>
      </c>
      <c r="AB62" s="28">
        <f t="shared" si="15"/>
        <v>376</v>
      </c>
      <c r="AC62" s="16">
        <f t="shared" si="1"/>
        <v>767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1595</v>
      </c>
      <c r="AI62" s="17"/>
      <c r="AJ62" s="17">
        <f t="shared" si="5"/>
        <v>1550</v>
      </c>
      <c r="AK62" s="17"/>
      <c r="AL62" s="17">
        <f t="shared" si="6"/>
        <v>3145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>
        <f>IF(AI9&lt;&gt;0,AI9,"")</f>
        <v>1646</v>
      </c>
      <c r="H63" s="135"/>
      <c r="I63" s="135">
        <f>IF(AK9&lt;&gt;0,AK9,"")</f>
        <v>1541</v>
      </c>
      <c r="J63" s="136">
        <f>IF(AM9&lt;&gt;0,AM9,"")</f>
        <v>3156</v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>
        <f>IF(AI89&lt;&gt;0,SUM(AI95:AI98),"")</f>
        <v>1672</v>
      </c>
      <c r="S63" s="141"/>
      <c r="T63" s="140">
        <f>IF(AK89&lt;&gt;0,AK89,"")</f>
        <v>1781</v>
      </c>
      <c r="U63" s="142">
        <f>IF(AM89&lt;&gt;0,AM89,"")</f>
        <v>3280</v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369</v>
      </c>
      <c r="AB63" s="28">
        <f t="shared" si="15"/>
        <v>403</v>
      </c>
      <c r="AC63" s="16">
        <f t="shared" si="1"/>
        <v>772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1620</v>
      </c>
      <c r="AI63" s="17"/>
      <c r="AJ63" s="17">
        <f t="shared" si="5"/>
        <v>1608</v>
      </c>
      <c r="AK63" s="17"/>
      <c r="AL63" s="17">
        <f t="shared" si="6"/>
        <v>3228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>
        <f>IF(AI23&lt;&gt;0,AI23,"")</f>
        <v>0.94380733944954132</v>
      </c>
      <c r="H64" s="144"/>
      <c r="I64" s="144">
        <f>IF(AK23&lt;&gt;0,AK23,"")</f>
        <v>0.96072319201995016</v>
      </c>
      <c r="J64" s="145">
        <f>IF(AM23&lt;&gt;0,AM23,"")</f>
        <v>0.97527812113720647</v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>
        <f>IF(AI103&lt;&gt;0,AI103,"")</f>
        <v>0.96759259259259256</v>
      </c>
      <c r="S64" s="149"/>
      <c r="T64" s="149">
        <f>IF(AK103&lt;&gt;0,AK103,"")</f>
        <v>0.97857142857142854</v>
      </c>
      <c r="U64" s="150">
        <f>IF(AM103&lt;&gt;0,AM103,"")</f>
        <v>0.96470588235294119</v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403</v>
      </c>
      <c r="AB64" s="28">
        <f t="shared" si="15"/>
        <v>382</v>
      </c>
      <c r="AC64" s="16">
        <f t="shared" si="1"/>
        <v>785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1672</v>
      </c>
      <c r="AI64" s="17"/>
      <c r="AJ64" s="17">
        <f t="shared" si="5"/>
        <v>1608</v>
      </c>
      <c r="AK64" s="17"/>
      <c r="AL64" s="17">
        <f t="shared" si="6"/>
        <v>3280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432</v>
      </c>
      <c r="AB65" s="28">
        <f t="shared" si="15"/>
        <v>389</v>
      </c>
      <c r="AC65" s="16">
        <f t="shared" si="1"/>
        <v>821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1613</v>
      </c>
      <c r="AI65" s="17"/>
      <c r="AJ65" s="17">
        <f t="shared" si="5"/>
        <v>1618</v>
      </c>
      <c r="AK65" s="17"/>
      <c r="AL65" s="17">
        <f t="shared" si="6"/>
        <v>3231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416</v>
      </c>
      <c r="AB66" s="28">
        <f t="shared" si="15"/>
        <v>434</v>
      </c>
      <c r="AC66" s="16">
        <f t="shared" si="1"/>
        <v>850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1534</v>
      </c>
      <c r="AI66" s="17"/>
      <c r="AJ66" s="17">
        <f t="shared" si="5"/>
        <v>1670</v>
      </c>
      <c r="AK66" s="17"/>
      <c r="AL66" s="17">
        <f t="shared" si="6"/>
        <v>3204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421</v>
      </c>
      <c r="AB67" s="28">
        <f t="shared" si="15"/>
        <v>403</v>
      </c>
      <c r="AC67" s="16">
        <f t="shared" si="1"/>
        <v>824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1492</v>
      </c>
      <c r="AI67" s="17"/>
      <c r="AJ67" s="17">
        <f t="shared" si="5"/>
        <v>1663</v>
      </c>
      <c r="AK67" s="17"/>
      <c r="AL67" s="17">
        <f t="shared" si="6"/>
        <v>3155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344</v>
      </c>
      <c r="AB68" s="28">
        <f t="shared" si="15"/>
        <v>392</v>
      </c>
      <c r="AC68" s="16">
        <f t="shared" si="1"/>
        <v>736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1467</v>
      </c>
      <c r="AI68" s="17"/>
      <c r="AJ68" s="17">
        <f t="shared" si="5"/>
        <v>1665</v>
      </c>
      <c r="AK68" s="17"/>
      <c r="AL68" s="17">
        <f t="shared" si="6"/>
        <v>3132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353</v>
      </c>
      <c r="AB69" s="28">
        <f t="shared" si="15"/>
        <v>441</v>
      </c>
      <c r="AC69" s="16">
        <f t="shared" si="1"/>
        <v>794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1533</v>
      </c>
      <c r="AI69" s="17"/>
      <c r="AJ69" s="17">
        <f t="shared" si="5"/>
        <v>1691</v>
      </c>
      <c r="AK69" s="17"/>
      <c r="AL69" s="17">
        <f t="shared" si="6"/>
        <v>3224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159" t="s">
        <v>3</v>
      </c>
      <c r="K70" s="159" t="s">
        <v>4</v>
      </c>
      <c r="L70" s="159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374</v>
      </c>
      <c r="AB70" s="28">
        <f t="shared" si="15"/>
        <v>427</v>
      </c>
      <c r="AC70" s="16">
        <f t="shared" si="1"/>
        <v>801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1556</v>
      </c>
      <c r="AI70" s="17"/>
      <c r="AJ70" s="17">
        <f t="shared" si="5"/>
        <v>1641</v>
      </c>
      <c r="AK70" s="17"/>
      <c r="AL70" s="17">
        <f t="shared" si="6"/>
        <v>3197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>
        <f>IF(OR(R56="",G56="")," ",(R56+G56))</f>
        <v>21414</v>
      </c>
      <c r="K71" s="164">
        <f>IF(OR(T56="",I56="")," ",(T56+I56))</f>
        <v>20571</v>
      </c>
      <c r="L71" s="157"/>
      <c r="M71" s="334">
        <f>IF(OR(U56="",J56="")," ",(U56+J56))</f>
        <v>41985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396</v>
      </c>
      <c r="AB71" s="28">
        <f t="shared" si="15"/>
        <v>405</v>
      </c>
      <c r="AC71" s="16">
        <f t="shared" si="1"/>
        <v>801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1540</v>
      </c>
      <c r="AI71" s="17"/>
      <c r="AJ71" s="17">
        <f t="shared" si="5"/>
        <v>1666</v>
      </c>
      <c r="AK71" s="17"/>
      <c r="AL71" s="17">
        <f t="shared" si="6"/>
        <v>3206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410</v>
      </c>
      <c r="AB72" s="28">
        <f t="shared" si="15"/>
        <v>418</v>
      </c>
      <c r="AC72" s="16">
        <f t="shared" ref="AC72:AC103" si="16">SUM(Y72:AB72)</f>
        <v>828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1544</v>
      </c>
      <c r="AI72" s="17"/>
      <c r="AJ72" s="17">
        <f t="shared" ref="AJ72:AJ103" si="20">SUM(AB72:AB75)</f>
        <v>1686</v>
      </c>
      <c r="AK72" s="17"/>
      <c r="AL72" s="17">
        <f t="shared" ref="AL72:AL103" si="21">SUM(AD72+AF72+AH72+AJ72)</f>
        <v>3230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376</v>
      </c>
      <c r="AB73" s="28">
        <f t="shared" si="15"/>
        <v>391</v>
      </c>
      <c r="AC73" s="16">
        <f t="shared" si="16"/>
        <v>767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1498</v>
      </c>
      <c r="AI73" s="17"/>
      <c r="AJ73" s="17">
        <f t="shared" si="20"/>
        <v>1714</v>
      </c>
      <c r="AK73" s="17"/>
      <c r="AL73" s="17">
        <f t="shared" si="21"/>
        <v>3212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358</v>
      </c>
      <c r="AB74" s="28">
        <f t="shared" si="15"/>
        <v>452</v>
      </c>
      <c r="AC74" s="16">
        <f t="shared" si="16"/>
        <v>810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1457</v>
      </c>
      <c r="AI74" s="17"/>
      <c r="AJ74" s="17">
        <f t="shared" si="20"/>
        <v>1773</v>
      </c>
      <c r="AK74" s="17"/>
      <c r="AL74" s="17">
        <f t="shared" si="21"/>
        <v>3230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400</v>
      </c>
      <c r="AB75" s="28">
        <f t="shared" si="15"/>
        <v>425</v>
      </c>
      <c r="AC75" s="16">
        <f t="shared" si="16"/>
        <v>825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1441</v>
      </c>
      <c r="AI75" s="17"/>
      <c r="AJ75" s="17">
        <f t="shared" si="20"/>
        <v>1776</v>
      </c>
      <c r="AK75" s="17"/>
      <c r="AL75" s="17">
        <f t="shared" si="21"/>
        <v>3217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364</v>
      </c>
      <c r="AB76" s="28">
        <f t="shared" si="15"/>
        <v>446</v>
      </c>
      <c r="AC76" s="16">
        <f t="shared" si="16"/>
        <v>810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1414</v>
      </c>
      <c r="AI76" s="17"/>
      <c r="AJ76" s="17">
        <f t="shared" si="20"/>
        <v>1781</v>
      </c>
      <c r="AK76" s="17"/>
      <c r="AL76" s="17">
        <f t="shared" si="21"/>
        <v>3195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335</v>
      </c>
      <c r="AB77" s="28">
        <f t="shared" si="15"/>
        <v>450</v>
      </c>
      <c r="AC77" s="16">
        <f t="shared" si="16"/>
        <v>785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1437</v>
      </c>
      <c r="AI77" s="17"/>
      <c r="AJ77" s="17">
        <f t="shared" si="20"/>
        <v>1677</v>
      </c>
      <c r="AK77" s="17"/>
      <c r="AL77" s="17">
        <f t="shared" si="21"/>
        <v>3114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342</v>
      </c>
      <c r="AB78" s="28">
        <f t="shared" si="15"/>
        <v>455</v>
      </c>
      <c r="AC78" s="16">
        <f t="shared" si="16"/>
        <v>797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1437</v>
      </c>
      <c r="AI78" s="17"/>
      <c r="AJ78" s="17">
        <f t="shared" si="20"/>
        <v>1546</v>
      </c>
      <c r="AK78" s="17"/>
      <c r="AL78" s="17">
        <f t="shared" si="21"/>
        <v>2983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373</v>
      </c>
      <c r="AB79" s="28">
        <f t="shared" si="15"/>
        <v>430</v>
      </c>
      <c r="AC79" s="16">
        <f t="shared" si="16"/>
        <v>803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1430</v>
      </c>
      <c r="AI79" s="17"/>
      <c r="AJ79" s="17">
        <f t="shared" si="20"/>
        <v>1381</v>
      </c>
      <c r="AK79" s="17"/>
      <c r="AL79" s="17">
        <f t="shared" si="21"/>
        <v>2811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387</v>
      </c>
      <c r="AB80" s="28">
        <f t="shared" si="15"/>
        <v>342</v>
      </c>
      <c r="AC80" s="16">
        <f t="shared" si="16"/>
        <v>729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1327</v>
      </c>
      <c r="AI80" s="17"/>
      <c r="AJ80" s="17">
        <f t="shared" si="20"/>
        <v>1205</v>
      </c>
      <c r="AK80" s="17"/>
      <c r="AL80" s="17">
        <f t="shared" si="21"/>
        <v>2532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335</v>
      </c>
      <c r="AB81" s="28">
        <f t="shared" si="15"/>
        <v>319</v>
      </c>
      <c r="AC81" s="16">
        <f t="shared" si="16"/>
        <v>654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1201</v>
      </c>
      <c r="AI81" s="17"/>
      <c r="AJ81" s="17">
        <f t="shared" si="20"/>
        <v>1108</v>
      </c>
      <c r="AK81" s="17"/>
      <c r="AL81" s="17">
        <f t="shared" si="21"/>
        <v>2309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335</v>
      </c>
      <c r="AB82" s="28">
        <f t="shared" si="15"/>
        <v>290</v>
      </c>
      <c r="AC82" s="16">
        <f t="shared" si="16"/>
        <v>625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1089</v>
      </c>
      <c r="AI82" s="17"/>
      <c r="AJ82" s="17">
        <f t="shared" si="20"/>
        <v>1000</v>
      </c>
      <c r="AK82" s="17"/>
      <c r="AL82" s="17">
        <f t="shared" si="21"/>
        <v>2089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270</v>
      </c>
      <c r="AB83" s="28">
        <f t="shared" si="15"/>
        <v>254</v>
      </c>
      <c r="AC83" s="16">
        <f t="shared" si="16"/>
        <v>524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957</v>
      </c>
      <c r="AI83" s="17"/>
      <c r="AJ83" s="17">
        <f t="shared" si="20"/>
        <v>926</v>
      </c>
      <c r="AK83" s="17"/>
      <c r="AL83" s="17">
        <f t="shared" si="21"/>
        <v>1883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261</v>
      </c>
      <c r="AB84" s="28">
        <f t="shared" si="15"/>
        <v>245</v>
      </c>
      <c r="AC84" s="16">
        <f t="shared" si="16"/>
        <v>506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869</v>
      </c>
      <c r="AI84" s="17"/>
      <c r="AJ84" s="17">
        <f t="shared" si="20"/>
        <v>884</v>
      </c>
      <c r="AK84" s="17"/>
      <c r="AL84" s="17">
        <f t="shared" si="21"/>
        <v>1753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223</v>
      </c>
      <c r="AB85" s="28">
        <f t="shared" si="15"/>
        <v>211</v>
      </c>
      <c r="AC85" s="16">
        <f t="shared" si="16"/>
        <v>434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806</v>
      </c>
      <c r="AI85" s="17"/>
      <c r="AJ85" s="17">
        <f t="shared" si="20"/>
        <v>868</v>
      </c>
      <c r="AK85" s="17"/>
      <c r="AL85" s="17">
        <f t="shared" si="21"/>
        <v>1674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203</v>
      </c>
      <c r="AB86" s="28">
        <f t="shared" si="15"/>
        <v>216</v>
      </c>
      <c r="AC86" s="16">
        <f t="shared" si="16"/>
        <v>419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759</v>
      </c>
      <c r="AI86" s="17"/>
      <c r="AJ86" s="17">
        <f t="shared" si="20"/>
        <v>878</v>
      </c>
      <c r="AK86" s="17"/>
      <c r="AL86" s="17">
        <f t="shared" si="21"/>
        <v>1637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182</v>
      </c>
      <c r="AB87" s="28">
        <f t="shared" si="15"/>
        <v>212</v>
      </c>
      <c r="AC87" s="16">
        <f t="shared" si="16"/>
        <v>394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756</v>
      </c>
      <c r="AI87" s="17"/>
      <c r="AJ87" s="17">
        <f t="shared" si="20"/>
        <v>837</v>
      </c>
      <c r="AK87" s="17"/>
      <c r="AL87" s="17">
        <f t="shared" si="21"/>
        <v>1593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198</v>
      </c>
      <c r="AB88" s="28">
        <f t="shared" si="15"/>
        <v>229</v>
      </c>
      <c r="AC88" s="16">
        <f t="shared" si="16"/>
        <v>427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754</v>
      </c>
      <c r="AI88" s="14" t="s">
        <v>9</v>
      </c>
      <c r="AJ88" s="17">
        <f t="shared" si="20"/>
        <v>792</v>
      </c>
      <c r="AK88" s="14" t="s">
        <v>9</v>
      </c>
      <c r="AL88" s="17">
        <f t="shared" si="21"/>
        <v>1546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176</v>
      </c>
      <c r="AB89" s="28">
        <f t="shared" si="15"/>
        <v>221</v>
      </c>
      <c r="AC89" s="16">
        <f t="shared" si="16"/>
        <v>397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727</v>
      </c>
      <c r="AI89" s="17">
        <f>MAX(AH56:AH103)</f>
        <v>1672</v>
      </c>
      <c r="AJ89" s="17">
        <f t="shared" si="20"/>
        <v>721</v>
      </c>
      <c r="AK89" s="17">
        <f>MAX(AJ56:AJ103)</f>
        <v>1781</v>
      </c>
      <c r="AL89" s="17">
        <f t="shared" si="21"/>
        <v>1448</v>
      </c>
      <c r="AM89" s="19">
        <f>MAX(AL56:AL103)</f>
        <v>3280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200</v>
      </c>
      <c r="AB90" s="28">
        <f t="shared" si="15"/>
        <v>175</v>
      </c>
      <c r="AC90" s="16">
        <f t="shared" si="16"/>
        <v>375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679</v>
      </c>
      <c r="AI90" s="16" t="s">
        <v>10</v>
      </c>
      <c r="AJ90" s="17">
        <f t="shared" si="20"/>
        <v>655</v>
      </c>
      <c r="AK90" s="16" t="s">
        <v>10</v>
      </c>
      <c r="AL90" s="17">
        <f t="shared" si="21"/>
        <v>1334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180</v>
      </c>
      <c r="AB91" s="28">
        <f t="shared" si="15"/>
        <v>167</v>
      </c>
      <c r="AC91" s="16">
        <f t="shared" si="16"/>
        <v>347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655</v>
      </c>
      <c r="AI91" s="17">
        <f>MATCH(AI89,AH56:AH103,0)</f>
        <v>9</v>
      </c>
      <c r="AJ91" s="17">
        <f t="shared" si="20"/>
        <v>613</v>
      </c>
      <c r="AK91" s="17">
        <f>MATCH(AK89,AJ56:AJ103,0)</f>
        <v>21</v>
      </c>
      <c r="AL91" s="17">
        <f t="shared" si="21"/>
        <v>1268</v>
      </c>
      <c r="AM91" s="19">
        <f>MATCH(AM89,AL56:AL103,0)</f>
        <v>9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171</v>
      </c>
      <c r="AB92" s="28">
        <f t="shared" si="15"/>
        <v>158</v>
      </c>
      <c r="AC92" s="16">
        <f t="shared" si="16"/>
        <v>329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605</v>
      </c>
      <c r="AI92" s="16" t="s">
        <v>11</v>
      </c>
      <c r="AJ92" s="17">
        <f t="shared" si="20"/>
        <v>552</v>
      </c>
      <c r="AK92" s="16" t="s">
        <v>11</v>
      </c>
      <c r="AL92" s="17">
        <f t="shared" si="21"/>
        <v>1157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128</v>
      </c>
      <c r="AB93" s="28">
        <f t="shared" si="15"/>
        <v>155</v>
      </c>
      <c r="AC93" s="16">
        <f t="shared" si="16"/>
        <v>283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529</v>
      </c>
      <c r="AI93" s="16" t="s">
        <v>12</v>
      </c>
      <c r="AJ93" s="17">
        <f t="shared" si="20"/>
        <v>498</v>
      </c>
      <c r="AK93" s="16" t="s">
        <v>12</v>
      </c>
      <c r="AL93" s="17">
        <f t="shared" si="21"/>
        <v>1027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176</v>
      </c>
      <c r="AB94" s="28">
        <f t="shared" si="15"/>
        <v>133</v>
      </c>
      <c r="AC94" s="16">
        <f t="shared" si="16"/>
        <v>309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491</v>
      </c>
      <c r="AI94" s="20">
        <f>IF(AI89=0,0,(INDEX($X56:$X103,AI91,$X$103)))</f>
        <v>0.58333333333333304</v>
      </c>
      <c r="AJ94" s="17">
        <f t="shared" si="20"/>
        <v>429</v>
      </c>
      <c r="AK94" s="20">
        <f>IF(AK89=0,0,(INDEX($X56:$X103,AK91,$X$103)))</f>
        <v>0.70833333333333304</v>
      </c>
      <c r="AL94" s="17">
        <f t="shared" si="21"/>
        <v>920</v>
      </c>
      <c r="AM94" s="21">
        <f>IF(AM89=0,0,(INDEX($X56:$X103,AM91,$X$103)))</f>
        <v>0.58333333333333304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130</v>
      </c>
      <c r="AB95" s="28">
        <f t="shared" si="15"/>
        <v>106</v>
      </c>
      <c r="AC95" s="16">
        <f t="shared" si="16"/>
        <v>236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389</v>
      </c>
      <c r="AI95" s="22">
        <f>INDEX(Q8:Q55,AI91,1)</f>
        <v>403</v>
      </c>
      <c r="AJ95" s="17">
        <f t="shared" si="20"/>
        <v>373</v>
      </c>
      <c r="AK95" s="22">
        <f>INDEX(S8:S55,AK91,1)</f>
        <v>446</v>
      </c>
      <c r="AL95" s="17">
        <f t="shared" si="21"/>
        <v>762</v>
      </c>
      <c r="AM95" s="23">
        <f>INDEX(Y$56:Y$103+Z$56:Z$103+AA$56:AA$103+AB$56:AB$103,AM$91,1)</f>
        <v>785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95</v>
      </c>
      <c r="AB96" s="28">
        <f t="shared" si="15"/>
        <v>104</v>
      </c>
      <c r="AC96" s="16">
        <f t="shared" si="16"/>
        <v>199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315</v>
      </c>
      <c r="AI96" s="22">
        <f>INDEX(Q8:Q55,AI91+1,1)</f>
        <v>432</v>
      </c>
      <c r="AJ96" s="17">
        <f t="shared" si="20"/>
        <v>343</v>
      </c>
      <c r="AK96" s="22">
        <f>INDEX(S8:S55,AK91+1,1)</f>
        <v>450</v>
      </c>
      <c r="AL96" s="17">
        <f t="shared" si="21"/>
        <v>658</v>
      </c>
      <c r="AM96" s="23">
        <f>INDEX(Y$56:Y$103+Z$56:Z$103+AA$56:AA$103+AB$56:AB$103,AM$91+1,1)</f>
        <v>821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90</v>
      </c>
      <c r="AB97" s="28">
        <f t="shared" si="15"/>
        <v>86</v>
      </c>
      <c r="AC97" s="16">
        <f t="shared" si="16"/>
        <v>176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270</v>
      </c>
      <c r="AI97" s="22">
        <f>INDEX(Q8:Q55,AI91+2,1)</f>
        <v>416</v>
      </c>
      <c r="AJ97" s="17">
        <f t="shared" si="20"/>
        <v>313</v>
      </c>
      <c r="AK97" s="22">
        <f>INDEX(S8:S55,AK91+2,1)</f>
        <v>455</v>
      </c>
      <c r="AL97" s="17">
        <f t="shared" si="21"/>
        <v>583</v>
      </c>
      <c r="AM97" s="23">
        <f>INDEX(Y$56:Y$103+Z$56:Z$103+AA$56:AA$103+AB$56:AB$103,AM$91+2,1)</f>
        <v>850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74</v>
      </c>
      <c r="AB98" s="28">
        <f t="shared" si="15"/>
        <v>77</v>
      </c>
      <c r="AC98" s="16">
        <f t="shared" si="16"/>
        <v>151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218</v>
      </c>
      <c r="AI98" s="22">
        <f>INDEX(Q8:Q55,AI91+3,1)</f>
        <v>421</v>
      </c>
      <c r="AJ98" s="17">
        <f t="shared" si="20"/>
        <v>279</v>
      </c>
      <c r="AK98" s="22">
        <f>INDEX(S8:S55,AK91+3,1)</f>
        <v>430</v>
      </c>
      <c r="AL98" s="17">
        <f t="shared" si="21"/>
        <v>497</v>
      </c>
      <c r="AM98" s="23">
        <f>INDEX(Y$56:Y$103+Z$56:Z$103+AA$56:AA$103+AB$56:AB$103,AM$91+3,1)</f>
        <v>824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56</v>
      </c>
      <c r="AB99" s="28">
        <f t="shared" si="15"/>
        <v>76</v>
      </c>
      <c r="AC99" s="16">
        <f t="shared" si="16"/>
        <v>132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173</v>
      </c>
      <c r="AI99" s="17" t="s">
        <v>13</v>
      </c>
      <c r="AJ99" s="17">
        <f t="shared" si="20"/>
        <v>238</v>
      </c>
      <c r="AK99" s="17" t="s">
        <v>13</v>
      </c>
      <c r="AL99" s="17">
        <f t="shared" si="21"/>
        <v>411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50</v>
      </c>
      <c r="AB100" s="28">
        <f t="shared" si="15"/>
        <v>74</v>
      </c>
      <c r="AC100" s="16">
        <f t="shared" si="16"/>
        <v>124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160</v>
      </c>
      <c r="AI100" s="17">
        <f>MAX(AI95:AI98)</f>
        <v>432</v>
      </c>
      <c r="AJ100" s="17">
        <f t="shared" si="20"/>
        <v>194</v>
      </c>
      <c r="AK100" s="17">
        <f>MAX(AK95:AK98)</f>
        <v>455</v>
      </c>
      <c r="AL100" s="17">
        <f t="shared" si="21"/>
        <v>354</v>
      </c>
      <c r="AM100" s="19">
        <f>MAX(AM95:AM98)</f>
        <v>850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38</v>
      </c>
      <c r="AB101" s="28">
        <f t="shared" si="15"/>
        <v>52</v>
      </c>
      <c r="AC101" s="16">
        <f t="shared" si="16"/>
        <v>90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110</v>
      </c>
      <c r="AI101" s="17"/>
      <c r="AJ101" s="17">
        <f t="shared" si="20"/>
        <v>120</v>
      </c>
      <c r="AK101" s="17"/>
      <c r="AL101" s="17">
        <f t="shared" si="21"/>
        <v>230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29</v>
      </c>
      <c r="AB102" s="28">
        <f t="shared" si="15"/>
        <v>36</v>
      </c>
      <c r="AC102" s="16">
        <f t="shared" si="16"/>
        <v>65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72</v>
      </c>
      <c r="AI102" s="17" t="s">
        <v>14</v>
      </c>
      <c r="AJ102" s="17">
        <f t="shared" si="20"/>
        <v>68</v>
      </c>
      <c r="AK102" s="17" t="s">
        <v>14</v>
      </c>
      <c r="AL102" s="17">
        <f t="shared" si="21"/>
        <v>140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43</v>
      </c>
      <c r="AB103" s="28">
        <f t="shared" si="15"/>
        <v>32</v>
      </c>
      <c r="AC103" s="16">
        <f t="shared" si="16"/>
        <v>75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43</v>
      </c>
      <c r="AI103" s="24">
        <f>IF(SUM(AI95:AI98)=0,0,(SUM(AI95:AI98)/(AI100*4)))</f>
        <v>0.96759259259259256</v>
      </c>
      <c r="AJ103" s="17">
        <f t="shared" si="20"/>
        <v>32</v>
      </c>
      <c r="AK103" s="24">
        <f>IF(SUM(AK95:AK98)=0,0,(SUM(AK95:AK98)/(AK100*4)))</f>
        <v>0.97857142857142854</v>
      </c>
      <c r="AL103" s="17">
        <f t="shared" si="21"/>
        <v>75</v>
      </c>
      <c r="AM103" s="25">
        <f>IF(SUM(AM95:AM98)=0,0,(SUM(AM95:AM98)/(AM100*4)))</f>
        <v>0.96470588235294119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2:C2"/>
    <mergeCell ref="D2:J2"/>
    <mergeCell ref="C60:J60"/>
    <mergeCell ref="N60:U60"/>
    <mergeCell ref="H70:I70"/>
    <mergeCell ref="A3:C3"/>
    <mergeCell ref="D3:J3"/>
    <mergeCell ref="AD4:AM4"/>
    <mergeCell ref="A6:J6"/>
    <mergeCell ref="K6:U6"/>
    <mergeCell ref="F70:G70"/>
    <mergeCell ref="M70:O70"/>
    <mergeCell ref="A4:C4"/>
    <mergeCell ref="D4:J4"/>
    <mergeCell ref="M71:O71"/>
    <mergeCell ref="F71:G71"/>
    <mergeCell ref="F69:O69"/>
    <mergeCell ref="H71:I71"/>
    <mergeCell ref="O2:U2"/>
    <mergeCell ref="O3:U3"/>
    <mergeCell ref="O4:U4"/>
    <mergeCell ref="K2:N2"/>
    <mergeCell ref="K3:N3"/>
    <mergeCell ref="K4:N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Auto Mall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+ 1</f>
        <v>41318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Fremont and Osgood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IF(LEN(TRIM(Input!C102)) = 0, "", Input!C102)</f>
        <v/>
      </c>
      <c r="C8" s="91" t="s">
        <v>0</v>
      </c>
      <c r="D8" s="90" t="str">
        <f>IF(LEN(TRIM(Input!D102)) = 0, "", Input!D102)</f>
        <v/>
      </c>
      <c r="E8" s="92"/>
      <c r="F8" s="90">
        <f>IF(LEN(TRIM(Input!E102)) = 0, "", Input!E102)</f>
        <v>14</v>
      </c>
      <c r="G8" s="90" t="s">
        <v>0</v>
      </c>
      <c r="H8" s="90">
        <f>IF(LEN(TRIM(Input!F102)) = 0, "", Input!F102)</f>
        <v>36</v>
      </c>
      <c r="I8" s="91" t="s">
        <v>0</v>
      </c>
      <c r="J8" s="90" t="s">
        <v>0</v>
      </c>
      <c r="K8" s="93">
        <v>0.5</v>
      </c>
      <c r="L8" s="94"/>
      <c r="M8" s="94" t="str">
        <f>IF(LEN(TRIM(Input!C150)) = 0, "", Input!C150)</f>
        <v/>
      </c>
      <c r="N8" s="95" t="s">
        <v>0</v>
      </c>
      <c r="O8" s="94" t="str">
        <f>IF(LEN(TRIM(Input!D150)) = 0, "", Input!D150)</f>
        <v/>
      </c>
      <c r="P8" s="94" t="s">
        <v>0</v>
      </c>
      <c r="Q8" s="94">
        <f>IF(LEN(TRIM(Input!E150)) = 0, "", Input!E150)</f>
        <v>391</v>
      </c>
      <c r="R8" s="94" t="s">
        <v>0</v>
      </c>
      <c r="S8" s="94">
        <f>IF(LEN(TRIM(Input!F150)) = 0, "", Input!F150)</f>
        <v>447</v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14</v>
      </c>
      <c r="AB8" s="16">
        <f>IF(H8="", 0, H8)</f>
        <v>36</v>
      </c>
      <c r="AC8" s="16">
        <f t="shared" ref="AC8:AC71" si="1">SUM(Y8:AB8)</f>
        <v>50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67</v>
      </c>
      <c r="AI8" s="16" t="s">
        <v>9</v>
      </c>
      <c r="AJ8" s="17">
        <f t="shared" ref="AJ8:AJ71" si="5">SUM(AB8:AB11)</f>
        <v>120</v>
      </c>
      <c r="AK8" s="16" t="s">
        <v>9</v>
      </c>
      <c r="AL8" s="17">
        <f t="shared" ref="AL8:AL71" si="6">SUM(AD8+AF8+AH8+AJ8)</f>
        <v>187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IF(LEN(TRIM(Input!C103)) = 0, "", Input!C103)</f>
        <v/>
      </c>
      <c r="C9" s="91" t="s">
        <v>0</v>
      </c>
      <c r="D9" s="90" t="str">
        <f>IF(LEN(TRIM(Input!D103)) = 0, "", Input!D103)</f>
        <v/>
      </c>
      <c r="E9" s="98"/>
      <c r="F9" s="90">
        <f>IF(LEN(TRIM(Input!E103)) = 0, "", Input!E103)</f>
        <v>23</v>
      </c>
      <c r="G9" s="90" t="s">
        <v>0</v>
      </c>
      <c r="H9" s="90">
        <f>IF(LEN(TRIM(Input!F103)) = 0, "", Input!F103)</f>
        <v>33</v>
      </c>
      <c r="I9" s="91" t="s">
        <v>0</v>
      </c>
      <c r="J9" s="90"/>
      <c r="K9" s="93">
        <v>0.51041666666666663</v>
      </c>
      <c r="L9" s="94"/>
      <c r="M9" s="94" t="str">
        <f>IF(LEN(TRIM(Input!C151)) = 0, "", Input!C151)</f>
        <v/>
      </c>
      <c r="N9" s="95" t="s">
        <v>0</v>
      </c>
      <c r="O9" s="94" t="str">
        <f>IF(LEN(TRIM(Input!D151)) = 0, "", Input!D151)</f>
        <v/>
      </c>
      <c r="P9" s="94" t="s">
        <v>0</v>
      </c>
      <c r="Q9" s="94">
        <f>IF(LEN(TRIM(Input!E151)) = 0, "", Input!E151)</f>
        <v>398</v>
      </c>
      <c r="R9" s="94" t="s">
        <v>0</v>
      </c>
      <c r="S9" s="94">
        <f>IF(LEN(TRIM(Input!F151)) = 0, "", Input!F151)</f>
        <v>396</v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23</v>
      </c>
      <c r="AB9" s="16">
        <f t="shared" ref="AB9:AB55" si="10">IF(H9="", 0, H9)</f>
        <v>33</v>
      </c>
      <c r="AC9" s="16">
        <f t="shared" si="1"/>
        <v>56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64</v>
      </c>
      <c r="AI9" s="17">
        <f>MAX(AH8:AH55)</f>
        <v>1555</v>
      </c>
      <c r="AJ9" s="17">
        <f t="shared" si="5"/>
        <v>100</v>
      </c>
      <c r="AK9" s="17">
        <f>MAX(AJ8:AJ55)</f>
        <v>1639</v>
      </c>
      <c r="AL9" s="17">
        <f t="shared" si="6"/>
        <v>164</v>
      </c>
      <c r="AM9" s="19">
        <f>MAX(AL8:AL55)</f>
        <v>3194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IF(LEN(TRIM(Input!C104)) = 0, "", Input!C104)</f>
        <v/>
      </c>
      <c r="C10" s="91" t="s">
        <v>0</v>
      </c>
      <c r="D10" s="90" t="str">
        <f>IF(LEN(TRIM(Input!D104)) = 0, "", Input!D104)</f>
        <v/>
      </c>
      <c r="E10" s="98"/>
      <c r="F10" s="90">
        <f>IF(LEN(TRIM(Input!E104)) = 0, "", Input!E104)</f>
        <v>14</v>
      </c>
      <c r="G10" s="90" t="s">
        <v>0</v>
      </c>
      <c r="H10" s="90">
        <f>IF(LEN(TRIM(Input!F104)) = 0, "", Input!F104)</f>
        <v>31</v>
      </c>
      <c r="I10" s="91" t="s">
        <v>0</v>
      </c>
      <c r="J10" s="90"/>
      <c r="K10" s="93">
        <v>0.52083333333333304</v>
      </c>
      <c r="L10" s="94"/>
      <c r="M10" s="94" t="str">
        <f>IF(LEN(TRIM(Input!C152)) = 0, "", Input!C152)</f>
        <v/>
      </c>
      <c r="N10" s="95" t="s">
        <v>0</v>
      </c>
      <c r="O10" s="94" t="str">
        <f>IF(LEN(TRIM(Input!D152)) = 0, "", Input!D152)</f>
        <v/>
      </c>
      <c r="P10" s="94" t="s">
        <v>0</v>
      </c>
      <c r="Q10" s="94">
        <f>IF(LEN(TRIM(Input!E152)) = 0, "", Input!E152)</f>
        <v>401</v>
      </c>
      <c r="R10" s="94" t="s">
        <v>0</v>
      </c>
      <c r="S10" s="94">
        <f>IF(LEN(TRIM(Input!F152)) = 0, "", Input!F152)</f>
        <v>405</v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14</v>
      </c>
      <c r="AB10" s="16">
        <f t="shared" si="10"/>
        <v>31</v>
      </c>
      <c r="AC10" s="16">
        <f t="shared" si="1"/>
        <v>45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59</v>
      </c>
      <c r="AI10" s="16" t="s">
        <v>10</v>
      </c>
      <c r="AJ10" s="17">
        <f t="shared" si="5"/>
        <v>94</v>
      </c>
      <c r="AK10" s="16" t="s">
        <v>10</v>
      </c>
      <c r="AL10" s="17">
        <f t="shared" si="6"/>
        <v>153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IF(LEN(TRIM(Input!C105)) = 0, "", Input!C105)</f>
        <v/>
      </c>
      <c r="C11" s="168" t="str">
        <f>IF(LEN(CONCATENATE(B8,B9,B10,B11))=0, " ", SUM(B8:B11))</f>
        <v xml:space="preserve"> </v>
      </c>
      <c r="D11" s="167" t="str">
        <f>IF(LEN(TRIM(Input!D105)) = 0, "", Input!D105)</f>
        <v/>
      </c>
      <c r="E11" s="168" t="str">
        <f>IF(LEN(CONCATENATE(D8,D9,D10,D11))=0, " ", SUM(D8:D11))</f>
        <v xml:space="preserve"> </v>
      </c>
      <c r="F11" s="167">
        <f>IF(LEN(TRIM(Input!E105)) = 0, "", Input!E105)</f>
        <v>16</v>
      </c>
      <c r="G11" s="168">
        <f>IF(LEN(CONCATENATE(F8,F9,F10,F11))=0, " ", SUM(F8:F11))</f>
        <v>67</v>
      </c>
      <c r="H11" s="167">
        <f>IF(LEN(TRIM(Input!F105)) = 0, "", Input!F105)</f>
        <v>20</v>
      </c>
      <c r="I11" s="168">
        <f>IF(LEN(CONCATENATE(H8,H9,H10,H11))=0, " ", SUM(H8:H11))</f>
        <v>120</v>
      </c>
      <c r="J11" s="169">
        <f>IF(SUM(C11,E11,G11,I11)=0," ",SUM(C11,E11,G11,I11))</f>
        <v>187</v>
      </c>
      <c r="K11" s="93">
        <v>0.53125</v>
      </c>
      <c r="L11" s="107"/>
      <c r="M11" s="107" t="str">
        <f>IF(LEN(TRIM(Input!C153)) = 0, "", Input!C153)</f>
        <v/>
      </c>
      <c r="N11" s="108" t="str">
        <f>IF(LEN(CONCATENATE(M8,M9,M10,M11))=0, " ", SUM(M8:M11))</f>
        <v xml:space="preserve"> </v>
      </c>
      <c r="O11" s="107" t="str">
        <f>IF(LEN(TRIM(Input!D153)) = 0, "", Input!D153)</f>
        <v/>
      </c>
      <c r="P11" s="108" t="str">
        <f>IF(LEN(CONCATENATE(O8,O9,O10,O11))=0, " ", SUM(O8:O11))</f>
        <v xml:space="preserve"> </v>
      </c>
      <c r="Q11" s="107">
        <f>IF(LEN(TRIM(Input!E153)) = 0, "", Input!E153)</f>
        <v>400</v>
      </c>
      <c r="R11" s="108">
        <f>IF(LEN(CONCATENATE(Q8,Q9,Q10,Q11))=0, " ", SUM(Q8:Q11))</f>
        <v>1590</v>
      </c>
      <c r="S11" s="107">
        <f>IF(LEN(TRIM(Input!F153)) = 0, "", Input!F153)</f>
        <v>400</v>
      </c>
      <c r="T11" s="108">
        <f>IF(LEN(CONCATENATE(S8,S9,S10,S11))=0, " ", SUM(S8:S11))</f>
        <v>1648</v>
      </c>
      <c r="U11" s="96">
        <f>IF(SUM(N11,P11,R11,T11)=0," ",SUM(N11,P11,R11,T11))</f>
        <v>3238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16</v>
      </c>
      <c r="AB11" s="16">
        <f t="shared" si="10"/>
        <v>20</v>
      </c>
      <c r="AC11" s="16">
        <f t="shared" si="1"/>
        <v>36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56</v>
      </c>
      <c r="AI11" s="17">
        <f>MATCH(AI9,AH8:AH56,0)</f>
        <v>48</v>
      </c>
      <c r="AJ11" s="17">
        <f t="shared" si="5"/>
        <v>85</v>
      </c>
      <c r="AK11" s="17">
        <f>MATCH(AK9,AJ8:AJ56,0)</f>
        <v>48</v>
      </c>
      <c r="AL11" s="17">
        <f t="shared" si="6"/>
        <v>141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IF(LEN(TRIM(Input!C106)) = 0, "", Input!C106)</f>
        <v/>
      </c>
      <c r="C12" s="91" t="s">
        <v>0</v>
      </c>
      <c r="D12" s="90" t="str">
        <f>IF(LEN(TRIM(Input!D106)) = 0, "", Input!D106)</f>
        <v/>
      </c>
      <c r="E12" s="92"/>
      <c r="F12" s="90">
        <f>IF(LEN(TRIM(Input!E106)) = 0, "", Input!E106)</f>
        <v>11</v>
      </c>
      <c r="G12" s="90" t="s">
        <v>0</v>
      </c>
      <c r="H12" s="90">
        <f>IF(LEN(TRIM(Input!F106)) = 0, "", Input!F106)</f>
        <v>16</v>
      </c>
      <c r="I12" s="91" t="s">
        <v>0</v>
      </c>
      <c r="J12" s="101"/>
      <c r="K12" s="102">
        <v>0.54166666666666696</v>
      </c>
      <c r="L12" s="94"/>
      <c r="M12" s="94" t="str">
        <f>IF(LEN(TRIM(Input!C154)) = 0, "", Input!C154)</f>
        <v/>
      </c>
      <c r="N12" s="95" t="s">
        <v>0</v>
      </c>
      <c r="O12" s="94" t="str">
        <f>IF(LEN(TRIM(Input!D154)) = 0, "", Input!D154)</f>
        <v/>
      </c>
      <c r="P12" s="94" t="s">
        <v>0</v>
      </c>
      <c r="Q12" s="94">
        <f>IF(LEN(TRIM(Input!E154)) = 0, "", Input!E154)</f>
        <v>374</v>
      </c>
      <c r="R12" s="94" t="s">
        <v>0</v>
      </c>
      <c r="S12" s="94">
        <f>IF(LEN(TRIM(Input!F154)) = 0, "", Input!F154)</f>
        <v>411</v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11</v>
      </c>
      <c r="AB12" s="16">
        <f t="shared" si="10"/>
        <v>16</v>
      </c>
      <c r="AC12" s="16">
        <f t="shared" si="1"/>
        <v>27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53</v>
      </c>
      <c r="AI12" s="16" t="s">
        <v>11</v>
      </c>
      <c r="AJ12" s="17">
        <f t="shared" si="5"/>
        <v>81</v>
      </c>
      <c r="AK12" s="16" t="s">
        <v>11</v>
      </c>
      <c r="AL12" s="17">
        <f t="shared" si="6"/>
        <v>134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IF(LEN(TRIM(Input!C107)) = 0, "", Input!C107)</f>
        <v/>
      </c>
      <c r="C13" s="91" t="s">
        <v>0</v>
      </c>
      <c r="D13" s="90" t="str">
        <f>IF(LEN(TRIM(Input!D107)) = 0, "", Input!D107)</f>
        <v/>
      </c>
      <c r="E13" s="98"/>
      <c r="F13" s="90">
        <f>IF(LEN(TRIM(Input!E107)) = 0, "", Input!E107)</f>
        <v>18</v>
      </c>
      <c r="G13" s="90" t="s">
        <v>0</v>
      </c>
      <c r="H13" s="90">
        <f>IF(LEN(TRIM(Input!F107)) = 0, "", Input!F107)</f>
        <v>27</v>
      </c>
      <c r="I13" s="91" t="s">
        <v>0</v>
      </c>
      <c r="J13" s="101"/>
      <c r="K13" s="93">
        <v>0.55208333333333304</v>
      </c>
      <c r="L13" s="94"/>
      <c r="M13" s="94" t="str">
        <f>IF(LEN(TRIM(Input!C155)) = 0, "", Input!C155)</f>
        <v/>
      </c>
      <c r="N13" s="95" t="s">
        <v>0</v>
      </c>
      <c r="O13" s="94" t="str">
        <f>IF(LEN(TRIM(Input!D155)) = 0, "", Input!D155)</f>
        <v/>
      </c>
      <c r="P13" s="94" t="s">
        <v>0</v>
      </c>
      <c r="Q13" s="94">
        <f>IF(LEN(TRIM(Input!E155)) = 0, "", Input!E155)</f>
        <v>410</v>
      </c>
      <c r="R13" s="94" t="s">
        <v>0</v>
      </c>
      <c r="S13" s="94">
        <f>IF(LEN(TRIM(Input!F155)) = 0, "", Input!F155)</f>
        <v>346</v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18</v>
      </c>
      <c r="AB13" s="16">
        <f t="shared" si="10"/>
        <v>27</v>
      </c>
      <c r="AC13" s="16">
        <f t="shared" si="1"/>
        <v>45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49</v>
      </c>
      <c r="AI13" s="16" t="s">
        <v>12</v>
      </c>
      <c r="AJ13" s="17">
        <f t="shared" si="5"/>
        <v>72</v>
      </c>
      <c r="AK13" s="16" t="s">
        <v>12</v>
      </c>
      <c r="AL13" s="17">
        <f t="shared" si="6"/>
        <v>121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IF(LEN(TRIM(Input!C108)) = 0, "", Input!C108)</f>
        <v/>
      </c>
      <c r="C14" s="91" t="s">
        <v>0</v>
      </c>
      <c r="D14" s="90" t="str">
        <f>IF(LEN(TRIM(Input!D108)) = 0, "", Input!D108)</f>
        <v/>
      </c>
      <c r="E14" s="98"/>
      <c r="F14" s="90">
        <f>IF(LEN(TRIM(Input!E108)) = 0, "", Input!E108)</f>
        <v>11</v>
      </c>
      <c r="G14" s="90" t="s">
        <v>0</v>
      </c>
      <c r="H14" s="90">
        <f>IF(LEN(TRIM(Input!F108)) = 0, "", Input!F108)</f>
        <v>22</v>
      </c>
      <c r="I14" s="91" t="s">
        <v>0</v>
      </c>
      <c r="J14" s="101"/>
      <c r="K14" s="93">
        <v>0.5625</v>
      </c>
      <c r="L14" s="94"/>
      <c r="M14" s="94" t="str">
        <f>IF(LEN(TRIM(Input!C156)) = 0, "", Input!C156)</f>
        <v/>
      </c>
      <c r="N14" s="95" t="s">
        <v>0</v>
      </c>
      <c r="O14" s="94" t="str">
        <f>IF(LEN(TRIM(Input!D156)) = 0, "", Input!D156)</f>
        <v/>
      </c>
      <c r="P14" s="94" t="s">
        <v>0</v>
      </c>
      <c r="Q14" s="94">
        <f>IF(LEN(TRIM(Input!E156)) = 0, "", Input!E156)</f>
        <v>380</v>
      </c>
      <c r="R14" s="94" t="s">
        <v>0</v>
      </c>
      <c r="S14" s="94">
        <f>IF(LEN(TRIM(Input!F156)) = 0, "", Input!F156)</f>
        <v>367</v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11</v>
      </c>
      <c r="AB14" s="16">
        <f t="shared" si="10"/>
        <v>22</v>
      </c>
      <c r="AC14" s="16">
        <f t="shared" si="1"/>
        <v>33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42</v>
      </c>
      <c r="AI14" s="20">
        <f>INDEX($X8:$X56,AI11,$X:$X)</f>
        <v>0.48958333333333298</v>
      </c>
      <c r="AJ14" s="17">
        <f t="shared" si="5"/>
        <v>50</v>
      </c>
      <c r="AK14" s="20">
        <f>INDEX($X8:$X56,AK11,$X:$X)</f>
        <v>0.48958333333333298</v>
      </c>
      <c r="AL14" s="17">
        <f t="shared" si="6"/>
        <v>92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IF(LEN(TRIM(Input!C109)) = 0, "", Input!C109)</f>
        <v/>
      </c>
      <c r="C15" s="168" t="str">
        <f>IF(LEN(CONCATENATE(B12,B13,B14,B15))=0, " ", SUM(B12:B15))</f>
        <v xml:space="preserve"> </v>
      </c>
      <c r="D15" s="167" t="str">
        <f>IF(LEN(TRIM(Input!D109)) = 0, "", Input!D109)</f>
        <v/>
      </c>
      <c r="E15" s="168" t="str">
        <f>IF(LEN(CONCATENATE(D12,D13,D14,D15))=0, " ", SUM(D12:D15))</f>
        <v xml:space="preserve"> </v>
      </c>
      <c r="F15" s="167">
        <f>IF(LEN(TRIM(Input!E109)) = 0, "", Input!E109)</f>
        <v>13</v>
      </c>
      <c r="G15" s="168">
        <f>IF(LEN(CONCATENATE(F12,F13,F14,F15))=0, " ", SUM(F12:F15))</f>
        <v>53</v>
      </c>
      <c r="H15" s="167">
        <f>IF(LEN(TRIM(Input!F109)) = 0, "", Input!F109)</f>
        <v>16</v>
      </c>
      <c r="I15" s="168">
        <f>IF(LEN(CONCATENATE(H12,H13,H14,H15))=0, " ", SUM(H12:H15))</f>
        <v>81</v>
      </c>
      <c r="J15" s="169">
        <f>IF(SUM(C15,E15,G15,I15)=0," ",SUM(C15,E15,G15,I15))</f>
        <v>134</v>
      </c>
      <c r="K15" s="106">
        <v>0.57291666666666596</v>
      </c>
      <c r="L15" s="107"/>
      <c r="M15" s="107" t="str">
        <f>IF(LEN(TRIM(Input!C157)) = 0, "", Input!C157)</f>
        <v/>
      </c>
      <c r="N15" s="108" t="str">
        <f>IF(LEN(CONCATENATE(M12,M13,M14,M15))=0, " ", SUM(M12:M15))</f>
        <v xml:space="preserve"> </v>
      </c>
      <c r="O15" s="107" t="str">
        <f>IF(LEN(TRIM(Input!D157)) = 0, "", Input!D157)</f>
        <v/>
      </c>
      <c r="P15" s="108" t="str">
        <f>IF(LEN(CONCATENATE(O12,O13,O14,O15))=0, " ", SUM(O12:O15))</f>
        <v xml:space="preserve"> </v>
      </c>
      <c r="Q15" s="107">
        <f>IF(LEN(TRIM(Input!E157)) = 0, "", Input!E157)</f>
        <v>382</v>
      </c>
      <c r="R15" s="108">
        <f>IF(LEN(CONCATENATE(Q12,Q13,Q14,Q15))=0, " ", SUM(Q12:Q15))</f>
        <v>1546</v>
      </c>
      <c r="S15" s="107">
        <f>IF(LEN(TRIM(Input!F157)) = 0, "", Input!F157)</f>
        <v>335</v>
      </c>
      <c r="T15" s="108">
        <f>IF(LEN(CONCATENATE(S12,S13,S14,S15))=0, " ", SUM(S12:S15))</f>
        <v>1459</v>
      </c>
      <c r="U15" s="109">
        <f>IF(SUM(N15,P15,R15,T15)=0," ",SUM(N15,P15,R15,T15))</f>
        <v>3005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13</v>
      </c>
      <c r="AB15" s="16">
        <f t="shared" si="10"/>
        <v>16</v>
      </c>
      <c r="AC15" s="16">
        <f t="shared" si="1"/>
        <v>29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45</v>
      </c>
      <c r="AI15" s="22">
        <f>INDEX(AA8:AA59,AI11,1)</f>
        <v>365</v>
      </c>
      <c r="AJ15" s="17">
        <f t="shared" si="5"/>
        <v>33</v>
      </c>
      <c r="AK15" s="22">
        <f>INDEX(AB8:AB59,AK11,1)</f>
        <v>391</v>
      </c>
      <c r="AL15" s="17">
        <f t="shared" si="6"/>
        <v>78</v>
      </c>
      <c r="AM15" s="23">
        <f>INDEX(AC8:AC59,AM11,1)</f>
        <v>756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IF(LEN(TRIM(Input!C110)) = 0, "", Input!C110)</f>
        <v/>
      </c>
      <c r="C16" s="91" t="s">
        <v>0</v>
      </c>
      <c r="D16" s="90" t="str">
        <f>IF(LEN(TRIM(Input!D110)) = 0, "", Input!D110)</f>
        <v/>
      </c>
      <c r="E16" s="92"/>
      <c r="F16" s="90">
        <f>IF(LEN(TRIM(Input!E110)) = 0, "", Input!E110)</f>
        <v>7</v>
      </c>
      <c r="G16" s="90" t="s">
        <v>0</v>
      </c>
      <c r="H16" s="90">
        <f>IF(LEN(TRIM(Input!F110)) = 0, "", Input!F110)</f>
        <v>7</v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IF(LEN(TRIM(Input!C158)) = 0, "", Input!C158)</f>
        <v/>
      </c>
      <c r="N16" s="95" t="s">
        <v>0</v>
      </c>
      <c r="O16" s="94" t="str">
        <f>IF(LEN(TRIM(Input!D158)) = 0, "", Input!D158)</f>
        <v/>
      </c>
      <c r="P16" s="94" t="s">
        <v>0</v>
      </c>
      <c r="Q16" s="94">
        <f>IF(LEN(TRIM(Input!E158)) = 0, "", Input!E158)</f>
        <v>416</v>
      </c>
      <c r="R16" s="94" t="s">
        <v>0</v>
      </c>
      <c r="S16" s="94">
        <f>IF(LEN(TRIM(Input!F158)) = 0, "", Input!F158)</f>
        <v>413</v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7</v>
      </c>
      <c r="AB16" s="16">
        <f t="shared" si="10"/>
        <v>7</v>
      </c>
      <c r="AC16" s="16">
        <f t="shared" si="1"/>
        <v>14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37</v>
      </c>
      <c r="AI16" s="22">
        <f>INDEX(AA8:AA59,AI11+1,1)</f>
        <v>391</v>
      </c>
      <c r="AJ16" s="17">
        <f t="shared" si="5"/>
        <v>26</v>
      </c>
      <c r="AK16" s="22">
        <f>INDEX(AB8:AB59,AK11+1,1)</f>
        <v>447</v>
      </c>
      <c r="AL16" s="17">
        <f t="shared" si="6"/>
        <v>63</v>
      </c>
      <c r="AM16" s="23">
        <f>INDEX(AC8:AC59,AM11+1,1)</f>
        <v>838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IF(LEN(TRIM(Input!C111)) = 0, "", Input!C111)</f>
        <v/>
      </c>
      <c r="C17" s="91" t="s">
        <v>0</v>
      </c>
      <c r="D17" s="90" t="str">
        <f>IF(LEN(TRIM(Input!D111)) = 0, "", Input!D111)</f>
        <v/>
      </c>
      <c r="E17" s="98"/>
      <c r="F17" s="90">
        <f>IF(LEN(TRIM(Input!E111)) = 0, "", Input!E111)</f>
        <v>11</v>
      </c>
      <c r="G17" s="90" t="s">
        <v>0</v>
      </c>
      <c r="H17" s="90">
        <f>IF(LEN(TRIM(Input!F111)) = 0, "", Input!F111)</f>
        <v>5</v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IF(LEN(TRIM(Input!C159)) = 0, "", Input!C159)</f>
        <v/>
      </c>
      <c r="N17" s="95" t="s">
        <v>0</v>
      </c>
      <c r="O17" s="94" t="str">
        <f>IF(LEN(TRIM(Input!D159)) = 0, "", Input!D159)</f>
        <v/>
      </c>
      <c r="P17" s="94" t="s">
        <v>0</v>
      </c>
      <c r="Q17" s="94">
        <f>IF(LEN(TRIM(Input!E159)) = 0, "", Input!E159)</f>
        <v>385</v>
      </c>
      <c r="R17" s="94" t="s">
        <v>0</v>
      </c>
      <c r="S17" s="94">
        <f>IF(LEN(TRIM(Input!F159)) = 0, "", Input!F159)</f>
        <v>418</v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11</v>
      </c>
      <c r="AB17" s="16">
        <f t="shared" si="10"/>
        <v>5</v>
      </c>
      <c r="AC17" s="16">
        <f t="shared" si="1"/>
        <v>16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41</v>
      </c>
      <c r="AI17" s="22">
        <f>INDEX(AA8:AA59,AI11+2,1)</f>
        <v>398</v>
      </c>
      <c r="AJ17" s="17">
        <f t="shared" si="5"/>
        <v>28</v>
      </c>
      <c r="AK17" s="22">
        <f>INDEX(AB8:AB59,AK11+2,1)</f>
        <v>396</v>
      </c>
      <c r="AL17" s="17">
        <f t="shared" si="6"/>
        <v>69</v>
      </c>
      <c r="AM17" s="23">
        <f>INDEX(AC8:AC59,AM11+2,1)</f>
        <v>794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IF(LEN(TRIM(Input!C112)) = 0, "", Input!C112)</f>
        <v/>
      </c>
      <c r="C18" s="91" t="s">
        <v>0</v>
      </c>
      <c r="D18" s="90" t="str">
        <f>IF(LEN(TRIM(Input!D112)) = 0, "", Input!D112)</f>
        <v/>
      </c>
      <c r="E18" s="98"/>
      <c r="F18" s="90">
        <f>IF(LEN(TRIM(Input!E112)) = 0, "", Input!E112)</f>
        <v>14</v>
      </c>
      <c r="G18" s="90" t="s">
        <v>0</v>
      </c>
      <c r="H18" s="90">
        <f>IF(LEN(TRIM(Input!F112)) = 0, "", Input!F112)</f>
        <v>5</v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IF(LEN(TRIM(Input!C160)) = 0, "", Input!C160)</f>
        <v/>
      </c>
      <c r="N18" s="95" t="s">
        <v>0</v>
      </c>
      <c r="O18" s="94" t="str">
        <f>IF(LEN(TRIM(Input!D160)) = 0, "", Input!D160)</f>
        <v/>
      </c>
      <c r="P18" s="94" t="s">
        <v>0</v>
      </c>
      <c r="Q18" s="94">
        <f>IF(LEN(TRIM(Input!E160)) = 0, "", Input!E160)</f>
        <v>414</v>
      </c>
      <c r="R18" s="94" t="s">
        <v>0</v>
      </c>
      <c r="S18" s="94">
        <f>IF(LEN(TRIM(Input!F160)) = 0, "", Input!F160)</f>
        <v>398</v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14</v>
      </c>
      <c r="AB18" s="16">
        <f t="shared" si="10"/>
        <v>5</v>
      </c>
      <c r="AC18" s="16">
        <f t="shared" si="1"/>
        <v>19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39</v>
      </c>
      <c r="AI18" s="22">
        <f>INDEX(AA8:AA59,AI11+3,1)</f>
        <v>401</v>
      </c>
      <c r="AJ18" s="17">
        <f t="shared" si="5"/>
        <v>27</v>
      </c>
      <c r="AK18" s="22">
        <f>INDEX(AB8:AB59,AK11+3,1)</f>
        <v>405</v>
      </c>
      <c r="AL18" s="17">
        <f t="shared" si="6"/>
        <v>66</v>
      </c>
      <c r="AM18" s="23">
        <f>INDEX(AC8:AC59,AM11+3,1)</f>
        <v>806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IF(LEN(TRIM(Input!C113)) = 0, "", Input!C113)</f>
        <v/>
      </c>
      <c r="C19" s="168" t="str">
        <f>IF(LEN(CONCATENATE(B16,B17,B18,B19))=0, " ", SUM(B16:B19))</f>
        <v xml:space="preserve"> </v>
      </c>
      <c r="D19" s="167" t="str">
        <f>IF(LEN(TRIM(Input!D113)) = 0, "", Input!D113)</f>
        <v/>
      </c>
      <c r="E19" s="168" t="str">
        <f>IF(LEN(CONCATENATE(D16,D17,D18,D19))=0, " ", SUM(D16:D19))</f>
        <v xml:space="preserve"> </v>
      </c>
      <c r="F19" s="167">
        <f>IF(LEN(TRIM(Input!E113)) = 0, "", Input!E113)</f>
        <v>5</v>
      </c>
      <c r="G19" s="168">
        <f>IF(LEN(CONCATENATE(F16,F17,F18,F19))=0, " ", SUM(F16:F19))</f>
        <v>37</v>
      </c>
      <c r="H19" s="167">
        <f>IF(LEN(TRIM(Input!F113)) = 0, "", Input!F113)</f>
        <v>9</v>
      </c>
      <c r="I19" s="168">
        <f>IF(LEN(CONCATENATE(H16,H17,H18,H19))=0, " ", SUM(H16:H19))</f>
        <v>26</v>
      </c>
      <c r="J19" s="169">
        <f>IF(SUM(C19,E19,G19,I19)=0," ",SUM(C19,E19,G19,I19))</f>
        <v>63</v>
      </c>
      <c r="K19" s="93">
        <v>0.61458333333333304</v>
      </c>
      <c r="L19" s="94"/>
      <c r="M19" s="107" t="str">
        <f>IF(LEN(TRIM(Input!C161)) = 0, "", Input!C161)</f>
        <v/>
      </c>
      <c r="N19" s="108" t="str">
        <f>IF(LEN(CONCATENATE(M16,M17,M18,M19))=0, " ", SUM(M16:M19))</f>
        <v xml:space="preserve"> </v>
      </c>
      <c r="O19" s="107" t="str">
        <f>IF(LEN(TRIM(Input!D161)) = 0, "", Input!D161)</f>
        <v/>
      </c>
      <c r="P19" s="108" t="str">
        <f>IF(LEN(CONCATENATE(O16,O17,O18,O19))=0, " ", SUM(O16:O19))</f>
        <v xml:space="preserve"> </v>
      </c>
      <c r="Q19" s="107">
        <f>IF(LEN(TRIM(Input!E161)) = 0, "", Input!E161)</f>
        <v>416</v>
      </c>
      <c r="R19" s="108">
        <f>IF(LEN(CONCATENATE(Q16,Q17,Q18,Q19))=0, " ", SUM(Q16:Q19))</f>
        <v>1631</v>
      </c>
      <c r="S19" s="107">
        <f>IF(LEN(TRIM(Input!F161)) = 0, "", Input!F161)</f>
        <v>411</v>
      </c>
      <c r="T19" s="108">
        <f>IF(LEN(CONCATENATE(S16,S17,S18,S19))=0, " ", SUM(S16:S19))</f>
        <v>1640</v>
      </c>
      <c r="U19" s="96">
        <f>IF(SUM(N19,P19,R19,T19)=0," ",SUM(N19,P19,R19,T19))</f>
        <v>3271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5</v>
      </c>
      <c r="AB19" s="16">
        <f t="shared" si="10"/>
        <v>9</v>
      </c>
      <c r="AC19" s="16">
        <f t="shared" si="1"/>
        <v>14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32</v>
      </c>
      <c r="AI19" s="17" t="s">
        <v>13</v>
      </c>
      <c r="AJ19" s="17">
        <f t="shared" si="5"/>
        <v>31</v>
      </c>
      <c r="AK19" s="17" t="s">
        <v>13</v>
      </c>
      <c r="AL19" s="17">
        <f t="shared" si="6"/>
        <v>63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IF(LEN(TRIM(Input!C114)) = 0, "", Input!C114)</f>
        <v/>
      </c>
      <c r="C20" s="91" t="s">
        <v>0</v>
      </c>
      <c r="D20" s="90" t="str">
        <f>IF(LEN(TRIM(Input!D114)) = 0, "", Input!D114)</f>
        <v/>
      </c>
      <c r="E20" s="92"/>
      <c r="F20" s="90">
        <f>IF(LEN(TRIM(Input!E114)) = 0, "", Input!E114)</f>
        <v>11</v>
      </c>
      <c r="G20" s="90" t="s">
        <v>0</v>
      </c>
      <c r="H20" s="90">
        <f>IF(LEN(TRIM(Input!F114)) = 0, "", Input!F114)</f>
        <v>9</v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IF(LEN(TRIM(Input!C162)) = 0, "", Input!C162)</f>
        <v/>
      </c>
      <c r="N20" s="95" t="s">
        <v>0</v>
      </c>
      <c r="O20" s="94" t="str">
        <f>IF(LEN(TRIM(Input!D162)) = 0, "", Input!D162)</f>
        <v/>
      </c>
      <c r="P20" s="94" t="s">
        <v>0</v>
      </c>
      <c r="Q20" s="94">
        <f>IF(LEN(TRIM(Input!E162)) = 0, "", Input!E162)</f>
        <v>364</v>
      </c>
      <c r="R20" s="94" t="s">
        <v>0</v>
      </c>
      <c r="S20" s="94">
        <f>IF(LEN(TRIM(Input!F162)) = 0, "", Input!F162)</f>
        <v>433</v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11</v>
      </c>
      <c r="AB20" s="16">
        <f t="shared" si="10"/>
        <v>9</v>
      </c>
      <c r="AC20" s="16">
        <f t="shared" si="1"/>
        <v>20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50</v>
      </c>
      <c r="AI20" s="17">
        <f>IF(AI15+AI16+AI17+AI18&lt;&gt;0,MAX(AI15:AI18)," ")</f>
        <v>401</v>
      </c>
      <c r="AJ20" s="17">
        <f t="shared" si="5"/>
        <v>31</v>
      </c>
      <c r="AK20" s="17">
        <f>IF(AK15+AK16+AK17+AK18&lt;&gt;0,MAX(AK15:AK18)," ")</f>
        <v>447</v>
      </c>
      <c r="AL20" s="17">
        <f t="shared" si="6"/>
        <v>81</v>
      </c>
      <c r="AM20" s="19">
        <f>IF(AM15+AM16+AM17+AM18&lt;&gt;0,MAX(AM15:AM18)," ")</f>
        <v>838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IF(LEN(TRIM(Input!C115)) = 0, "", Input!C115)</f>
        <v/>
      </c>
      <c r="C21" s="91" t="s">
        <v>0</v>
      </c>
      <c r="D21" s="90" t="str">
        <f>IF(LEN(TRIM(Input!D115)) = 0, "", Input!D115)</f>
        <v/>
      </c>
      <c r="E21" s="98"/>
      <c r="F21" s="90">
        <f>IF(LEN(TRIM(Input!E115)) = 0, "", Input!E115)</f>
        <v>9</v>
      </c>
      <c r="G21" s="90" t="s">
        <v>0</v>
      </c>
      <c r="H21" s="90">
        <f>IF(LEN(TRIM(Input!F115)) = 0, "", Input!F115)</f>
        <v>4</v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IF(LEN(TRIM(Input!C163)) = 0, "", Input!C163)</f>
        <v/>
      </c>
      <c r="N21" s="95" t="s">
        <v>0</v>
      </c>
      <c r="O21" s="94" t="str">
        <f>IF(LEN(TRIM(Input!D163)) = 0, "", Input!D163)</f>
        <v/>
      </c>
      <c r="P21" s="94" t="s">
        <v>0</v>
      </c>
      <c r="Q21" s="94">
        <f>IF(LEN(TRIM(Input!E163)) = 0, "", Input!E163)</f>
        <v>364</v>
      </c>
      <c r="R21" s="94" t="s">
        <v>0</v>
      </c>
      <c r="S21" s="94">
        <f>IF(LEN(TRIM(Input!F163)) = 0, "", Input!F163)</f>
        <v>445</v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9</v>
      </c>
      <c r="AB21" s="16">
        <f t="shared" si="10"/>
        <v>4</v>
      </c>
      <c r="AC21" s="16">
        <f t="shared" si="1"/>
        <v>13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48</v>
      </c>
      <c r="AI21" s="17"/>
      <c r="AJ21" s="17">
        <f t="shared" si="5"/>
        <v>31</v>
      </c>
      <c r="AK21" s="17"/>
      <c r="AL21" s="17">
        <f t="shared" si="6"/>
        <v>79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IF(LEN(TRIM(Input!C116)) = 0, "", Input!C116)</f>
        <v/>
      </c>
      <c r="C22" s="91" t="s">
        <v>0</v>
      </c>
      <c r="D22" s="90" t="str">
        <f>IF(LEN(TRIM(Input!D116)) = 0, "", Input!D116)</f>
        <v/>
      </c>
      <c r="E22" s="98"/>
      <c r="F22" s="90">
        <f>IF(LEN(TRIM(Input!E116)) = 0, "", Input!E116)</f>
        <v>7</v>
      </c>
      <c r="G22" s="90" t="s">
        <v>0</v>
      </c>
      <c r="H22" s="90">
        <f>IF(LEN(TRIM(Input!F116)) = 0, "", Input!F116)</f>
        <v>9</v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IF(LEN(TRIM(Input!C164)) = 0, "", Input!C164)</f>
        <v/>
      </c>
      <c r="N22" s="95" t="s">
        <v>0</v>
      </c>
      <c r="O22" s="94" t="str">
        <f>IF(LEN(TRIM(Input!D164)) = 0, "", Input!D164)</f>
        <v/>
      </c>
      <c r="P22" s="94" t="s">
        <v>0</v>
      </c>
      <c r="Q22" s="94">
        <f>IF(LEN(TRIM(Input!E164)) = 0, "", Input!E164)</f>
        <v>382</v>
      </c>
      <c r="R22" s="94" t="s">
        <v>0</v>
      </c>
      <c r="S22" s="94">
        <f>IF(LEN(TRIM(Input!F164)) = 0, "", Input!F164)</f>
        <v>434</v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7</v>
      </c>
      <c r="AB22" s="16">
        <f t="shared" si="10"/>
        <v>9</v>
      </c>
      <c r="AC22" s="16">
        <f t="shared" si="1"/>
        <v>16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53</v>
      </c>
      <c r="AI22" s="17" t="s">
        <v>14</v>
      </c>
      <c r="AJ22" s="17">
        <f t="shared" si="5"/>
        <v>41</v>
      </c>
      <c r="AK22" s="17" t="s">
        <v>14</v>
      </c>
      <c r="AL22" s="17">
        <f t="shared" si="6"/>
        <v>94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IF(LEN(TRIM(Input!C117)) = 0, "", Input!C117)</f>
        <v/>
      </c>
      <c r="C23" s="168" t="str">
        <f>IF(LEN(CONCATENATE(B20,B21,B22,B23))=0, " ", SUM(B20:B23))</f>
        <v xml:space="preserve"> </v>
      </c>
      <c r="D23" s="167" t="str">
        <f>IF(LEN(TRIM(Input!D117)) = 0, "", Input!D117)</f>
        <v/>
      </c>
      <c r="E23" s="168" t="str">
        <f>IF(LEN(CONCATENATE(D20,D21,D22,D23))=0, " ", SUM(D20:D23))</f>
        <v xml:space="preserve"> </v>
      </c>
      <c r="F23" s="167">
        <f>IF(LEN(TRIM(Input!E117)) = 0, "", Input!E117)</f>
        <v>23</v>
      </c>
      <c r="G23" s="168">
        <f>IF(LEN(CONCATENATE(F20,F21,F22,F23))=0, " ", SUM(F20:F23))</f>
        <v>50</v>
      </c>
      <c r="H23" s="167">
        <f>IF(LEN(TRIM(Input!F117)) = 0, "", Input!F117)</f>
        <v>9</v>
      </c>
      <c r="I23" s="168">
        <f>IF(LEN(CONCATENATE(H20,H21,H22,H23))=0, " ", SUM(H20:H23))</f>
        <v>31</v>
      </c>
      <c r="J23" s="169">
        <f>IF(SUM(C23,E23,G23,I23)=0," ",SUM(C23,E23,G23,I23))</f>
        <v>81</v>
      </c>
      <c r="K23" s="106">
        <v>0.656249999999999</v>
      </c>
      <c r="L23" s="107"/>
      <c r="M23" s="107" t="str">
        <f>IF(LEN(TRIM(Input!C165)) = 0, "", Input!C165)</f>
        <v/>
      </c>
      <c r="N23" s="108" t="str">
        <f>IF(LEN(CONCATENATE(M20,M21,M22,M23))=0, " ", SUM(M20:M23))</f>
        <v xml:space="preserve"> </v>
      </c>
      <c r="O23" s="107" t="str">
        <f>IF(LEN(TRIM(Input!D165)) = 0, "", Input!D165)</f>
        <v/>
      </c>
      <c r="P23" s="108" t="str">
        <f>IF(LEN(CONCATENATE(O20,O21,O22,O23))=0, " ", SUM(O20:O23))</f>
        <v xml:space="preserve"> </v>
      </c>
      <c r="Q23" s="107">
        <f>IF(LEN(TRIM(Input!E165)) = 0, "", Input!E165)</f>
        <v>360</v>
      </c>
      <c r="R23" s="108">
        <f>IF(LEN(CONCATENATE(Q20,Q21,Q22,Q23))=0, " ", SUM(Q20:Q23))</f>
        <v>1470</v>
      </c>
      <c r="S23" s="107">
        <f>IF(LEN(TRIM(Input!F165)) = 0, "", Input!F165)</f>
        <v>414</v>
      </c>
      <c r="T23" s="108">
        <f>IF(LEN(CONCATENATE(S20,S21,S22,S23))=0, " ", SUM(S20:S23))</f>
        <v>1726</v>
      </c>
      <c r="U23" s="109">
        <f>IF(SUM(N23,P23,R23,T23)=0," ",SUM(N23,P23,R23,T23))</f>
        <v>3196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23</v>
      </c>
      <c r="AB23" s="16">
        <f t="shared" si="10"/>
        <v>9</v>
      </c>
      <c r="AC23" s="16">
        <f t="shared" si="1"/>
        <v>32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73</v>
      </c>
      <c r="AI23" s="24">
        <f>IF(SUM(AI15:AI18)=0,0,(SUM(AI15:AI18)/(AI20*4)))</f>
        <v>0.96945137157107231</v>
      </c>
      <c r="AJ23" s="17">
        <f t="shared" si="5"/>
        <v>45</v>
      </c>
      <c r="AK23" s="24">
        <f>IF(SUM(AK15:AK18)=0,0,(SUM(AK15:AK18)/(AK20*4)))</f>
        <v>0.91666666666666663</v>
      </c>
      <c r="AL23" s="17">
        <f t="shared" si="6"/>
        <v>118</v>
      </c>
      <c r="AM23" s="25">
        <f>IF(SUM(AM15:AM18)=0,0,(SUM(AM15:AM18)/(AM20*4)))</f>
        <v>0.95286396181384247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IF(LEN(TRIM(Input!C118)) = 0, "", Input!C118)</f>
        <v/>
      </c>
      <c r="C24" s="91" t="s">
        <v>0</v>
      </c>
      <c r="D24" s="90" t="str">
        <f>IF(LEN(TRIM(Input!D118)) = 0, "", Input!D118)</f>
        <v/>
      </c>
      <c r="E24" s="92"/>
      <c r="F24" s="90">
        <f>IF(LEN(TRIM(Input!E118)) = 0, "", Input!E118)</f>
        <v>9</v>
      </c>
      <c r="G24" s="90" t="s">
        <v>0</v>
      </c>
      <c r="H24" s="90">
        <f>IF(LEN(TRIM(Input!F118)) = 0, "", Input!F118)</f>
        <v>9</v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IF(LEN(TRIM(Input!C166)) = 0, "", Input!C166)</f>
        <v/>
      </c>
      <c r="N24" s="95" t="s">
        <v>0</v>
      </c>
      <c r="O24" s="94" t="str">
        <f>IF(LEN(TRIM(Input!D166)) = 0, "", Input!D166)</f>
        <v/>
      </c>
      <c r="P24" s="94" t="s">
        <v>0</v>
      </c>
      <c r="Q24" s="94">
        <f>IF(LEN(TRIM(Input!E166)) = 0, "", Input!E166)</f>
        <v>382</v>
      </c>
      <c r="R24" s="94" t="s">
        <v>0</v>
      </c>
      <c r="S24" s="94">
        <f>IF(LEN(TRIM(Input!F166)) = 0, "", Input!F166)</f>
        <v>469</v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9</v>
      </c>
      <c r="AB24" s="16">
        <f t="shared" si="10"/>
        <v>9</v>
      </c>
      <c r="AC24" s="16">
        <f t="shared" si="1"/>
        <v>18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86</v>
      </c>
      <c r="AI24" s="17"/>
      <c r="AJ24" s="17">
        <f t="shared" si="5"/>
        <v>63</v>
      </c>
      <c r="AK24" s="17"/>
      <c r="AL24" s="17">
        <f t="shared" si="6"/>
        <v>149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IF(LEN(TRIM(Input!C119)) = 0, "", Input!C119)</f>
        <v/>
      </c>
      <c r="C25" s="91" t="s">
        <v>0</v>
      </c>
      <c r="D25" s="90" t="str">
        <f>IF(LEN(TRIM(Input!D119)) = 0, "", Input!D119)</f>
        <v/>
      </c>
      <c r="E25" s="98"/>
      <c r="F25" s="90">
        <f>IF(LEN(TRIM(Input!E119)) = 0, "", Input!E119)</f>
        <v>14</v>
      </c>
      <c r="G25" s="90" t="s">
        <v>0</v>
      </c>
      <c r="H25" s="90">
        <f>IF(LEN(TRIM(Input!F119)) = 0, "", Input!F119)</f>
        <v>14</v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IF(LEN(TRIM(Input!C167)) = 0, "", Input!C167)</f>
        <v/>
      </c>
      <c r="N25" s="95" t="s">
        <v>0</v>
      </c>
      <c r="O25" s="94" t="str">
        <f>IF(LEN(TRIM(Input!D167)) = 0, "", Input!D167)</f>
        <v/>
      </c>
      <c r="P25" s="94" t="s">
        <v>0</v>
      </c>
      <c r="Q25" s="94">
        <f>IF(LEN(TRIM(Input!E167)) = 0, "", Input!E167)</f>
        <v>416</v>
      </c>
      <c r="R25" s="94" t="s">
        <v>0</v>
      </c>
      <c r="S25" s="94">
        <f>IF(LEN(TRIM(Input!F167)) = 0, "", Input!F167)</f>
        <v>404</v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14</v>
      </c>
      <c r="AB25" s="16">
        <f t="shared" si="10"/>
        <v>14</v>
      </c>
      <c r="AC25" s="16">
        <f t="shared" si="1"/>
        <v>28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120</v>
      </c>
      <c r="AI25" s="17"/>
      <c r="AJ25" s="17">
        <f t="shared" si="5"/>
        <v>90</v>
      </c>
      <c r="AK25" s="17"/>
      <c r="AL25" s="17">
        <f t="shared" si="6"/>
        <v>210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IF(LEN(TRIM(Input!C120)) = 0, "", Input!C120)</f>
        <v/>
      </c>
      <c r="C26" s="91" t="s">
        <v>0</v>
      </c>
      <c r="D26" s="90" t="str">
        <f>IF(LEN(TRIM(Input!D120)) = 0, "", Input!D120)</f>
        <v/>
      </c>
      <c r="E26" s="98"/>
      <c r="F26" s="90">
        <f>IF(LEN(TRIM(Input!E120)) = 0, "", Input!E120)</f>
        <v>27</v>
      </c>
      <c r="G26" s="90" t="s">
        <v>0</v>
      </c>
      <c r="H26" s="90">
        <f>IF(LEN(TRIM(Input!F120)) = 0, "", Input!F120)</f>
        <v>13</v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IF(LEN(TRIM(Input!C168)) = 0, "", Input!C168)</f>
        <v/>
      </c>
      <c r="N26" s="95" t="s">
        <v>0</v>
      </c>
      <c r="O26" s="94" t="str">
        <f>IF(LEN(TRIM(Input!D168)) = 0, "", Input!D168)</f>
        <v/>
      </c>
      <c r="P26" s="94" t="s">
        <v>0</v>
      </c>
      <c r="Q26" s="94">
        <f>IF(LEN(TRIM(Input!E168)) = 0, "", Input!E168)</f>
        <v>374</v>
      </c>
      <c r="R26" s="94" t="s">
        <v>0</v>
      </c>
      <c r="S26" s="94">
        <f>IF(LEN(TRIM(Input!F168)) = 0, "", Input!F168)</f>
        <v>378</v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27</v>
      </c>
      <c r="AB26" s="16">
        <f t="shared" si="10"/>
        <v>13</v>
      </c>
      <c r="AC26" s="16">
        <f t="shared" si="1"/>
        <v>40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140</v>
      </c>
      <c r="AI26" s="17"/>
      <c r="AJ26" s="17">
        <f t="shared" si="5"/>
        <v>118</v>
      </c>
      <c r="AK26" s="17"/>
      <c r="AL26" s="17">
        <f t="shared" si="6"/>
        <v>258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IF(LEN(TRIM(Input!C121)) = 0, "", Input!C121)</f>
        <v/>
      </c>
      <c r="C27" s="168" t="str">
        <f>IF(LEN(CONCATENATE(B24,B25,B26,B27))=0, " ", SUM(B24:B27))</f>
        <v xml:space="preserve"> </v>
      </c>
      <c r="D27" s="167" t="str">
        <f>IF(LEN(TRIM(Input!D121)) = 0, "", Input!D121)</f>
        <v/>
      </c>
      <c r="E27" s="168" t="str">
        <f>IF(LEN(CONCATENATE(D24,D25,D26,D27))=0, " ", SUM(D24:D27))</f>
        <v xml:space="preserve"> </v>
      </c>
      <c r="F27" s="167">
        <f>IF(LEN(TRIM(Input!E121)) = 0, "", Input!E121)</f>
        <v>36</v>
      </c>
      <c r="G27" s="168">
        <f>IF(LEN(CONCATENATE(F24,F25,F26,F27))=0, " ", SUM(F24:F27))</f>
        <v>86</v>
      </c>
      <c r="H27" s="167">
        <f>IF(LEN(TRIM(Input!F121)) = 0, "", Input!F121)</f>
        <v>27</v>
      </c>
      <c r="I27" s="168">
        <f>IF(LEN(CONCATENATE(H24,H25,H26,H27))=0, " ", SUM(H24:H27))</f>
        <v>63</v>
      </c>
      <c r="J27" s="169">
        <f>IF(SUM(C27,E27,G27,I27)=0," ",SUM(C27,E27,G27,I27))</f>
        <v>149</v>
      </c>
      <c r="K27" s="93">
        <v>0.69791666666666596</v>
      </c>
      <c r="L27" s="94"/>
      <c r="M27" s="107" t="str">
        <f>IF(LEN(TRIM(Input!C169)) = 0, "", Input!C169)</f>
        <v/>
      </c>
      <c r="N27" s="108" t="str">
        <f>IF(LEN(CONCATENATE(M24,M25,M26,M27))=0, " ", SUM(M24:M27))</f>
        <v xml:space="preserve"> </v>
      </c>
      <c r="O27" s="107" t="str">
        <f>IF(LEN(TRIM(Input!D169)) = 0, "", Input!D169)</f>
        <v/>
      </c>
      <c r="P27" s="108" t="str">
        <f>IF(LEN(CONCATENATE(O24,O25,O26,O27))=0, " ", SUM(O24:O27))</f>
        <v xml:space="preserve"> </v>
      </c>
      <c r="Q27" s="107">
        <f>IF(LEN(TRIM(Input!E169)) = 0, "", Input!E169)</f>
        <v>436</v>
      </c>
      <c r="R27" s="108">
        <f>IF(LEN(CONCATENATE(Q24,Q25,Q26,Q27))=0, " ", SUM(Q24:Q27))</f>
        <v>1608</v>
      </c>
      <c r="S27" s="107">
        <f>IF(LEN(TRIM(Input!F169)) = 0, "", Input!F169)</f>
        <v>474</v>
      </c>
      <c r="T27" s="108">
        <f>IF(LEN(CONCATENATE(S24,S25,S26,S27))=0, " ", SUM(S24:S27))</f>
        <v>1725</v>
      </c>
      <c r="U27" s="96">
        <f>IF(SUM(N27,P27,R27,T27)=0," ",SUM(N27,P27,R27,T27))</f>
        <v>3333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36</v>
      </c>
      <c r="AB27" s="16">
        <f t="shared" si="10"/>
        <v>27</v>
      </c>
      <c r="AC27" s="16">
        <f t="shared" si="1"/>
        <v>63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198</v>
      </c>
      <c r="AI27" s="17"/>
      <c r="AJ27" s="17">
        <f t="shared" si="5"/>
        <v>150</v>
      </c>
      <c r="AK27" s="17"/>
      <c r="AL27" s="17">
        <f t="shared" si="6"/>
        <v>348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IF(LEN(TRIM(Input!C122)) = 0, "", Input!C122)</f>
        <v/>
      </c>
      <c r="C28" s="91" t="s">
        <v>0</v>
      </c>
      <c r="D28" s="90" t="str">
        <f>IF(LEN(TRIM(Input!D122)) = 0, "", Input!D122)</f>
        <v/>
      </c>
      <c r="E28" s="92"/>
      <c r="F28" s="90">
        <f>IF(LEN(TRIM(Input!E122)) = 0, "", Input!E122)</f>
        <v>43</v>
      </c>
      <c r="G28" s="90" t="s">
        <v>0</v>
      </c>
      <c r="H28" s="90">
        <f>IF(LEN(TRIM(Input!F122)) = 0, "", Input!F122)</f>
        <v>36</v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IF(LEN(TRIM(Input!C170)) = 0, "", Input!C170)</f>
        <v/>
      </c>
      <c r="N28" s="95" t="s">
        <v>0</v>
      </c>
      <c r="O28" s="94" t="str">
        <f>IF(LEN(TRIM(Input!D170)) = 0, "", Input!D170)</f>
        <v/>
      </c>
      <c r="P28" s="94" t="s">
        <v>0</v>
      </c>
      <c r="Q28" s="94">
        <f>IF(LEN(TRIM(Input!E170)) = 0, "", Input!E170)</f>
        <v>400</v>
      </c>
      <c r="R28" s="94" t="s">
        <v>0</v>
      </c>
      <c r="S28" s="94">
        <f>IF(LEN(TRIM(Input!F170)) = 0, "", Input!F170)</f>
        <v>456</v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43</v>
      </c>
      <c r="AB28" s="16">
        <f t="shared" si="10"/>
        <v>36</v>
      </c>
      <c r="AC28" s="16">
        <f t="shared" si="1"/>
        <v>79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292</v>
      </c>
      <c r="AI28" s="17"/>
      <c r="AJ28" s="17">
        <f t="shared" si="5"/>
        <v>188</v>
      </c>
      <c r="AK28" s="17"/>
      <c r="AL28" s="17">
        <f t="shared" si="6"/>
        <v>480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IF(LEN(TRIM(Input!C123)) = 0, "", Input!C123)</f>
        <v/>
      </c>
      <c r="C29" s="91" t="s">
        <v>0</v>
      </c>
      <c r="D29" s="90" t="str">
        <f>IF(LEN(TRIM(Input!D123)) = 0, "", Input!D123)</f>
        <v/>
      </c>
      <c r="E29" s="98"/>
      <c r="F29" s="90">
        <f>IF(LEN(TRIM(Input!E123)) = 0, "", Input!E123)</f>
        <v>34</v>
      </c>
      <c r="G29" s="90" t="s">
        <v>0</v>
      </c>
      <c r="H29" s="90">
        <f>IF(LEN(TRIM(Input!F123)) = 0, "", Input!F123)</f>
        <v>42</v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IF(LEN(TRIM(Input!C171)) = 0, "", Input!C171)</f>
        <v/>
      </c>
      <c r="N29" s="95" t="s">
        <v>0</v>
      </c>
      <c r="O29" s="94" t="str">
        <f>IF(LEN(TRIM(Input!D171)) = 0, "", Input!D171)</f>
        <v/>
      </c>
      <c r="P29" s="94" t="s">
        <v>0</v>
      </c>
      <c r="Q29" s="94">
        <f>IF(LEN(TRIM(Input!E171)) = 0, "", Input!E171)</f>
        <v>367</v>
      </c>
      <c r="R29" s="94" t="s">
        <v>0</v>
      </c>
      <c r="S29" s="94">
        <f>IF(LEN(TRIM(Input!F171)) = 0, "", Input!F171)</f>
        <v>460</v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34</v>
      </c>
      <c r="AB29" s="16">
        <f t="shared" si="10"/>
        <v>42</v>
      </c>
      <c r="AC29" s="16">
        <f t="shared" si="1"/>
        <v>76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350</v>
      </c>
      <c r="AI29" s="17"/>
      <c r="AJ29" s="17">
        <f t="shared" si="5"/>
        <v>253</v>
      </c>
      <c r="AK29" s="17"/>
      <c r="AL29" s="17">
        <f t="shared" si="6"/>
        <v>603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IF(LEN(TRIM(Input!C124)) = 0, "", Input!C124)</f>
        <v/>
      </c>
      <c r="C30" s="91" t="s">
        <v>0</v>
      </c>
      <c r="D30" s="90" t="str">
        <f>IF(LEN(TRIM(Input!D124)) = 0, "", Input!D124)</f>
        <v/>
      </c>
      <c r="E30" s="98"/>
      <c r="F30" s="90">
        <f>IF(LEN(TRIM(Input!E124)) = 0, "", Input!E124)</f>
        <v>85</v>
      </c>
      <c r="G30" s="90" t="s">
        <v>0</v>
      </c>
      <c r="H30" s="90">
        <f>IF(LEN(TRIM(Input!F124)) = 0, "", Input!F124)</f>
        <v>45</v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IF(LEN(TRIM(Input!C172)) = 0, "", Input!C172)</f>
        <v/>
      </c>
      <c r="N30" s="95" t="s">
        <v>0</v>
      </c>
      <c r="O30" s="94" t="str">
        <f>IF(LEN(TRIM(Input!D172)) = 0, "", Input!D172)</f>
        <v/>
      </c>
      <c r="P30" s="94" t="s">
        <v>0</v>
      </c>
      <c r="Q30" s="94">
        <f>IF(LEN(TRIM(Input!E172)) = 0, "", Input!E172)</f>
        <v>364</v>
      </c>
      <c r="R30" s="94" t="s">
        <v>0</v>
      </c>
      <c r="S30" s="94">
        <f>IF(LEN(TRIM(Input!F172)) = 0, "", Input!F172)</f>
        <v>445</v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85</v>
      </c>
      <c r="AB30" s="16">
        <f t="shared" si="10"/>
        <v>45</v>
      </c>
      <c r="AC30" s="16">
        <f t="shared" si="1"/>
        <v>130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413</v>
      </c>
      <c r="AI30" s="17"/>
      <c r="AJ30" s="17">
        <f t="shared" si="5"/>
        <v>341</v>
      </c>
      <c r="AK30" s="17"/>
      <c r="AL30" s="17">
        <f t="shared" si="6"/>
        <v>754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IF(LEN(TRIM(Input!C125)) = 0, "", Input!C125)</f>
        <v/>
      </c>
      <c r="C31" s="168" t="str">
        <f>IF(LEN(CONCATENATE(B28,B29,B30,B31))=0, " ", SUM(B28:B31))</f>
        <v xml:space="preserve"> </v>
      </c>
      <c r="D31" s="167" t="str">
        <f>IF(LEN(TRIM(Input!D125)) = 0, "", Input!D125)</f>
        <v/>
      </c>
      <c r="E31" s="168" t="str">
        <f>IF(LEN(CONCATENATE(D28,D29,D30,D31))=0, " ", SUM(D28:D31))</f>
        <v xml:space="preserve"> </v>
      </c>
      <c r="F31" s="167">
        <f>IF(LEN(TRIM(Input!E125)) = 0, "", Input!E125)</f>
        <v>130</v>
      </c>
      <c r="G31" s="168">
        <f>IF(LEN(CONCATENATE(F28,F29,F30,F31))=0, " ", SUM(F28:F31))</f>
        <v>292</v>
      </c>
      <c r="H31" s="167">
        <f>IF(LEN(TRIM(Input!F125)) = 0, "", Input!F125)</f>
        <v>65</v>
      </c>
      <c r="I31" s="168">
        <f>IF(LEN(CONCATENATE(H28,H29,H30,H31))=0, " ", SUM(H28:H31))</f>
        <v>188</v>
      </c>
      <c r="J31" s="169">
        <f>IF(SUM(C31,E31,G31,I31)=0," ",SUM(C31,E31,G31,I31))</f>
        <v>480</v>
      </c>
      <c r="K31" s="106">
        <v>0.73958333333333204</v>
      </c>
      <c r="L31" s="107"/>
      <c r="M31" s="107" t="str">
        <f>IF(LEN(TRIM(Input!C173)) = 0, "", Input!C173)</f>
        <v/>
      </c>
      <c r="N31" s="108" t="str">
        <f>IF(LEN(CONCATENATE(M28,M29,M30,M31))=0, " ", SUM(M28:M31))</f>
        <v xml:space="preserve"> </v>
      </c>
      <c r="O31" s="107" t="str">
        <f>IF(LEN(TRIM(Input!D173)) = 0, "", Input!D173)</f>
        <v/>
      </c>
      <c r="P31" s="108" t="str">
        <f>IF(LEN(CONCATENATE(O28,O29,O30,O31))=0, " ", SUM(O28:O31))</f>
        <v xml:space="preserve"> </v>
      </c>
      <c r="Q31" s="107">
        <f>IF(LEN(TRIM(Input!E173)) = 0, "", Input!E173)</f>
        <v>351</v>
      </c>
      <c r="R31" s="108">
        <f>IF(LEN(CONCATENATE(Q28,Q29,Q30,Q31))=0, " ", SUM(Q28:Q31))</f>
        <v>1482</v>
      </c>
      <c r="S31" s="107">
        <f>IF(LEN(TRIM(Input!F173)) = 0, "", Input!F173)</f>
        <v>376</v>
      </c>
      <c r="T31" s="108">
        <f>IF(LEN(CONCATENATE(S28,S29,S30,S31))=0, " ", SUM(S28:S31))</f>
        <v>1737</v>
      </c>
      <c r="U31" s="109">
        <f>IF(SUM(N31,P31,R31,T31)=0," ",SUM(N31,P31,R31,T31))</f>
        <v>3219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130</v>
      </c>
      <c r="AB31" s="16">
        <f t="shared" si="10"/>
        <v>65</v>
      </c>
      <c r="AC31" s="16">
        <f t="shared" si="1"/>
        <v>195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512</v>
      </c>
      <c r="AI31" s="17"/>
      <c r="AJ31" s="17">
        <f t="shared" si="5"/>
        <v>412</v>
      </c>
      <c r="AK31" s="17"/>
      <c r="AL31" s="17">
        <f t="shared" si="6"/>
        <v>924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IF(LEN(TRIM(Input!C126)) = 0, "", Input!C126)</f>
        <v/>
      </c>
      <c r="C32" s="91" t="s">
        <v>0</v>
      </c>
      <c r="D32" s="90" t="str">
        <f>IF(LEN(TRIM(Input!D126)) = 0, "", Input!D126)</f>
        <v/>
      </c>
      <c r="E32" s="92"/>
      <c r="F32" s="90">
        <f>IF(LEN(TRIM(Input!E126)) = 0, "", Input!E126)</f>
        <v>101</v>
      </c>
      <c r="G32" s="90" t="s">
        <v>0</v>
      </c>
      <c r="H32" s="90">
        <f>IF(LEN(TRIM(Input!F126)) = 0, "", Input!F126)</f>
        <v>101</v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IF(LEN(TRIM(Input!C174)) = 0, "", Input!C174)</f>
        <v/>
      </c>
      <c r="N32" s="95" t="s">
        <v>0</v>
      </c>
      <c r="O32" s="94" t="str">
        <f>IF(LEN(TRIM(Input!D174)) = 0, "", Input!D174)</f>
        <v/>
      </c>
      <c r="P32" s="94" t="s">
        <v>0</v>
      </c>
      <c r="Q32" s="94">
        <f>IF(LEN(TRIM(Input!E174)) = 0, "", Input!E174)</f>
        <v>344</v>
      </c>
      <c r="R32" s="94" t="s">
        <v>0</v>
      </c>
      <c r="S32" s="94">
        <f>IF(LEN(TRIM(Input!F174)) = 0, "", Input!F174)</f>
        <v>328</v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101</v>
      </c>
      <c r="AB32" s="16">
        <f t="shared" si="10"/>
        <v>101</v>
      </c>
      <c r="AC32" s="16">
        <f t="shared" si="1"/>
        <v>202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573</v>
      </c>
      <c r="AI32" s="17"/>
      <c r="AJ32" s="17">
        <f t="shared" si="5"/>
        <v>530</v>
      </c>
      <c r="AK32" s="17"/>
      <c r="AL32" s="17">
        <f t="shared" si="6"/>
        <v>1103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IF(LEN(TRIM(Input!C127)) = 0, "", Input!C127)</f>
        <v/>
      </c>
      <c r="C33" s="91" t="s">
        <v>0</v>
      </c>
      <c r="D33" s="90" t="str">
        <f>IF(LEN(TRIM(Input!D127)) = 0, "", Input!D127)</f>
        <v/>
      </c>
      <c r="E33" s="98"/>
      <c r="F33" s="90">
        <f>IF(LEN(TRIM(Input!E127)) = 0, "", Input!E127)</f>
        <v>97</v>
      </c>
      <c r="G33" s="90" t="s">
        <v>0</v>
      </c>
      <c r="H33" s="90">
        <f>IF(LEN(TRIM(Input!F127)) = 0, "", Input!F127)</f>
        <v>130</v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IF(LEN(TRIM(Input!C175)) = 0, "", Input!C175)</f>
        <v/>
      </c>
      <c r="N33" s="95" t="s">
        <v>0</v>
      </c>
      <c r="O33" s="94" t="str">
        <f>IF(LEN(TRIM(Input!D175)) = 0, "", Input!D175)</f>
        <v/>
      </c>
      <c r="P33" s="94" t="s">
        <v>0</v>
      </c>
      <c r="Q33" s="94">
        <f>IF(LEN(TRIM(Input!E175)) = 0, "", Input!E175)</f>
        <v>337</v>
      </c>
      <c r="R33" s="94" t="s">
        <v>0</v>
      </c>
      <c r="S33" s="94">
        <f>IF(LEN(TRIM(Input!F175)) = 0, "", Input!F175)</f>
        <v>328</v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97</v>
      </c>
      <c r="AB33" s="16">
        <f t="shared" si="10"/>
        <v>130</v>
      </c>
      <c r="AC33" s="16">
        <f t="shared" si="1"/>
        <v>227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695</v>
      </c>
      <c r="AI33" s="17"/>
      <c r="AJ33" s="17">
        <f t="shared" si="5"/>
        <v>574</v>
      </c>
      <c r="AK33" s="17"/>
      <c r="AL33" s="17">
        <f t="shared" si="6"/>
        <v>1269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IF(LEN(TRIM(Input!C128)) = 0, "", Input!C128)</f>
        <v/>
      </c>
      <c r="C34" s="91" t="s">
        <v>0</v>
      </c>
      <c r="D34" s="90" t="str">
        <f>IF(LEN(TRIM(Input!D128)) = 0, "", Input!D128)</f>
        <v/>
      </c>
      <c r="E34" s="98"/>
      <c r="F34" s="90">
        <f>IF(LEN(TRIM(Input!E128)) = 0, "", Input!E128)</f>
        <v>184</v>
      </c>
      <c r="G34" s="90" t="s">
        <v>0</v>
      </c>
      <c r="H34" s="90">
        <f>IF(LEN(TRIM(Input!F128)) = 0, "", Input!F128)</f>
        <v>116</v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IF(LEN(TRIM(Input!C176)) = 0, "", Input!C176)</f>
        <v/>
      </c>
      <c r="N34" s="95" t="s">
        <v>0</v>
      </c>
      <c r="O34" s="94" t="str">
        <f>IF(LEN(TRIM(Input!D176)) = 0, "", Input!D176)</f>
        <v/>
      </c>
      <c r="P34" s="94" t="s">
        <v>0</v>
      </c>
      <c r="Q34" s="94">
        <f>IF(LEN(TRIM(Input!E176)) = 0, "", Input!E176)</f>
        <v>304</v>
      </c>
      <c r="R34" s="94" t="s">
        <v>0</v>
      </c>
      <c r="S34" s="94">
        <f>IF(LEN(TRIM(Input!F176)) = 0, "", Input!F176)</f>
        <v>346</v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184</v>
      </c>
      <c r="AB34" s="16">
        <f t="shared" si="10"/>
        <v>116</v>
      </c>
      <c r="AC34" s="16">
        <f t="shared" si="1"/>
        <v>300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834</v>
      </c>
      <c r="AI34" s="17"/>
      <c r="AJ34" s="17">
        <f t="shared" si="5"/>
        <v>661</v>
      </c>
      <c r="AK34" s="17"/>
      <c r="AL34" s="17">
        <f t="shared" si="6"/>
        <v>1495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IF(LEN(TRIM(Input!C129)) = 0, "", Input!C129)</f>
        <v/>
      </c>
      <c r="C35" s="168" t="str">
        <f>IF(LEN(CONCATENATE(B32,B33,B34,B35))=0, " ", SUM(B32:B35))</f>
        <v xml:space="preserve"> </v>
      </c>
      <c r="D35" s="167" t="str">
        <f>IF(LEN(TRIM(Input!D129)) = 0, "", Input!D129)</f>
        <v/>
      </c>
      <c r="E35" s="168" t="str">
        <f>IF(LEN(CONCATENATE(D32,D33,D34,D35))=0, " ", SUM(D32:D35))</f>
        <v xml:space="preserve"> </v>
      </c>
      <c r="F35" s="167">
        <f>IF(LEN(TRIM(Input!E129)) = 0, "", Input!E129)</f>
        <v>191</v>
      </c>
      <c r="G35" s="168">
        <f>IF(LEN(CONCATENATE(F32,F33,F34,F35))=0, " ", SUM(F32:F35))</f>
        <v>573</v>
      </c>
      <c r="H35" s="167">
        <f>IF(LEN(TRIM(Input!F129)) = 0, "", Input!F129)</f>
        <v>183</v>
      </c>
      <c r="I35" s="168">
        <f>IF(LEN(CONCATENATE(H32,H33,H34,H35))=0, " ", SUM(H32:H35))</f>
        <v>530</v>
      </c>
      <c r="J35" s="100">
        <f>IF(SUM(C35,E35,G35,I35)=0," ",SUM(C35,E35,G35,I35))</f>
        <v>1103</v>
      </c>
      <c r="K35" s="93">
        <v>0.781249999999999</v>
      </c>
      <c r="L35" s="107"/>
      <c r="M35" s="107" t="str">
        <f>IF(LEN(TRIM(Input!C177)) = 0, "", Input!C177)</f>
        <v/>
      </c>
      <c r="N35" s="108" t="str">
        <f>IF(LEN(CONCATENATE(M32,M33,M34,M35))=0, " ", SUM(M32:M35))</f>
        <v xml:space="preserve"> </v>
      </c>
      <c r="O35" s="107" t="str">
        <f>IF(LEN(TRIM(Input!D177)) = 0, "", Input!D177)</f>
        <v/>
      </c>
      <c r="P35" s="108" t="str">
        <f>IF(LEN(CONCATENATE(O32,O33,O34,O35))=0, " ", SUM(O32:O35))</f>
        <v xml:space="preserve"> </v>
      </c>
      <c r="Q35" s="107">
        <f>IF(LEN(TRIM(Input!E177)) = 0, "", Input!E177)</f>
        <v>266</v>
      </c>
      <c r="R35" s="108">
        <f>IF(LEN(CONCATENATE(Q32,Q33,Q34,Q35))=0, " ", SUM(Q32:Q35))</f>
        <v>1251</v>
      </c>
      <c r="S35" s="107">
        <f>IF(LEN(TRIM(Input!F177)) = 0, "", Input!F177)</f>
        <v>237</v>
      </c>
      <c r="T35" s="108">
        <f>IF(LEN(CONCATENATE(S32,S33,S34,S35))=0, " ", SUM(S32:S35))</f>
        <v>1239</v>
      </c>
      <c r="U35" s="109">
        <f>IF(SUM(N35,P35,R35,T35)=0," ",SUM(N35,P35,R35,T35))</f>
        <v>2490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191</v>
      </c>
      <c r="AB35" s="16">
        <f t="shared" si="10"/>
        <v>183</v>
      </c>
      <c r="AC35" s="16">
        <f t="shared" si="1"/>
        <v>374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947</v>
      </c>
      <c r="AI35" s="17"/>
      <c r="AJ35" s="17">
        <f t="shared" si="5"/>
        <v>768</v>
      </c>
      <c r="AK35" s="17"/>
      <c r="AL35" s="17">
        <f t="shared" si="6"/>
        <v>1715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IF(LEN(TRIM(Input!C130)) = 0, "", Input!C130)</f>
        <v/>
      </c>
      <c r="C36" s="91" t="s">
        <v>0</v>
      </c>
      <c r="D36" s="90" t="str">
        <f>IF(LEN(TRIM(Input!D130)) = 0, "", Input!D130)</f>
        <v/>
      </c>
      <c r="E36" s="92"/>
      <c r="F36" s="90">
        <f>IF(LEN(TRIM(Input!E130)) = 0, "", Input!E130)</f>
        <v>223</v>
      </c>
      <c r="G36" s="90" t="s">
        <v>0</v>
      </c>
      <c r="H36" s="90">
        <f>IF(LEN(TRIM(Input!F130)) = 0, "", Input!F130)</f>
        <v>145</v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IF(LEN(TRIM(Input!C178)) = 0, "", Input!C178)</f>
        <v/>
      </c>
      <c r="N36" s="95" t="s">
        <v>0</v>
      </c>
      <c r="O36" s="94" t="str">
        <f>IF(LEN(TRIM(Input!D178)) = 0, "", Input!D178)</f>
        <v/>
      </c>
      <c r="P36" s="94" t="s">
        <v>0</v>
      </c>
      <c r="Q36" s="94">
        <f>IF(LEN(TRIM(Input!E178)) = 0, "", Input!E178)</f>
        <v>283</v>
      </c>
      <c r="R36" s="94" t="s">
        <v>0</v>
      </c>
      <c r="S36" s="94">
        <f>IF(LEN(TRIM(Input!F178)) = 0, "", Input!F178)</f>
        <v>268</v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223</v>
      </c>
      <c r="AB36" s="16">
        <f t="shared" si="10"/>
        <v>145</v>
      </c>
      <c r="AC36" s="16">
        <f t="shared" si="1"/>
        <v>368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1102</v>
      </c>
      <c r="AI36" s="17"/>
      <c r="AJ36" s="17">
        <f t="shared" si="5"/>
        <v>898</v>
      </c>
      <c r="AK36" s="17"/>
      <c r="AL36" s="17">
        <f t="shared" si="6"/>
        <v>2000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IF(LEN(TRIM(Input!C131)) = 0, "", Input!C131)</f>
        <v/>
      </c>
      <c r="C37" s="91" t="s">
        <v>0</v>
      </c>
      <c r="D37" s="90" t="str">
        <f>IF(LEN(TRIM(Input!D131)) = 0, "", Input!D131)</f>
        <v/>
      </c>
      <c r="E37" s="98"/>
      <c r="F37" s="90">
        <f>IF(LEN(TRIM(Input!E131)) = 0, "", Input!E131)</f>
        <v>236</v>
      </c>
      <c r="G37" s="90" t="s">
        <v>0</v>
      </c>
      <c r="H37" s="90">
        <f>IF(LEN(TRIM(Input!F131)) = 0, "", Input!F131)</f>
        <v>217</v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IF(LEN(TRIM(Input!C179)) = 0, "", Input!C179)</f>
        <v/>
      </c>
      <c r="N37" s="95" t="s">
        <v>0</v>
      </c>
      <c r="O37" s="94" t="str">
        <f>IF(LEN(TRIM(Input!D179)) = 0, "", Input!D179)</f>
        <v/>
      </c>
      <c r="P37" s="94" t="s">
        <v>0</v>
      </c>
      <c r="Q37" s="94">
        <f>IF(LEN(TRIM(Input!E179)) = 0, "", Input!E179)</f>
        <v>247</v>
      </c>
      <c r="R37" s="94" t="s">
        <v>0</v>
      </c>
      <c r="S37" s="94">
        <f>IF(LEN(TRIM(Input!F179)) = 0, "", Input!F179)</f>
        <v>243</v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236</v>
      </c>
      <c r="AB37" s="16">
        <f t="shared" si="10"/>
        <v>217</v>
      </c>
      <c r="AC37" s="16">
        <f t="shared" si="1"/>
        <v>453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1192</v>
      </c>
      <c r="AI37" s="17"/>
      <c r="AJ37" s="17">
        <f t="shared" si="5"/>
        <v>1061</v>
      </c>
      <c r="AK37" s="17"/>
      <c r="AL37" s="17">
        <f t="shared" si="6"/>
        <v>2253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IF(LEN(TRIM(Input!C132)) = 0, "", Input!C132)</f>
        <v/>
      </c>
      <c r="C38" s="91" t="s">
        <v>0</v>
      </c>
      <c r="D38" s="90" t="str">
        <f>IF(LEN(TRIM(Input!D132)) = 0, "", Input!D132)</f>
        <v/>
      </c>
      <c r="E38" s="98"/>
      <c r="F38" s="90">
        <f>IF(LEN(TRIM(Input!E132)) = 0, "", Input!E132)</f>
        <v>297</v>
      </c>
      <c r="G38" s="90" t="s">
        <v>0</v>
      </c>
      <c r="H38" s="90">
        <f>IF(LEN(TRIM(Input!F132)) = 0, "", Input!F132)</f>
        <v>223</v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IF(LEN(TRIM(Input!C180)) = 0, "", Input!C180)</f>
        <v/>
      </c>
      <c r="N38" s="95" t="s">
        <v>0</v>
      </c>
      <c r="O38" s="94" t="str">
        <f>IF(LEN(TRIM(Input!D180)) = 0, "", Input!D180)</f>
        <v/>
      </c>
      <c r="P38" s="94" t="s">
        <v>0</v>
      </c>
      <c r="Q38" s="94">
        <f>IF(LEN(TRIM(Input!E180)) = 0, "", Input!E180)</f>
        <v>250</v>
      </c>
      <c r="R38" s="94" t="s">
        <v>0</v>
      </c>
      <c r="S38" s="94">
        <f>IF(LEN(TRIM(Input!F180)) = 0, "", Input!F180)</f>
        <v>250</v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297</v>
      </c>
      <c r="AB38" s="16">
        <f t="shared" si="10"/>
        <v>223</v>
      </c>
      <c r="AC38" s="16">
        <f t="shared" si="1"/>
        <v>520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1291</v>
      </c>
      <c r="AI38" s="17"/>
      <c r="AJ38" s="17">
        <f t="shared" si="5"/>
        <v>1170</v>
      </c>
      <c r="AK38" s="17"/>
      <c r="AL38" s="17">
        <f t="shared" si="6"/>
        <v>2461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IF(LEN(TRIM(Input!C133)) = 0, "", Input!C133)</f>
        <v/>
      </c>
      <c r="C39" s="168" t="str">
        <f>IF(LEN(CONCATENATE(B36,B37,B38,B39))=0, " ", SUM(B36:B39))</f>
        <v xml:space="preserve"> </v>
      </c>
      <c r="D39" s="167" t="str">
        <f>IF(LEN(TRIM(Input!D133)) = 0, "", Input!D133)</f>
        <v/>
      </c>
      <c r="E39" s="168" t="str">
        <f>IF(LEN(CONCATENATE(D36,D37,D38,D39))=0, " ", SUM(D36:D39))</f>
        <v xml:space="preserve"> </v>
      </c>
      <c r="F39" s="167">
        <f>IF(LEN(TRIM(Input!E133)) = 0, "", Input!E133)</f>
        <v>346</v>
      </c>
      <c r="G39" s="168">
        <f>IF(LEN(CONCATENATE(F36,F37,F38,F39))=0, " ", SUM(F36:F39))</f>
        <v>1102</v>
      </c>
      <c r="H39" s="167">
        <f>IF(LEN(TRIM(Input!F133)) = 0, "", Input!F133)</f>
        <v>313</v>
      </c>
      <c r="I39" s="168">
        <f>IF(LEN(CONCATENATE(H36,H37,H38,H39))=0, " ", SUM(H36:H39))</f>
        <v>898</v>
      </c>
      <c r="J39" s="100">
        <f>IF(SUM(C39,E39,G39,I39)=0," ",SUM(C39,E39,G39,I39))</f>
        <v>2000</v>
      </c>
      <c r="K39" s="106">
        <v>0.82291666666666596</v>
      </c>
      <c r="L39" s="107"/>
      <c r="M39" s="107" t="str">
        <f>IF(LEN(TRIM(Input!C181)) = 0, "", Input!C181)</f>
        <v/>
      </c>
      <c r="N39" s="108" t="str">
        <f>IF(LEN(CONCATENATE(M36,M37,M38,M39))=0, " ", SUM(M36:M39))</f>
        <v xml:space="preserve"> </v>
      </c>
      <c r="O39" s="107" t="str">
        <f>IF(LEN(TRIM(Input!D181)) = 0, "", Input!D181)</f>
        <v/>
      </c>
      <c r="P39" s="108" t="str">
        <f>IF(LEN(CONCATENATE(O36,O37,O38,O39))=0, " ", SUM(O36:O39))</f>
        <v xml:space="preserve"> </v>
      </c>
      <c r="Q39" s="107">
        <f>IF(LEN(TRIM(Input!E181)) = 0, "", Input!E181)</f>
        <v>211</v>
      </c>
      <c r="R39" s="108">
        <f>IF(LEN(CONCATENATE(Q36,Q37,Q38,Q39))=0, " ", SUM(Q36:Q39))</f>
        <v>991</v>
      </c>
      <c r="S39" s="107">
        <f>IF(LEN(TRIM(Input!F181)) = 0, "", Input!F181)</f>
        <v>197</v>
      </c>
      <c r="T39" s="108">
        <f>IF(LEN(CONCATENATE(S36,S37,S38,S39))=0, " ", SUM(S36:S39))</f>
        <v>958</v>
      </c>
      <c r="U39" s="109">
        <f>IF(SUM(N39,P39,R39,T39)=0," ",SUM(N39,P39,R39,T39))</f>
        <v>1949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346</v>
      </c>
      <c r="AB39" s="16">
        <f t="shared" si="10"/>
        <v>313</v>
      </c>
      <c r="AC39" s="16">
        <f t="shared" si="1"/>
        <v>659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1363</v>
      </c>
      <c r="AI39" s="17"/>
      <c r="AJ39" s="17">
        <f t="shared" si="5"/>
        <v>1237</v>
      </c>
      <c r="AK39" s="17"/>
      <c r="AL39" s="17">
        <f t="shared" si="6"/>
        <v>2600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IF(LEN(TRIM(Input!C134)) = 0, "", Input!C134)</f>
        <v/>
      </c>
      <c r="C40" s="91" t="s">
        <v>0</v>
      </c>
      <c r="D40" s="90" t="str">
        <f>IF(LEN(TRIM(Input!D134)) = 0, "", Input!D134)</f>
        <v/>
      </c>
      <c r="E40" s="92"/>
      <c r="F40" s="90">
        <f>IF(LEN(TRIM(Input!E134)) = 0, "", Input!E134)</f>
        <v>313</v>
      </c>
      <c r="G40" s="90" t="s">
        <v>0</v>
      </c>
      <c r="H40" s="90">
        <f>IF(LEN(TRIM(Input!F134)) = 0, "", Input!F134)</f>
        <v>308</v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IF(LEN(TRIM(Input!C182)) = 0, "", Input!C182)</f>
        <v/>
      </c>
      <c r="N40" s="95" t="s">
        <v>0</v>
      </c>
      <c r="O40" s="94" t="str">
        <f>IF(LEN(TRIM(Input!D182)) = 0, "", Input!D182)</f>
        <v/>
      </c>
      <c r="P40" s="94" t="s">
        <v>0</v>
      </c>
      <c r="Q40" s="94">
        <f>IF(LEN(TRIM(Input!E182)) = 0, "", Input!E182)</f>
        <v>193</v>
      </c>
      <c r="R40" s="94" t="s">
        <v>0</v>
      </c>
      <c r="S40" s="94">
        <f>IF(LEN(TRIM(Input!F182)) = 0, "", Input!F182)</f>
        <v>212</v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313</v>
      </c>
      <c r="AB40" s="16">
        <f t="shared" si="10"/>
        <v>308</v>
      </c>
      <c r="AC40" s="16">
        <f t="shared" si="1"/>
        <v>621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1334</v>
      </c>
      <c r="AI40" s="17"/>
      <c r="AJ40" s="17">
        <f t="shared" si="5"/>
        <v>1230</v>
      </c>
      <c r="AK40" s="17"/>
      <c r="AL40" s="17">
        <f t="shared" si="6"/>
        <v>2564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IF(LEN(TRIM(Input!C135)) = 0, "", Input!C135)</f>
        <v/>
      </c>
      <c r="C41" s="91" t="s">
        <v>0</v>
      </c>
      <c r="D41" s="90" t="str">
        <f>IF(LEN(TRIM(Input!D135)) = 0, "", Input!D135)</f>
        <v/>
      </c>
      <c r="E41" s="98"/>
      <c r="F41" s="90">
        <f>IF(LEN(TRIM(Input!E135)) = 0, "", Input!E135)</f>
        <v>335</v>
      </c>
      <c r="G41" s="90" t="s">
        <v>0</v>
      </c>
      <c r="H41" s="90">
        <f>IF(LEN(TRIM(Input!F135)) = 0, "", Input!F135)</f>
        <v>326</v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IF(LEN(TRIM(Input!C183)) = 0, "", Input!C183)</f>
        <v/>
      </c>
      <c r="N41" s="95" t="s">
        <v>0</v>
      </c>
      <c r="O41" s="94" t="str">
        <f>IF(LEN(TRIM(Input!D183)) = 0, "", Input!D183)</f>
        <v/>
      </c>
      <c r="P41" s="94" t="s">
        <v>0</v>
      </c>
      <c r="Q41" s="94">
        <f>IF(LEN(TRIM(Input!E183)) = 0, "", Input!E183)</f>
        <v>212</v>
      </c>
      <c r="R41" s="94" t="s">
        <v>0</v>
      </c>
      <c r="S41" s="94">
        <f>IF(LEN(TRIM(Input!F183)) = 0, "", Input!F183)</f>
        <v>217</v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335</v>
      </c>
      <c r="AB41" s="16">
        <f t="shared" si="10"/>
        <v>326</v>
      </c>
      <c r="AC41" s="16">
        <f t="shared" si="1"/>
        <v>661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1350</v>
      </c>
      <c r="AI41" s="17"/>
      <c r="AJ41" s="17">
        <f t="shared" si="5"/>
        <v>1157</v>
      </c>
      <c r="AK41" s="17"/>
      <c r="AL41" s="17">
        <f t="shared" si="6"/>
        <v>2507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IF(LEN(TRIM(Input!C136)) = 0, "", Input!C136)</f>
        <v/>
      </c>
      <c r="C42" s="91" t="s">
        <v>0</v>
      </c>
      <c r="D42" s="90" t="str">
        <f>IF(LEN(TRIM(Input!D136)) = 0, "", Input!D136)</f>
        <v/>
      </c>
      <c r="E42" s="98"/>
      <c r="F42" s="90">
        <f>IF(LEN(TRIM(Input!E136)) = 0, "", Input!E136)</f>
        <v>369</v>
      </c>
      <c r="G42" s="90" t="s">
        <v>0</v>
      </c>
      <c r="H42" s="90">
        <f>IF(LEN(TRIM(Input!F136)) = 0, "", Input!F136)</f>
        <v>290</v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IF(LEN(TRIM(Input!C184)) = 0, "", Input!C184)</f>
        <v/>
      </c>
      <c r="N42" s="95" t="s">
        <v>0</v>
      </c>
      <c r="O42" s="94" t="str">
        <f>IF(LEN(TRIM(Input!D184)) = 0, "", Input!D184)</f>
        <v/>
      </c>
      <c r="P42" s="94" t="s">
        <v>0</v>
      </c>
      <c r="Q42" s="94">
        <f>IF(LEN(TRIM(Input!E184)) = 0, "", Input!E184)</f>
        <v>164</v>
      </c>
      <c r="R42" s="94" t="s">
        <v>0</v>
      </c>
      <c r="S42" s="94">
        <f>IF(LEN(TRIM(Input!F184)) = 0, "", Input!F184)</f>
        <v>170</v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369</v>
      </c>
      <c r="AB42" s="16">
        <f t="shared" si="10"/>
        <v>290</v>
      </c>
      <c r="AC42" s="16">
        <f t="shared" si="1"/>
        <v>659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1326</v>
      </c>
      <c r="AI42" s="17"/>
      <c r="AJ42" s="17">
        <f t="shared" si="5"/>
        <v>1088</v>
      </c>
      <c r="AK42" s="17"/>
      <c r="AL42" s="17">
        <f t="shared" si="6"/>
        <v>2414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IF(LEN(TRIM(Input!C137)) = 0, "", Input!C137)</f>
        <v/>
      </c>
      <c r="C43" s="168" t="str">
        <f>IF(LEN(CONCATENATE(B40,B41,B42,B43))=0, " ", SUM(B40:B43))</f>
        <v xml:space="preserve"> </v>
      </c>
      <c r="D43" s="167" t="str">
        <f>IF(LEN(TRIM(Input!D137)) = 0, "", Input!D137)</f>
        <v/>
      </c>
      <c r="E43" s="168" t="str">
        <f>IF(LEN(CONCATENATE(D40,D41,D42,D43))=0, " ", SUM(D40:D43))</f>
        <v xml:space="preserve"> </v>
      </c>
      <c r="F43" s="167">
        <f>IF(LEN(TRIM(Input!E137)) = 0, "", Input!E137)</f>
        <v>317</v>
      </c>
      <c r="G43" s="168">
        <f>IF(LEN(CONCATENATE(F40,F41,F42,F43))=0, " ", SUM(F40:F43))</f>
        <v>1334</v>
      </c>
      <c r="H43" s="167">
        <f>IF(LEN(TRIM(Input!F137)) = 0, "", Input!F137)</f>
        <v>306</v>
      </c>
      <c r="I43" s="168">
        <f>IF(LEN(CONCATENATE(H40,H41,H42,H43))=0, " ", SUM(H40:H43))</f>
        <v>1230</v>
      </c>
      <c r="J43" s="100">
        <f>IF(SUM(C43,E43,G43,I43)=0," ",SUM(C43,E43,G43,I43))</f>
        <v>2564</v>
      </c>
      <c r="K43" s="93">
        <v>0.86458333333333204</v>
      </c>
      <c r="L43" s="94"/>
      <c r="M43" s="107" t="str">
        <f>IF(LEN(TRIM(Input!C185)) = 0, "", Input!C185)</f>
        <v/>
      </c>
      <c r="N43" s="108" t="str">
        <f>IF(LEN(CONCATENATE(M40,M41,M42,M43))=0, " ", SUM(M40:M43))</f>
        <v xml:space="preserve"> </v>
      </c>
      <c r="O43" s="107" t="str">
        <f>IF(LEN(TRIM(Input!D185)) = 0, "", Input!D185)</f>
        <v/>
      </c>
      <c r="P43" s="108" t="str">
        <f>IF(LEN(CONCATENATE(O40,O41,O42,O43))=0, " ", SUM(O40:O43))</f>
        <v xml:space="preserve"> </v>
      </c>
      <c r="Q43" s="107">
        <f>IF(LEN(TRIM(Input!E185)) = 0, "", Input!E185)</f>
        <v>157</v>
      </c>
      <c r="R43" s="108">
        <f>IF(LEN(CONCATENATE(Q40,Q41,Q42,Q43))=0, " ", SUM(Q40:Q43))</f>
        <v>726</v>
      </c>
      <c r="S43" s="107">
        <f>IF(LEN(TRIM(Input!F185)) = 0, "", Input!F185)</f>
        <v>174</v>
      </c>
      <c r="T43" s="108">
        <f>IF(LEN(CONCATENATE(S40,S41,S42,S43))=0, " ", SUM(S40:S43))</f>
        <v>773</v>
      </c>
      <c r="U43" s="96">
        <f>IF(SUM(N43,P43,R43,T43)=0," ",SUM(N43,P43,R43,T43))</f>
        <v>1499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317</v>
      </c>
      <c r="AB43" s="16">
        <f t="shared" si="10"/>
        <v>306</v>
      </c>
      <c r="AC43" s="16">
        <f t="shared" si="1"/>
        <v>623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1313</v>
      </c>
      <c r="AI43" s="17"/>
      <c r="AJ43" s="17">
        <f t="shared" si="5"/>
        <v>1077</v>
      </c>
      <c r="AK43" s="17"/>
      <c r="AL43" s="17">
        <f t="shared" si="6"/>
        <v>2390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IF(LEN(TRIM(Input!C138)) = 0, "", Input!C138)</f>
        <v/>
      </c>
      <c r="C44" s="91" t="s">
        <v>0</v>
      </c>
      <c r="D44" s="90" t="str">
        <f>IF(LEN(TRIM(Input!D138)) = 0, "", Input!D138)</f>
        <v/>
      </c>
      <c r="E44" s="92"/>
      <c r="F44" s="90">
        <f>IF(LEN(TRIM(Input!E138)) = 0, "", Input!E138)</f>
        <v>329</v>
      </c>
      <c r="G44" s="90" t="s">
        <v>0</v>
      </c>
      <c r="H44" s="90">
        <f>IF(LEN(TRIM(Input!F138)) = 0, "", Input!F138)</f>
        <v>235</v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IF(LEN(TRIM(Input!C186)) = 0, "", Input!C186)</f>
        <v/>
      </c>
      <c r="N44" s="95" t="s">
        <v>0</v>
      </c>
      <c r="O44" s="94" t="str">
        <f>IF(LEN(TRIM(Input!D186)) = 0, "", Input!D186)</f>
        <v/>
      </c>
      <c r="P44" s="94" t="s">
        <v>0</v>
      </c>
      <c r="Q44" s="94">
        <f>IF(LEN(TRIM(Input!E186)) = 0, "", Input!E186)</f>
        <v>137</v>
      </c>
      <c r="R44" s="94" t="s">
        <v>0</v>
      </c>
      <c r="S44" s="94">
        <f>IF(LEN(TRIM(Input!F186)) = 0, "", Input!F186)</f>
        <v>161</v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329</v>
      </c>
      <c r="AB44" s="16">
        <f t="shared" si="10"/>
        <v>235</v>
      </c>
      <c r="AC44" s="16">
        <f t="shared" si="1"/>
        <v>564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1372</v>
      </c>
      <c r="AI44" s="17"/>
      <c r="AJ44" s="17">
        <f t="shared" si="5"/>
        <v>1046</v>
      </c>
      <c r="AK44" s="17"/>
      <c r="AL44" s="17">
        <f t="shared" si="6"/>
        <v>2418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IF(LEN(TRIM(Input!C139)) = 0, "", Input!C139)</f>
        <v/>
      </c>
      <c r="C45" s="91" t="s">
        <v>0</v>
      </c>
      <c r="D45" s="90" t="str">
        <f>IF(LEN(TRIM(Input!D139)) = 0, "", Input!D139)</f>
        <v/>
      </c>
      <c r="E45" s="98"/>
      <c r="F45" s="90">
        <f>IF(LEN(TRIM(Input!E139)) = 0, "", Input!E139)</f>
        <v>311</v>
      </c>
      <c r="G45" s="90" t="s">
        <v>0</v>
      </c>
      <c r="H45" s="90">
        <f>IF(LEN(TRIM(Input!F139)) = 0, "", Input!F139)</f>
        <v>257</v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IF(LEN(TRIM(Input!C187)) = 0, "", Input!C187)</f>
        <v/>
      </c>
      <c r="N45" s="95" t="s">
        <v>0</v>
      </c>
      <c r="O45" s="94" t="str">
        <f>IF(LEN(TRIM(Input!D187)) = 0, "", Input!D187)</f>
        <v/>
      </c>
      <c r="P45" s="94" t="s">
        <v>0</v>
      </c>
      <c r="Q45" s="94">
        <f>IF(LEN(TRIM(Input!E187)) = 0, "", Input!E187)</f>
        <v>130</v>
      </c>
      <c r="R45" s="94" t="s">
        <v>0</v>
      </c>
      <c r="S45" s="94">
        <f>IF(LEN(TRIM(Input!F187)) = 0, "", Input!F187)</f>
        <v>132</v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311</v>
      </c>
      <c r="AB45" s="16">
        <f t="shared" si="10"/>
        <v>257</v>
      </c>
      <c r="AC45" s="16">
        <f t="shared" si="1"/>
        <v>568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1385</v>
      </c>
      <c r="AI45" s="17"/>
      <c r="AJ45" s="17">
        <f t="shared" si="5"/>
        <v>1099</v>
      </c>
      <c r="AK45" s="17"/>
      <c r="AL45" s="17">
        <f t="shared" si="6"/>
        <v>2484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IF(LEN(TRIM(Input!C140)) = 0, "", Input!C140)</f>
        <v/>
      </c>
      <c r="C46" s="91" t="s">
        <v>0</v>
      </c>
      <c r="D46" s="90" t="str">
        <f>IF(LEN(TRIM(Input!D140)) = 0, "", Input!D140)</f>
        <v/>
      </c>
      <c r="E46" s="98"/>
      <c r="F46" s="90">
        <f>IF(LEN(TRIM(Input!E140)) = 0, "", Input!E140)</f>
        <v>356</v>
      </c>
      <c r="G46" s="90" t="s">
        <v>0</v>
      </c>
      <c r="H46" s="90">
        <f>IF(LEN(TRIM(Input!F140)) = 0, "", Input!F140)</f>
        <v>279</v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IF(LEN(TRIM(Input!C188)) = 0, "", Input!C188)</f>
        <v/>
      </c>
      <c r="N46" s="95" t="s">
        <v>0</v>
      </c>
      <c r="O46" s="94" t="str">
        <f>IF(LEN(TRIM(Input!D188)) = 0, "", Input!D188)</f>
        <v/>
      </c>
      <c r="P46" s="94" t="s">
        <v>0</v>
      </c>
      <c r="Q46" s="94">
        <f>IF(LEN(TRIM(Input!E188)) = 0, "", Input!E188)</f>
        <v>106</v>
      </c>
      <c r="R46" s="94" t="s">
        <v>0</v>
      </c>
      <c r="S46" s="94">
        <f>IF(LEN(TRIM(Input!F188)) = 0, "", Input!F188)</f>
        <v>159</v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356</v>
      </c>
      <c r="AB46" s="16">
        <f t="shared" si="10"/>
        <v>279</v>
      </c>
      <c r="AC46" s="16">
        <f t="shared" si="1"/>
        <v>635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1411</v>
      </c>
      <c r="AI46" s="17"/>
      <c r="AJ46" s="17">
        <f t="shared" si="5"/>
        <v>1133</v>
      </c>
      <c r="AK46" s="17"/>
      <c r="AL46" s="17">
        <f t="shared" si="6"/>
        <v>2544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IF(LEN(TRIM(Input!C141)) = 0, "", Input!C141)</f>
        <v/>
      </c>
      <c r="C47" s="168" t="str">
        <f>IF(LEN(CONCATENATE(B44,B45,B46,B47))=0, " ", SUM(B44:B47))</f>
        <v xml:space="preserve"> </v>
      </c>
      <c r="D47" s="167" t="str">
        <f>IF(LEN(TRIM(Input!D141)) = 0, "", Input!D141)</f>
        <v/>
      </c>
      <c r="E47" s="168" t="str">
        <f>IF(LEN(CONCATENATE(D44,D45,D46,D47))=0, " ", SUM(D44:D47))</f>
        <v xml:space="preserve"> </v>
      </c>
      <c r="F47" s="167">
        <f>IF(LEN(TRIM(Input!E141)) = 0, "", Input!E141)</f>
        <v>376</v>
      </c>
      <c r="G47" s="168">
        <f>IF(LEN(CONCATENATE(F44,F45,F46,F47))=0, " ", SUM(F44:F47))</f>
        <v>1372</v>
      </c>
      <c r="H47" s="167">
        <f>IF(LEN(TRIM(Input!F141)) = 0, "", Input!F141)</f>
        <v>275</v>
      </c>
      <c r="I47" s="168">
        <f>IF(LEN(CONCATENATE(H44,H45,H46,H47))=0, " ", SUM(H44:H47))</f>
        <v>1046</v>
      </c>
      <c r="J47" s="100">
        <f>IF(SUM(C47,E47,G47,I47)=0," ",SUM(C47,E47,G47,I47))</f>
        <v>2418</v>
      </c>
      <c r="K47" s="106">
        <v>0.906249999999999</v>
      </c>
      <c r="L47" s="107"/>
      <c r="M47" s="107" t="str">
        <f>IF(LEN(TRIM(Input!C189)) = 0, "", Input!C189)</f>
        <v/>
      </c>
      <c r="N47" s="108" t="str">
        <f>IF(LEN(CONCATENATE(M44,M45,M46,M47))=0, " ", SUM(M44:M47))</f>
        <v xml:space="preserve"> </v>
      </c>
      <c r="O47" s="107" t="str">
        <f>IF(LEN(TRIM(Input!D189)) = 0, "", Input!D189)</f>
        <v/>
      </c>
      <c r="P47" s="108" t="str">
        <f>IF(LEN(CONCATENATE(O44,O45,O46,O47))=0, " ", SUM(O44:O47))</f>
        <v xml:space="preserve"> </v>
      </c>
      <c r="Q47" s="107">
        <f>IF(LEN(TRIM(Input!E189)) = 0, "", Input!E189)</f>
        <v>115</v>
      </c>
      <c r="R47" s="108">
        <f>IF(LEN(CONCATENATE(Q44,Q45,Q46,Q47))=0, " ", SUM(Q44:Q47))</f>
        <v>488</v>
      </c>
      <c r="S47" s="107">
        <f>IF(LEN(TRIM(Input!F189)) = 0, "", Input!F189)</f>
        <v>130</v>
      </c>
      <c r="T47" s="108">
        <f>IF(LEN(CONCATENATE(S44,S45,S46,S47))=0, " ", SUM(S44:S47))</f>
        <v>582</v>
      </c>
      <c r="U47" s="109">
        <f>IF(SUM(N47,P47,R47,T47)=0," ",SUM(N47,P47,R47,T47))</f>
        <v>1070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376</v>
      </c>
      <c r="AB47" s="16">
        <f t="shared" si="10"/>
        <v>275</v>
      </c>
      <c r="AC47" s="16">
        <f t="shared" si="1"/>
        <v>651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1395</v>
      </c>
      <c r="AI47" s="17"/>
      <c r="AJ47" s="17">
        <f t="shared" si="5"/>
        <v>1136</v>
      </c>
      <c r="AK47" s="17"/>
      <c r="AL47" s="17">
        <f t="shared" si="6"/>
        <v>2531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IF(LEN(TRIM(Input!C142)) = 0, "", Input!C142)</f>
        <v/>
      </c>
      <c r="C48" s="91" t="s">
        <v>0</v>
      </c>
      <c r="D48" s="90" t="str">
        <f>IF(LEN(TRIM(Input!D142)) = 0, "", Input!D142)</f>
        <v/>
      </c>
      <c r="E48" s="92"/>
      <c r="F48" s="90">
        <f>IF(LEN(TRIM(Input!E142)) = 0, "", Input!E142)</f>
        <v>342</v>
      </c>
      <c r="G48" s="90" t="s">
        <v>0</v>
      </c>
      <c r="H48" s="90">
        <f>IF(LEN(TRIM(Input!F142)) = 0, "", Input!F142)</f>
        <v>288</v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IF(LEN(TRIM(Input!C190)) = 0, "", Input!C190)</f>
        <v/>
      </c>
      <c r="N48" s="95" t="s">
        <v>0</v>
      </c>
      <c r="O48" s="94" t="str">
        <f>IF(LEN(TRIM(Input!D190)) = 0, "", Input!D190)</f>
        <v/>
      </c>
      <c r="P48" s="94" t="s">
        <v>0</v>
      </c>
      <c r="Q48" s="94">
        <f>IF(LEN(TRIM(Input!E190)) = 0, "", Input!E190)</f>
        <v>113</v>
      </c>
      <c r="R48" s="94" t="s">
        <v>0</v>
      </c>
      <c r="S48" s="94">
        <f>IF(LEN(TRIM(Input!F190)) = 0, "", Input!F190)</f>
        <v>94</v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342</v>
      </c>
      <c r="AB48" s="16">
        <f t="shared" si="10"/>
        <v>288</v>
      </c>
      <c r="AC48" s="16">
        <f t="shared" si="1"/>
        <v>630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1406</v>
      </c>
      <c r="AI48" s="17"/>
      <c r="AJ48" s="17">
        <f t="shared" si="5"/>
        <v>1161</v>
      </c>
      <c r="AK48" s="17"/>
      <c r="AL48" s="17">
        <f t="shared" si="6"/>
        <v>2567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IF(LEN(TRIM(Input!C143)) = 0, "", Input!C143)</f>
        <v/>
      </c>
      <c r="C49" s="91" t="s">
        <v>0</v>
      </c>
      <c r="D49" s="90" t="str">
        <f>IF(LEN(TRIM(Input!D143)) = 0, "", Input!D143)</f>
        <v/>
      </c>
      <c r="E49" s="98"/>
      <c r="F49" s="90">
        <f>IF(LEN(TRIM(Input!E143)) = 0, "", Input!E143)</f>
        <v>337</v>
      </c>
      <c r="G49" s="90" t="s">
        <v>0</v>
      </c>
      <c r="H49" s="90">
        <f>IF(LEN(TRIM(Input!F143)) = 0, "", Input!F143)</f>
        <v>291</v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IF(LEN(TRIM(Input!C191)) = 0, "", Input!C191)</f>
        <v/>
      </c>
      <c r="N49" s="95" t="s">
        <v>0</v>
      </c>
      <c r="O49" s="94" t="str">
        <f>IF(LEN(TRIM(Input!D191)) = 0, "", Input!D191)</f>
        <v/>
      </c>
      <c r="P49" s="94" t="s">
        <v>0</v>
      </c>
      <c r="Q49" s="94">
        <f>IF(LEN(TRIM(Input!E191)) = 0, "", Input!E191)</f>
        <v>90</v>
      </c>
      <c r="R49" s="94" t="s">
        <v>0</v>
      </c>
      <c r="S49" s="94">
        <f>IF(LEN(TRIM(Input!F191)) = 0, "", Input!F191)</f>
        <v>83</v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337</v>
      </c>
      <c r="AB49" s="16">
        <f t="shared" si="10"/>
        <v>291</v>
      </c>
      <c r="AC49" s="16">
        <f t="shared" si="1"/>
        <v>628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1429</v>
      </c>
      <c r="AI49" s="17"/>
      <c r="AJ49" s="17">
        <f t="shared" si="5"/>
        <v>1181</v>
      </c>
      <c r="AK49" s="17"/>
      <c r="AL49" s="17">
        <f t="shared" si="6"/>
        <v>2610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IF(LEN(TRIM(Input!C144)) = 0, "", Input!C144)</f>
        <v/>
      </c>
      <c r="C50" s="91" t="s">
        <v>0</v>
      </c>
      <c r="D50" s="90" t="str">
        <f>IF(LEN(TRIM(Input!D144)) = 0, "", Input!D144)</f>
        <v/>
      </c>
      <c r="E50" s="98"/>
      <c r="F50" s="90">
        <f>IF(LEN(TRIM(Input!E144)) = 0, "", Input!E144)</f>
        <v>340</v>
      </c>
      <c r="G50" s="90" t="s">
        <v>0</v>
      </c>
      <c r="H50" s="90">
        <f>IF(LEN(TRIM(Input!F144)) = 0, "", Input!F144)</f>
        <v>282</v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IF(LEN(TRIM(Input!C192)) = 0, "", Input!C192)</f>
        <v/>
      </c>
      <c r="N50" s="95" t="s">
        <v>0</v>
      </c>
      <c r="O50" s="94" t="str">
        <f>IF(LEN(TRIM(Input!D192)) = 0, "", Input!D192)</f>
        <v/>
      </c>
      <c r="P50" s="94" t="s">
        <v>0</v>
      </c>
      <c r="Q50" s="94">
        <f>IF(LEN(TRIM(Input!E192)) = 0, "", Input!E192)</f>
        <v>94</v>
      </c>
      <c r="R50" s="94" t="s">
        <v>0</v>
      </c>
      <c r="S50" s="94">
        <f>IF(LEN(TRIM(Input!F192)) = 0, "", Input!F192)</f>
        <v>83</v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340</v>
      </c>
      <c r="AB50" s="16">
        <f t="shared" si="10"/>
        <v>282</v>
      </c>
      <c r="AC50" s="16">
        <f t="shared" si="1"/>
        <v>622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1454</v>
      </c>
      <c r="AI50" s="17"/>
      <c r="AJ50" s="17">
        <f t="shared" si="5"/>
        <v>1214</v>
      </c>
      <c r="AK50" s="17"/>
      <c r="AL50" s="17">
        <f t="shared" si="6"/>
        <v>2668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IF(LEN(TRIM(Input!C145)) = 0, "", Input!C145)</f>
        <v/>
      </c>
      <c r="C51" s="168" t="str">
        <f>IF(LEN(CONCATENATE(B48,B49,B50,B51))=0, " ", SUM(B48:B51))</f>
        <v xml:space="preserve"> </v>
      </c>
      <c r="D51" s="167" t="str">
        <f>IF(LEN(TRIM(Input!D145)) = 0, "", Input!D145)</f>
        <v/>
      </c>
      <c r="E51" s="168" t="str">
        <f>IF(LEN(CONCATENATE(D48,D49,D50,D51))=0, " ", SUM(D48:D51))</f>
        <v xml:space="preserve"> </v>
      </c>
      <c r="F51" s="167">
        <f>IF(LEN(TRIM(Input!E145)) = 0, "", Input!E145)</f>
        <v>387</v>
      </c>
      <c r="G51" s="168">
        <f>IF(LEN(CONCATENATE(F48,F49,F50,F51))=0, " ", SUM(F48:F51))</f>
        <v>1406</v>
      </c>
      <c r="H51" s="167">
        <f>IF(LEN(TRIM(Input!F145)) = 0, "", Input!F145)</f>
        <v>300</v>
      </c>
      <c r="I51" s="168">
        <f>IF(LEN(CONCATENATE(H48,H49,H50,H51))=0, " ", SUM(H48:H51))</f>
        <v>1161</v>
      </c>
      <c r="J51" s="100">
        <f>IF(SUM(C51,E51,G51,I51)=0," ",SUM(C51,E51,G51,I51))</f>
        <v>2567</v>
      </c>
      <c r="K51" s="106">
        <v>0.94791666666666496</v>
      </c>
      <c r="L51" s="107"/>
      <c r="M51" s="107" t="str">
        <f>IF(LEN(TRIM(Input!C193)) = 0, "", Input!C193)</f>
        <v/>
      </c>
      <c r="N51" s="108" t="str">
        <f>IF(LEN(CONCATENATE(M48,M49,M50,M51))=0, " ", SUM(M48:M51))</f>
        <v xml:space="preserve"> </v>
      </c>
      <c r="O51" s="107" t="str">
        <f>IF(LEN(TRIM(Input!D193)) = 0, "", Input!D193)</f>
        <v/>
      </c>
      <c r="P51" s="108" t="str">
        <f>IF(LEN(CONCATENATE(O48,O49,O50,O51))=0, " ", SUM(O48:O51))</f>
        <v xml:space="preserve"> </v>
      </c>
      <c r="Q51" s="107">
        <f>IF(LEN(TRIM(Input!E193)) = 0, "", Input!E193)</f>
        <v>47</v>
      </c>
      <c r="R51" s="108">
        <f>IF(LEN(CONCATENATE(Q48,Q49,Q50,Q51))=0, " ", SUM(Q48:Q51))</f>
        <v>344</v>
      </c>
      <c r="S51" s="107">
        <f>IF(LEN(TRIM(Input!F193)) = 0, "", Input!F193)</f>
        <v>69</v>
      </c>
      <c r="T51" s="108">
        <f>IF(LEN(CONCATENATE(S48,S49,S50,S51))=0, " ", SUM(S48:S51))</f>
        <v>329</v>
      </c>
      <c r="U51" s="109">
        <f>IF(SUM(N51,P51,R51,T51)=0," ",SUM(N51,P51,R51,T51))</f>
        <v>673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387</v>
      </c>
      <c r="AB51" s="16">
        <f t="shared" si="10"/>
        <v>300</v>
      </c>
      <c r="AC51" s="16">
        <f t="shared" si="1"/>
        <v>687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1499</v>
      </c>
      <c r="AI51" s="17"/>
      <c r="AJ51" s="17">
        <f t="shared" si="5"/>
        <v>1276</v>
      </c>
      <c r="AK51" s="17"/>
      <c r="AL51" s="17">
        <f t="shared" si="6"/>
        <v>2775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IF(LEN(TRIM(Input!C146)) = 0, "", Input!C146)</f>
        <v/>
      </c>
      <c r="C52" s="91" t="s">
        <v>0</v>
      </c>
      <c r="D52" s="90" t="str">
        <f>IF(LEN(TRIM(Input!D146)) = 0, "", Input!D146)</f>
        <v/>
      </c>
      <c r="E52" s="92"/>
      <c r="F52" s="90">
        <f>IF(LEN(TRIM(Input!E146)) = 0, "", Input!E146)</f>
        <v>365</v>
      </c>
      <c r="G52" s="90" t="s">
        <v>0</v>
      </c>
      <c r="H52" s="90">
        <f>IF(LEN(TRIM(Input!F146)) = 0, "", Input!F146)</f>
        <v>308</v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IF(LEN(TRIM(Input!C194)) = 0, "", Input!C194)</f>
        <v/>
      </c>
      <c r="N52" s="95" t="s">
        <v>0</v>
      </c>
      <c r="O52" s="94" t="str">
        <f>IF(LEN(TRIM(Input!D194)) = 0, "", Input!D194)</f>
        <v/>
      </c>
      <c r="P52" s="94" t="s">
        <v>0</v>
      </c>
      <c r="Q52" s="94">
        <f>IF(LEN(TRIM(Input!E194)) = 0, "", Input!E194)</f>
        <v>77</v>
      </c>
      <c r="R52" s="94" t="s">
        <v>0</v>
      </c>
      <c r="S52" s="94">
        <f>IF(LEN(TRIM(Input!F194)) = 0, "", Input!F194)</f>
        <v>54</v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365</v>
      </c>
      <c r="AB52" s="16">
        <f t="shared" si="10"/>
        <v>308</v>
      </c>
      <c r="AC52" s="16">
        <f t="shared" si="1"/>
        <v>673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1477</v>
      </c>
      <c r="AI52" s="17"/>
      <c r="AJ52" s="17">
        <f t="shared" si="5"/>
        <v>1367</v>
      </c>
      <c r="AK52" s="17"/>
      <c r="AL52" s="17">
        <f t="shared" si="6"/>
        <v>2844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IF(LEN(TRIM(Input!C147)) = 0, "", Input!C147)</f>
        <v/>
      </c>
      <c r="C53" s="91" t="s">
        <v>0</v>
      </c>
      <c r="D53" s="90" t="str">
        <f>IF(LEN(TRIM(Input!D147)) = 0, "", Input!D147)</f>
        <v/>
      </c>
      <c r="E53" s="98"/>
      <c r="F53" s="90">
        <f>IF(LEN(TRIM(Input!E147)) = 0, "", Input!E147)</f>
        <v>362</v>
      </c>
      <c r="G53" s="90" t="s">
        <v>0</v>
      </c>
      <c r="H53" s="90">
        <f>IF(LEN(TRIM(Input!F147)) = 0, "", Input!F147)</f>
        <v>324</v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IF(LEN(TRIM(Input!C195)) = 0, "", Input!C195)</f>
        <v/>
      </c>
      <c r="N53" s="95" t="s">
        <v>0</v>
      </c>
      <c r="O53" s="94" t="str">
        <f>IF(LEN(TRIM(Input!D195)) = 0, "", Input!D195)</f>
        <v/>
      </c>
      <c r="P53" s="94" t="s">
        <v>0</v>
      </c>
      <c r="Q53" s="94">
        <f>IF(LEN(TRIM(Input!E195)) = 0, "", Input!E195)</f>
        <v>36</v>
      </c>
      <c r="R53" s="94" t="s">
        <v>0</v>
      </c>
      <c r="S53" s="94">
        <f>IF(LEN(TRIM(Input!F195)) = 0, "", Input!F195)</f>
        <v>52</v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362</v>
      </c>
      <c r="AB53" s="16">
        <f t="shared" si="10"/>
        <v>324</v>
      </c>
      <c r="AC53" s="16">
        <f t="shared" si="1"/>
        <v>686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1503</v>
      </c>
      <c r="AI53" s="17"/>
      <c r="AJ53" s="17">
        <f t="shared" si="5"/>
        <v>1506</v>
      </c>
      <c r="AK53" s="17"/>
      <c r="AL53" s="17">
        <f t="shared" si="6"/>
        <v>3009</v>
      </c>
      <c r="AM53" s="19"/>
    </row>
    <row r="54" spans="1:98" s="13" customFormat="1" ht="18.75" customHeight="1">
      <c r="A54" s="89">
        <v>0.47916666666666702</v>
      </c>
      <c r="B54" s="90" t="str">
        <f>IF(LEN(TRIM(Input!C148)) = 0, "", Input!C148)</f>
        <v/>
      </c>
      <c r="C54" s="91" t="s">
        <v>0</v>
      </c>
      <c r="D54" s="90" t="str">
        <f>IF(LEN(TRIM(Input!D148)) = 0, "", Input!D148)</f>
        <v/>
      </c>
      <c r="E54" s="98"/>
      <c r="F54" s="90">
        <f>IF(LEN(TRIM(Input!E148)) = 0, "", Input!E148)</f>
        <v>385</v>
      </c>
      <c r="G54" s="90" t="s">
        <v>0</v>
      </c>
      <c r="H54" s="90">
        <f>IF(LEN(TRIM(Input!F148)) = 0, "", Input!F148)</f>
        <v>344</v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IF(LEN(TRIM(Input!C196)) = 0, "", Input!C196)</f>
        <v/>
      </c>
      <c r="N54" s="95" t="s">
        <v>0</v>
      </c>
      <c r="O54" s="94" t="str">
        <f>IF(LEN(TRIM(Input!D196)) = 0, "", Input!D196)</f>
        <v/>
      </c>
      <c r="P54" s="94" t="s">
        <v>0</v>
      </c>
      <c r="Q54" s="94">
        <f>IF(LEN(TRIM(Input!E196)) = 0, "", Input!E196)</f>
        <v>25</v>
      </c>
      <c r="R54" s="94" t="s">
        <v>0</v>
      </c>
      <c r="S54" s="94">
        <f>IF(LEN(TRIM(Input!F196)) = 0, "", Input!F196)</f>
        <v>42</v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385</v>
      </c>
      <c r="AB54" s="16">
        <f t="shared" si="10"/>
        <v>344</v>
      </c>
      <c r="AC54" s="16">
        <f t="shared" si="1"/>
        <v>729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1539</v>
      </c>
      <c r="AI54" s="17"/>
      <c r="AJ54" s="17">
        <f t="shared" si="5"/>
        <v>1578</v>
      </c>
      <c r="AK54" s="17"/>
      <c r="AL54" s="17">
        <f t="shared" si="6"/>
        <v>3117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IF(LEN(TRIM(Input!C149)) = 0, "", Input!C149)</f>
        <v/>
      </c>
      <c r="C55" s="168" t="str">
        <f>IF(LEN(CONCATENATE(B52,B53,B54,B55))=0, " ", SUM(B52:B55))</f>
        <v xml:space="preserve"> </v>
      </c>
      <c r="D55" s="90" t="str">
        <f>IF(LEN(TRIM(Input!D149)) = 0, "", Input!D149)</f>
        <v/>
      </c>
      <c r="E55" s="168" t="str">
        <f>IF(LEN(CONCATENATE(D52,D53,D54,D55))=0, " ", SUM(D52:D55))</f>
        <v xml:space="preserve"> </v>
      </c>
      <c r="F55" s="90">
        <f>IF(LEN(TRIM(Input!E149)) = 0, "", Input!E149)</f>
        <v>365</v>
      </c>
      <c r="G55" s="168">
        <f>IF(LEN(CONCATENATE(F52,F53,F54,F55))=0, " ", SUM(F52:F55))</f>
        <v>1477</v>
      </c>
      <c r="H55" s="90">
        <f>IF(LEN(TRIM(Input!F149)) = 0, "", Input!F149)</f>
        <v>391</v>
      </c>
      <c r="I55" s="168">
        <f>IF(LEN(CONCATENATE(H52,H53,H54,H55))=0, " ", SUM(H52:H55))</f>
        <v>1367</v>
      </c>
      <c r="J55" s="101">
        <f>IF(SUM(C55,E55,G55,I55)=0," ",SUM(C55,E55,G55,I55))</f>
        <v>2844</v>
      </c>
      <c r="K55" s="93">
        <v>0.98958333333333204</v>
      </c>
      <c r="L55" s="94"/>
      <c r="M55" s="94" t="str">
        <f>IF(LEN(TRIM(Input!C197)) = 0, "", Input!C197)</f>
        <v/>
      </c>
      <c r="N55" s="108" t="str">
        <f>IF(LEN(CONCATENATE(M52,M53,M54,M55))=0, " ", SUM(M52:M55))</f>
        <v xml:space="preserve"> </v>
      </c>
      <c r="O55" s="94" t="str">
        <f>IF(LEN(TRIM(Input!D197)) = 0, "", Input!D197)</f>
        <v/>
      </c>
      <c r="P55" s="108" t="str">
        <f>IF(LEN(CONCATENATE(O52,O53,O54,O55))=0, " ", SUM(O52:O55))</f>
        <v xml:space="preserve"> </v>
      </c>
      <c r="Q55" s="94">
        <f>IF(LEN(TRIM(Input!E197)) = 0, "", Input!E197)</f>
        <v>31</v>
      </c>
      <c r="R55" s="108">
        <f>IF(LEN(CONCATENATE(Q52,Q53,Q54,Q55))=0, " ", SUM(Q52:Q55))</f>
        <v>169</v>
      </c>
      <c r="S55" s="94">
        <f>IF(LEN(TRIM(Input!F197)) = 0, "", Input!F197)</f>
        <v>49</v>
      </c>
      <c r="T55" s="108">
        <f>IF(LEN(CONCATENATE(S52,S53,S54,S55))=0, " ", SUM(S52:S55))</f>
        <v>197</v>
      </c>
      <c r="U55" s="96">
        <f>IF(SUM(N55,P55,R55,T55)=0," ",SUM(N55,P55,R55,T55))</f>
        <v>366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365</v>
      </c>
      <c r="AB55" s="16">
        <f t="shared" si="10"/>
        <v>391</v>
      </c>
      <c r="AC55" s="16">
        <f t="shared" si="1"/>
        <v>756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1555</v>
      </c>
      <c r="AI55" s="17"/>
      <c r="AJ55" s="17">
        <f t="shared" si="5"/>
        <v>1639</v>
      </c>
      <c r="AK55" s="17"/>
      <c r="AL55" s="17">
        <f t="shared" si="6"/>
        <v>3194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>
        <f>IF(SUM(G11,G15,G19,G23,G27,G31,G35,G39,G43,G47,G51,G55)=0,"",SUM(G11,G15,G19,G23,G27,G31,G35,G39,G43,G47,G51,G55))</f>
        <v>7849</v>
      </c>
      <c r="H56" s="112"/>
      <c r="I56" s="112">
        <f>IF(SUM(I11,I15,I19,I23,I27,I31,I35,I39,I43,I47,I51,I55)=0,"",SUM(I11,I15,I19,I23,I27,I31,I35,I39,I43,I47,I51,I55))</f>
        <v>6741</v>
      </c>
      <c r="J56" s="112">
        <f>IF(SUM(J11,J15,J19,J23,J27,J31,J35,J39,J43,J47,J51,J55)=0,"",SUM(J11,J15,J19,J23,J27,J31,J35,J39,J43,J47,J51,J55))</f>
        <v>14590</v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>
        <f>IF(SUM(R11,R15,R19,R23,R27,R31,R35,R39,R43,R47,R51,R55)=0,"",SUM(R11,R15,R19,R23,R27,R31,R35,R39,R43,R47,R51,R55))</f>
        <v>13296</v>
      </c>
      <c r="S56" s="115"/>
      <c r="T56" s="115">
        <f>IF(SUM(T11,T15,T19,T23,T27,T31,T35,T39,T43,T47,T51,T55)=0,"",SUM(T11,T15,T19,T23,T27,T31,T35,T39,T43,T47,T51,T55))</f>
        <v>14013</v>
      </c>
      <c r="U56" s="116">
        <f>IF(SUM(U11,U15,U19,U23,U27,U31,U35,U39,U43,U47,U51,U55)=0,"",SUM(U11,U15,U19,U23,U27,U31,U35,U39,U43,U47,U51,U55))</f>
        <v>27309</v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391</v>
      </c>
      <c r="AB56" s="28">
        <f>IF(S8="",0,S8)</f>
        <v>447</v>
      </c>
      <c r="AC56" s="16">
        <f t="shared" si="1"/>
        <v>838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1590</v>
      </c>
      <c r="AI56" s="17"/>
      <c r="AJ56" s="17">
        <f t="shared" si="5"/>
        <v>1648</v>
      </c>
      <c r="AK56" s="17"/>
      <c r="AL56" s="17">
        <f t="shared" si="6"/>
        <v>3238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398</v>
      </c>
      <c r="AB57" s="28">
        <f t="shared" ref="AB57:AB103" si="15">IF(S9="",0,S9)</f>
        <v>396</v>
      </c>
      <c r="AC57" s="16">
        <f t="shared" si="1"/>
        <v>794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1573</v>
      </c>
      <c r="AI57" s="17"/>
      <c r="AJ57" s="17">
        <f t="shared" si="5"/>
        <v>1612</v>
      </c>
      <c r="AK57" s="17"/>
      <c r="AL57" s="17">
        <f t="shared" si="6"/>
        <v>3185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401</v>
      </c>
      <c r="AB58" s="28">
        <f t="shared" si="15"/>
        <v>405</v>
      </c>
      <c r="AC58" s="16">
        <f t="shared" si="1"/>
        <v>806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1585</v>
      </c>
      <c r="AI58" s="17"/>
      <c r="AJ58" s="17">
        <f t="shared" si="5"/>
        <v>1562</v>
      </c>
      <c r="AK58" s="17"/>
      <c r="AL58" s="17">
        <f t="shared" si="6"/>
        <v>3147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400</v>
      </c>
      <c r="AB59" s="28">
        <f t="shared" si="15"/>
        <v>400</v>
      </c>
      <c r="AC59" s="16">
        <f t="shared" si="1"/>
        <v>800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1564</v>
      </c>
      <c r="AI59" s="17"/>
      <c r="AJ59" s="17">
        <f t="shared" si="5"/>
        <v>1524</v>
      </c>
      <c r="AK59" s="17"/>
      <c r="AL59" s="17">
        <f t="shared" si="6"/>
        <v>3088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374</v>
      </c>
      <c r="AB60" s="28">
        <f t="shared" si="15"/>
        <v>411</v>
      </c>
      <c r="AC60" s="16">
        <f t="shared" si="1"/>
        <v>785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1546</v>
      </c>
      <c r="AI60" s="17"/>
      <c r="AJ60" s="17">
        <f t="shared" si="5"/>
        <v>1459</v>
      </c>
      <c r="AK60" s="17"/>
      <c r="AL60" s="17">
        <f t="shared" si="6"/>
        <v>3005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>
        <f>IF(G56="","",G56/$J$56)</f>
        <v>0.53797121315969842</v>
      </c>
      <c r="H61" s="119"/>
      <c r="I61" s="119">
        <f>IF(I56="","",I56/$J$56)</f>
        <v>0.46202878684030158</v>
      </c>
      <c r="J61" s="120">
        <f>IF(J56="","",J56/(J56+U56))</f>
        <v>0.34821833456645745</v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>
        <f>IF(R56="","",R56/$U$56)</f>
        <v>0.48687245962869385</v>
      </c>
      <c r="S61" s="123"/>
      <c r="T61" s="123">
        <f>IF(T56="","",T56/$U$56)</f>
        <v>0.51312754037130615</v>
      </c>
      <c r="U61" s="124">
        <f>IF(U56="","",U56/(U56+J56))</f>
        <v>0.65178166543354255</v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410</v>
      </c>
      <c r="AB61" s="28">
        <f t="shared" si="15"/>
        <v>346</v>
      </c>
      <c r="AC61" s="16">
        <f t="shared" si="1"/>
        <v>756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1588</v>
      </c>
      <c r="AI61" s="17"/>
      <c r="AJ61" s="17">
        <f t="shared" si="5"/>
        <v>1461</v>
      </c>
      <c r="AK61" s="17"/>
      <c r="AL61" s="17">
        <f t="shared" si="6"/>
        <v>3049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>
        <f>IF(AI14&lt;&gt;0,AI14,"")</f>
        <v>0.48958333333333298</v>
      </c>
      <c r="H62" s="127"/>
      <c r="I62" s="127">
        <f>IF(AK14&lt;&gt;0,AK14,"")</f>
        <v>0.48958333333333298</v>
      </c>
      <c r="J62" s="128">
        <f>IF(AM14&lt;&gt;0,AM14,"")</f>
        <v>0.48958333333333298</v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>
        <f>IF(AI94&lt;&gt;0,AI94,"")</f>
        <v>0.58333333333333304</v>
      </c>
      <c r="S62" s="131"/>
      <c r="T62" s="131">
        <f>IF(AK94&lt;&gt;0,AK94,"")</f>
        <v>0.69791666666666596</v>
      </c>
      <c r="U62" s="132">
        <f>IF(AM94&lt;&gt;0,AM94,"")</f>
        <v>0.69791666666666596</v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380</v>
      </c>
      <c r="AB62" s="28">
        <f t="shared" si="15"/>
        <v>367</v>
      </c>
      <c r="AC62" s="16">
        <f t="shared" si="1"/>
        <v>747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1563</v>
      </c>
      <c r="AI62" s="17"/>
      <c r="AJ62" s="17">
        <f t="shared" si="5"/>
        <v>1533</v>
      </c>
      <c r="AK62" s="17"/>
      <c r="AL62" s="17">
        <f t="shared" si="6"/>
        <v>3096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>
        <f>IF(AI9&lt;&gt;0,AI9,"")</f>
        <v>1555</v>
      </c>
      <c r="H63" s="135"/>
      <c r="I63" s="135">
        <f>IF(AK9&lt;&gt;0,AK9,"")</f>
        <v>1639</v>
      </c>
      <c r="J63" s="136">
        <f>IF(AM9&lt;&gt;0,AM9,"")</f>
        <v>3194</v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>
        <f>IF(AI89&lt;&gt;0,SUM(AI95:AI98),"")</f>
        <v>1631</v>
      </c>
      <c r="S63" s="141"/>
      <c r="T63" s="140">
        <f>IF(AK89&lt;&gt;0,AK89,"")</f>
        <v>1835</v>
      </c>
      <c r="U63" s="142">
        <f>IF(AM89&lt;&gt;0,AM89,"")</f>
        <v>3402</v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382</v>
      </c>
      <c r="AB63" s="28">
        <f t="shared" si="15"/>
        <v>335</v>
      </c>
      <c r="AC63" s="16">
        <f t="shared" si="1"/>
        <v>717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1597</v>
      </c>
      <c r="AI63" s="17"/>
      <c r="AJ63" s="17">
        <f t="shared" si="5"/>
        <v>1564</v>
      </c>
      <c r="AK63" s="17"/>
      <c r="AL63" s="17">
        <f t="shared" si="6"/>
        <v>3161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>
        <f>IF(AI23&lt;&gt;0,AI23,"")</f>
        <v>0.96945137157107231</v>
      </c>
      <c r="H64" s="144"/>
      <c r="I64" s="144">
        <f>IF(AK23&lt;&gt;0,AK23,"")</f>
        <v>0.91666666666666663</v>
      </c>
      <c r="J64" s="145">
        <f>IF(AM23&lt;&gt;0,AM23,"")</f>
        <v>0.95286396181384247</v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>
        <f>IF(AI103&lt;&gt;0,AI103,"")</f>
        <v>0.98016826923076927</v>
      </c>
      <c r="S64" s="149"/>
      <c r="T64" s="149">
        <f>IF(AK103&lt;&gt;0,AK103,"")</f>
        <v>0.96782700421940926</v>
      </c>
      <c r="U64" s="150">
        <f>IF(AM103&lt;&gt;0,AM103,"")</f>
        <v>0.93461538461538463</v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416</v>
      </c>
      <c r="AB64" s="28">
        <f t="shared" si="15"/>
        <v>413</v>
      </c>
      <c r="AC64" s="16">
        <f t="shared" si="1"/>
        <v>829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1631</v>
      </c>
      <c r="AI64" s="17"/>
      <c r="AJ64" s="17">
        <f t="shared" si="5"/>
        <v>1640</v>
      </c>
      <c r="AK64" s="17"/>
      <c r="AL64" s="17">
        <f t="shared" si="6"/>
        <v>3271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385</v>
      </c>
      <c r="AB65" s="28">
        <f t="shared" si="15"/>
        <v>418</v>
      </c>
      <c r="AC65" s="16">
        <f t="shared" si="1"/>
        <v>803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1579</v>
      </c>
      <c r="AI65" s="17"/>
      <c r="AJ65" s="17">
        <f t="shared" si="5"/>
        <v>1660</v>
      </c>
      <c r="AK65" s="17"/>
      <c r="AL65" s="17">
        <f t="shared" si="6"/>
        <v>3239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414</v>
      </c>
      <c r="AB66" s="28">
        <f t="shared" si="15"/>
        <v>398</v>
      </c>
      <c r="AC66" s="16">
        <f t="shared" si="1"/>
        <v>812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1558</v>
      </c>
      <c r="AI66" s="17"/>
      <c r="AJ66" s="17">
        <f t="shared" si="5"/>
        <v>1687</v>
      </c>
      <c r="AK66" s="17"/>
      <c r="AL66" s="17">
        <f t="shared" si="6"/>
        <v>3245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416</v>
      </c>
      <c r="AB67" s="28">
        <f t="shared" si="15"/>
        <v>411</v>
      </c>
      <c r="AC67" s="16">
        <f t="shared" si="1"/>
        <v>827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1526</v>
      </c>
      <c r="AI67" s="17"/>
      <c r="AJ67" s="17">
        <f t="shared" si="5"/>
        <v>1723</v>
      </c>
      <c r="AK67" s="17"/>
      <c r="AL67" s="17">
        <f t="shared" si="6"/>
        <v>3249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364</v>
      </c>
      <c r="AB68" s="28">
        <f t="shared" si="15"/>
        <v>433</v>
      </c>
      <c r="AC68" s="16">
        <f t="shared" si="1"/>
        <v>797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1470</v>
      </c>
      <c r="AI68" s="17"/>
      <c r="AJ68" s="17">
        <f t="shared" si="5"/>
        <v>1726</v>
      </c>
      <c r="AK68" s="17"/>
      <c r="AL68" s="17">
        <f t="shared" si="6"/>
        <v>3196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364</v>
      </c>
      <c r="AB69" s="28">
        <f t="shared" si="15"/>
        <v>445</v>
      </c>
      <c r="AC69" s="16">
        <f t="shared" si="1"/>
        <v>809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1488</v>
      </c>
      <c r="AI69" s="17"/>
      <c r="AJ69" s="17">
        <f t="shared" si="5"/>
        <v>1762</v>
      </c>
      <c r="AK69" s="17"/>
      <c r="AL69" s="17">
        <f t="shared" si="6"/>
        <v>3250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382</v>
      </c>
      <c r="AB70" s="28">
        <f t="shared" si="15"/>
        <v>434</v>
      </c>
      <c r="AC70" s="16">
        <f t="shared" si="1"/>
        <v>816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1540</v>
      </c>
      <c r="AI70" s="17"/>
      <c r="AJ70" s="17">
        <f t="shared" si="5"/>
        <v>1721</v>
      </c>
      <c r="AK70" s="17"/>
      <c r="AL70" s="17">
        <f t="shared" si="6"/>
        <v>3261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>
        <f>IF(OR(R56="",G56="")," ",(R56+G56))</f>
        <v>21145</v>
      </c>
      <c r="K71" s="164">
        <f>IF(OR(T56="",I56="")," ",(T56+I56))</f>
        <v>20754</v>
      </c>
      <c r="L71" s="251"/>
      <c r="M71" s="334">
        <f>IF(OR(U56="",J56="")," ",(U56+J56))</f>
        <v>41899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360</v>
      </c>
      <c r="AB71" s="28">
        <f t="shared" si="15"/>
        <v>414</v>
      </c>
      <c r="AC71" s="16">
        <f t="shared" si="1"/>
        <v>774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1532</v>
      </c>
      <c r="AI71" s="17"/>
      <c r="AJ71" s="17">
        <f t="shared" si="5"/>
        <v>1665</v>
      </c>
      <c r="AK71" s="17"/>
      <c r="AL71" s="17">
        <f t="shared" si="6"/>
        <v>3197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382</v>
      </c>
      <c r="AB72" s="28">
        <f t="shared" si="15"/>
        <v>469</v>
      </c>
      <c r="AC72" s="16">
        <f t="shared" ref="AC72:AC103" si="16">SUM(Y72:AB72)</f>
        <v>851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1608</v>
      </c>
      <c r="AI72" s="17"/>
      <c r="AJ72" s="17">
        <f t="shared" ref="AJ72:AJ103" si="20">SUM(AB72:AB75)</f>
        <v>1725</v>
      </c>
      <c r="AK72" s="17"/>
      <c r="AL72" s="17">
        <f t="shared" ref="AL72:AL103" si="21">SUM(AD72+AF72+AH72+AJ72)</f>
        <v>3333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416</v>
      </c>
      <c r="AB73" s="28">
        <f t="shared" si="15"/>
        <v>404</v>
      </c>
      <c r="AC73" s="16">
        <f t="shared" si="16"/>
        <v>820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1626</v>
      </c>
      <c r="AI73" s="17"/>
      <c r="AJ73" s="17">
        <f t="shared" si="20"/>
        <v>1712</v>
      </c>
      <c r="AK73" s="17"/>
      <c r="AL73" s="17">
        <f t="shared" si="21"/>
        <v>3338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374</v>
      </c>
      <c r="AB74" s="28">
        <f t="shared" si="15"/>
        <v>378</v>
      </c>
      <c r="AC74" s="16">
        <f t="shared" si="16"/>
        <v>752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1577</v>
      </c>
      <c r="AI74" s="17"/>
      <c r="AJ74" s="17">
        <f t="shared" si="20"/>
        <v>1768</v>
      </c>
      <c r="AK74" s="17"/>
      <c r="AL74" s="17">
        <f t="shared" si="21"/>
        <v>3345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436</v>
      </c>
      <c r="AB75" s="28">
        <f t="shared" si="15"/>
        <v>474</v>
      </c>
      <c r="AC75" s="16">
        <f t="shared" si="16"/>
        <v>910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1567</v>
      </c>
      <c r="AI75" s="17"/>
      <c r="AJ75" s="17">
        <f t="shared" si="20"/>
        <v>1835</v>
      </c>
      <c r="AK75" s="17"/>
      <c r="AL75" s="17">
        <f t="shared" si="21"/>
        <v>3402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400</v>
      </c>
      <c r="AB76" s="28">
        <f t="shared" si="15"/>
        <v>456</v>
      </c>
      <c r="AC76" s="16">
        <f t="shared" si="16"/>
        <v>856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1482</v>
      </c>
      <c r="AI76" s="17"/>
      <c r="AJ76" s="17">
        <f t="shared" si="20"/>
        <v>1737</v>
      </c>
      <c r="AK76" s="17"/>
      <c r="AL76" s="17">
        <f t="shared" si="21"/>
        <v>3219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367</v>
      </c>
      <c r="AB77" s="28">
        <f t="shared" si="15"/>
        <v>460</v>
      </c>
      <c r="AC77" s="16">
        <f t="shared" si="16"/>
        <v>827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1426</v>
      </c>
      <c r="AI77" s="17"/>
      <c r="AJ77" s="17">
        <f t="shared" si="20"/>
        <v>1609</v>
      </c>
      <c r="AK77" s="17"/>
      <c r="AL77" s="17">
        <f t="shared" si="21"/>
        <v>3035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364</v>
      </c>
      <c r="AB78" s="28">
        <f t="shared" si="15"/>
        <v>445</v>
      </c>
      <c r="AC78" s="16">
        <f t="shared" si="16"/>
        <v>809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1396</v>
      </c>
      <c r="AI78" s="17"/>
      <c r="AJ78" s="17">
        <f t="shared" si="20"/>
        <v>1477</v>
      </c>
      <c r="AK78" s="17"/>
      <c r="AL78" s="17">
        <f t="shared" si="21"/>
        <v>2873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351</v>
      </c>
      <c r="AB79" s="28">
        <f t="shared" si="15"/>
        <v>376</v>
      </c>
      <c r="AC79" s="16">
        <f t="shared" si="16"/>
        <v>727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1336</v>
      </c>
      <c r="AI79" s="17"/>
      <c r="AJ79" s="17">
        <f t="shared" si="20"/>
        <v>1378</v>
      </c>
      <c r="AK79" s="17"/>
      <c r="AL79" s="17">
        <f t="shared" si="21"/>
        <v>2714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344</v>
      </c>
      <c r="AB80" s="28">
        <f t="shared" si="15"/>
        <v>328</v>
      </c>
      <c r="AC80" s="16">
        <f t="shared" si="16"/>
        <v>672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1251</v>
      </c>
      <c r="AI80" s="17"/>
      <c r="AJ80" s="17">
        <f t="shared" si="20"/>
        <v>1239</v>
      </c>
      <c r="AK80" s="17"/>
      <c r="AL80" s="17">
        <f t="shared" si="21"/>
        <v>2490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337</v>
      </c>
      <c r="AB81" s="28">
        <f t="shared" si="15"/>
        <v>328</v>
      </c>
      <c r="AC81" s="16">
        <f t="shared" si="16"/>
        <v>665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1190</v>
      </c>
      <c r="AI81" s="17"/>
      <c r="AJ81" s="17">
        <f t="shared" si="20"/>
        <v>1179</v>
      </c>
      <c r="AK81" s="17"/>
      <c r="AL81" s="17">
        <f t="shared" si="21"/>
        <v>2369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304</v>
      </c>
      <c r="AB82" s="28">
        <f t="shared" si="15"/>
        <v>346</v>
      </c>
      <c r="AC82" s="16">
        <f t="shared" si="16"/>
        <v>650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1100</v>
      </c>
      <c r="AI82" s="17"/>
      <c r="AJ82" s="17">
        <f t="shared" si="20"/>
        <v>1094</v>
      </c>
      <c r="AK82" s="17"/>
      <c r="AL82" s="17">
        <f t="shared" si="21"/>
        <v>2194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266</v>
      </c>
      <c r="AB83" s="28">
        <f t="shared" si="15"/>
        <v>237</v>
      </c>
      <c r="AC83" s="16">
        <f t="shared" si="16"/>
        <v>503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1046</v>
      </c>
      <c r="AI83" s="17"/>
      <c r="AJ83" s="17">
        <f t="shared" si="20"/>
        <v>998</v>
      </c>
      <c r="AK83" s="17"/>
      <c r="AL83" s="17">
        <f t="shared" si="21"/>
        <v>2044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283</v>
      </c>
      <c r="AB84" s="28">
        <f t="shared" si="15"/>
        <v>268</v>
      </c>
      <c r="AC84" s="16">
        <f t="shared" si="16"/>
        <v>551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991</v>
      </c>
      <c r="AI84" s="17"/>
      <c r="AJ84" s="17">
        <f t="shared" si="20"/>
        <v>958</v>
      </c>
      <c r="AK84" s="17"/>
      <c r="AL84" s="17">
        <f t="shared" si="21"/>
        <v>1949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247</v>
      </c>
      <c r="AB85" s="28">
        <f t="shared" si="15"/>
        <v>243</v>
      </c>
      <c r="AC85" s="16">
        <f t="shared" si="16"/>
        <v>490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901</v>
      </c>
      <c r="AI85" s="17"/>
      <c r="AJ85" s="17">
        <f t="shared" si="20"/>
        <v>902</v>
      </c>
      <c r="AK85" s="17"/>
      <c r="AL85" s="17">
        <f t="shared" si="21"/>
        <v>1803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250</v>
      </c>
      <c r="AB86" s="28">
        <f t="shared" si="15"/>
        <v>250</v>
      </c>
      <c r="AC86" s="16">
        <f t="shared" si="16"/>
        <v>500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866</v>
      </c>
      <c r="AI86" s="17"/>
      <c r="AJ86" s="17">
        <f t="shared" si="20"/>
        <v>876</v>
      </c>
      <c r="AK86" s="17"/>
      <c r="AL86" s="17">
        <f t="shared" si="21"/>
        <v>1742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211</v>
      </c>
      <c r="AB87" s="28">
        <f t="shared" si="15"/>
        <v>197</v>
      </c>
      <c r="AC87" s="16">
        <f t="shared" si="16"/>
        <v>408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780</v>
      </c>
      <c r="AI87" s="17"/>
      <c r="AJ87" s="17">
        <f t="shared" si="20"/>
        <v>796</v>
      </c>
      <c r="AK87" s="17"/>
      <c r="AL87" s="17">
        <f t="shared" si="21"/>
        <v>1576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193</v>
      </c>
      <c r="AB88" s="28">
        <f t="shared" si="15"/>
        <v>212</v>
      </c>
      <c r="AC88" s="16">
        <f t="shared" si="16"/>
        <v>405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726</v>
      </c>
      <c r="AI88" s="14" t="s">
        <v>9</v>
      </c>
      <c r="AJ88" s="17">
        <f t="shared" si="20"/>
        <v>773</v>
      </c>
      <c r="AK88" s="14" t="s">
        <v>9</v>
      </c>
      <c r="AL88" s="17">
        <f t="shared" si="21"/>
        <v>1499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212</v>
      </c>
      <c r="AB89" s="28">
        <f t="shared" si="15"/>
        <v>217</v>
      </c>
      <c r="AC89" s="16">
        <f t="shared" si="16"/>
        <v>429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670</v>
      </c>
      <c r="AI89" s="17">
        <f>MAX(AH56:AH103)</f>
        <v>1631</v>
      </c>
      <c r="AJ89" s="17">
        <f t="shared" si="20"/>
        <v>722</v>
      </c>
      <c r="AK89" s="17">
        <f>MAX(AJ56:AJ103)</f>
        <v>1835</v>
      </c>
      <c r="AL89" s="17">
        <f t="shared" si="21"/>
        <v>1392</v>
      </c>
      <c r="AM89" s="19">
        <f>MAX(AL56:AL103)</f>
        <v>3402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164</v>
      </c>
      <c r="AB90" s="28">
        <f t="shared" si="15"/>
        <v>170</v>
      </c>
      <c r="AC90" s="16">
        <f t="shared" si="16"/>
        <v>334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588</v>
      </c>
      <c r="AI90" s="16" t="s">
        <v>10</v>
      </c>
      <c r="AJ90" s="17">
        <f t="shared" si="20"/>
        <v>637</v>
      </c>
      <c r="AK90" s="16" t="s">
        <v>10</v>
      </c>
      <c r="AL90" s="17">
        <f t="shared" si="21"/>
        <v>1225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157</v>
      </c>
      <c r="AB91" s="28">
        <f t="shared" si="15"/>
        <v>174</v>
      </c>
      <c r="AC91" s="16">
        <f t="shared" si="16"/>
        <v>331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530</v>
      </c>
      <c r="AI91" s="17">
        <f>MATCH(AI89,AH56:AH103,0)</f>
        <v>9</v>
      </c>
      <c r="AJ91" s="17">
        <f t="shared" si="20"/>
        <v>626</v>
      </c>
      <c r="AK91" s="17">
        <f>MATCH(AK89,AJ56:AJ103,0)</f>
        <v>20</v>
      </c>
      <c r="AL91" s="17">
        <f t="shared" si="21"/>
        <v>1156</v>
      </c>
      <c r="AM91" s="19">
        <f>MATCH(AM89,AL56:AL103,0)</f>
        <v>20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137</v>
      </c>
      <c r="AB92" s="28">
        <f t="shared" si="15"/>
        <v>161</v>
      </c>
      <c r="AC92" s="16">
        <f t="shared" si="16"/>
        <v>298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488</v>
      </c>
      <c r="AI92" s="16" t="s">
        <v>11</v>
      </c>
      <c r="AJ92" s="17">
        <f t="shared" si="20"/>
        <v>582</v>
      </c>
      <c r="AK92" s="16" t="s">
        <v>11</v>
      </c>
      <c r="AL92" s="17">
        <f t="shared" si="21"/>
        <v>1070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130</v>
      </c>
      <c r="AB93" s="28">
        <f t="shared" si="15"/>
        <v>132</v>
      </c>
      <c r="AC93" s="16">
        <f t="shared" si="16"/>
        <v>262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464</v>
      </c>
      <c r="AI93" s="16" t="s">
        <v>12</v>
      </c>
      <c r="AJ93" s="17">
        <f t="shared" si="20"/>
        <v>515</v>
      </c>
      <c r="AK93" s="16" t="s">
        <v>12</v>
      </c>
      <c r="AL93" s="17">
        <f t="shared" si="21"/>
        <v>979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106</v>
      </c>
      <c r="AB94" s="28">
        <f t="shared" si="15"/>
        <v>159</v>
      </c>
      <c r="AC94" s="16">
        <f t="shared" si="16"/>
        <v>265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424</v>
      </c>
      <c r="AI94" s="20">
        <f>IF(AI89=0,0,(INDEX($X56:$X103,AI91,$X$103)))</f>
        <v>0.58333333333333304</v>
      </c>
      <c r="AJ94" s="17">
        <f t="shared" si="20"/>
        <v>466</v>
      </c>
      <c r="AK94" s="20">
        <f>IF(AK89=0,0,(INDEX($X56:$X103,AK91,$X$103)))</f>
        <v>0.69791666666666596</v>
      </c>
      <c r="AL94" s="17">
        <f t="shared" si="21"/>
        <v>890</v>
      </c>
      <c r="AM94" s="21">
        <f>IF(AM89=0,0,(INDEX($X56:$X103,AM91,$X$103)))</f>
        <v>0.69791666666666596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115</v>
      </c>
      <c r="AB95" s="28">
        <f t="shared" si="15"/>
        <v>130</v>
      </c>
      <c r="AC95" s="16">
        <f t="shared" si="16"/>
        <v>245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412</v>
      </c>
      <c r="AI95" s="22">
        <f>INDEX(Q8:Q55,AI91,1)</f>
        <v>416</v>
      </c>
      <c r="AJ95" s="17">
        <f t="shared" si="20"/>
        <v>390</v>
      </c>
      <c r="AK95" s="22">
        <f>INDEX(S8:S55,AK91,1)</f>
        <v>474</v>
      </c>
      <c r="AL95" s="17">
        <f t="shared" si="21"/>
        <v>802</v>
      </c>
      <c r="AM95" s="23">
        <f>INDEX(Y$56:Y$103+Z$56:Z$103+AA$56:AA$103+AB$56:AB$103,AM$91,1)</f>
        <v>910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113</v>
      </c>
      <c r="AB96" s="28">
        <f t="shared" si="15"/>
        <v>94</v>
      </c>
      <c r="AC96" s="16">
        <f t="shared" si="16"/>
        <v>207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344</v>
      </c>
      <c r="AI96" s="22">
        <f>INDEX(Q8:Q55,AI91+1,1)</f>
        <v>385</v>
      </c>
      <c r="AJ96" s="17">
        <f t="shared" si="20"/>
        <v>329</v>
      </c>
      <c r="AK96" s="22">
        <f>INDEX(S8:S55,AK91+1,1)</f>
        <v>456</v>
      </c>
      <c r="AL96" s="17">
        <f t="shared" si="21"/>
        <v>673</v>
      </c>
      <c r="AM96" s="23">
        <f>INDEX(Y$56:Y$103+Z$56:Z$103+AA$56:AA$103+AB$56:AB$103,AM$91+1,1)</f>
        <v>856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90</v>
      </c>
      <c r="AB97" s="28">
        <f t="shared" si="15"/>
        <v>83</v>
      </c>
      <c r="AC97" s="16">
        <f t="shared" si="16"/>
        <v>173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308</v>
      </c>
      <c r="AI97" s="22">
        <f>INDEX(Q8:Q55,AI91+2,1)</f>
        <v>414</v>
      </c>
      <c r="AJ97" s="17">
        <f t="shared" si="20"/>
        <v>289</v>
      </c>
      <c r="AK97" s="22">
        <f>INDEX(S8:S55,AK91+2,1)</f>
        <v>460</v>
      </c>
      <c r="AL97" s="17">
        <f t="shared" si="21"/>
        <v>597</v>
      </c>
      <c r="AM97" s="23">
        <f>INDEX(Y$56:Y$103+Z$56:Z$103+AA$56:AA$103+AB$56:AB$103,AM$91+2,1)</f>
        <v>827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94</v>
      </c>
      <c r="AB98" s="28">
        <f t="shared" si="15"/>
        <v>83</v>
      </c>
      <c r="AC98" s="16">
        <f t="shared" si="16"/>
        <v>177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254</v>
      </c>
      <c r="AI98" s="22">
        <f>INDEX(Q8:Q55,AI91+3,1)</f>
        <v>416</v>
      </c>
      <c r="AJ98" s="17">
        <f t="shared" si="20"/>
        <v>258</v>
      </c>
      <c r="AK98" s="22">
        <f>INDEX(S8:S55,AK91+3,1)</f>
        <v>445</v>
      </c>
      <c r="AL98" s="17">
        <f t="shared" si="21"/>
        <v>512</v>
      </c>
      <c r="AM98" s="23">
        <f>INDEX(Y$56:Y$103+Z$56:Z$103+AA$56:AA$103+AB$56:AB$103,AM$91+3,1)</f>
        <v>809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47</v>
      </c>
      <c r="AB99" s="28">
        <f t="shared" si="15"/>
        <v>69</v>
      </c>
      <c r="AC99" s="16">
        <f t="shared" si="16"/>
        <v>116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185</v>
      </c>
      <c r="AI99" s="17" t="s">
        <v>13</v>
      </c>
      <c r="AJ99" s="17">
        <f t="shared" si="20"/>
        <v>217</v>
      </c>
      <c r="AK99" s="17" t="s">
        <v>13</v>
      </c>
      <c r="AL99" s="17">
        <f t="shared" si="21"/>
        <v>402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77</v>
      </c>
      <c r="AB100" s="28">
        <f t="shared" si="15"/>
        <v>54</v>
      </c>
      <c r="AC100" s="16">
        <f t="shared" si="16"/>
        <v>131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169</v>
      </c>
      <c r="AI100" s="17">
        <f>MAX(AI95:AI98)</f>
        <v>416</v>
      </c>
      <c r="AJ100" s="17">
        <f t="shared" si="20"/>
        <v>197</v>
      </c>
      <c r="AK100" s="17">
        <f>MAX(AK95:AK98)</f>
        <v>474</v>
      </c>
      <c r="AL100" s="17">
        <f t="shared" si="21"/>
        <v>366</v>
      </c>
      <c r="AM100" s="19">
        <f>MAX(AM95:AM98)</f>
        <v>910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36</v>
      </c>
      <c r="AB101" s="28">
        <f t="shared" si="15"/>
        <v>52</v>
      </c>
      <c r="AC101" s="16">
        <f t="shared" si="16"/>
        <v>88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92</v>
      </c>
      <c r="AI101" s="17"/>
      <c r="AJ101" s="17">
        <f t="shared" si="20"/>
        <v>143</v>
      </c>
      <c r="AK101" s="17"/>
      <c r="AL101" s="17">
        <f t="shared" si="21"/>
        <v>235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25</v>
      </c>
      <c r="AB102" s="28">
        <f t="shared" si="15"/>
        <v>42</v>
      </c>
      <c r="AC102" s="16">
        <f t="shared" si="16"/>
        <v>67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56</v>
      </c>
      <c r="AI102" s="17" t="s">
        <v>14</v>
      </c>
      <c r="AJ102" s="17">
        <f t="shared" si="20"/>
        <v>91</v>
      </c>
      <c r="AK102" s="17" t="s">
        <v>14</v>
      </c>
      <c r="AL102" s="17">
        <f t="shared" si="21"/>
        <v>147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31</v>
      </c>
      <c r="AB103" s="28">
        <f t="shared" si="15"/>
        <v>49</v>
      </c>
      <c r="AC103" s="16">
        <f t="shared" si="16"/>
        <v>80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31</v>
      </c>
      <c r="AI103" s="24">
        <f>IF(SUM(AI95:AI98)=0,0,(SUM(AI95:AI98)/(AI100*4)))</f>
        <v>0.98016826923076927</v>
      </c>
      <c r="AJ103" s="17">
        <f t="shared" si="20"/>
        <v>49</v>
      </c>
      <c r="AK103" s="24">
        <f>IF(SUM(AK95:AK98)=0,0,(SUM(AK95:AK98)/(AK100*4)))</f>
        <v>0.96782700421940926</v>
      </c>
      <c r="AL103" s="17">
        <f t="shared" si="21"/>
        <v>80</v>
      </c>
      <c r="AM103" s="25">
        <f>IF(SUM(AM95:AM98)=0,0,(SUM(AM95:AM98)/(AM100*4)))</f>
        <v>0.93461538461538463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Auto Mall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+2</f>
        <v>41319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Fremont and Osgood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IF(LEN(TRIM(Input!C198)) = 0, "", Input!C198)</f>
        <v/>
      </c>
      <c r="C8" s="91" t="s">
        <v>0</v>
      </c>
      <c r="D8" s="90" t="str">
        <f>IF(LEN(TRIM(Input!D198)) = 0, "", Input!D198)</f>
        <v/>
      </c>
      <c r="E8" s="92"/>
      <c r="F8" s="90">
        <f>IF(LEN(TRIM(Input!E198)) = 0, "", Input!E198)</f>
        <v>24</v>
      </c>
      <c r="G8" s="90" t="s">
        <v>0</v>
      </c>
      <c r="H8" s="90">
        <f>IF(LEN(TRIM(Input!F198)) = 0, "", Input!F198)</f>
        <v>48</v>
      </c>
      <c r="I8" s="91" t="s">
        <v>0</v>
      </c>
      <c r="J8" s="90" t="s">
        <v>0</v>
      </c>
      <c r="K8" s="93">
        <v>0.5</v>
      </c>
      <c r="L8" s="94"/>
      <c r="M8" s="94" t="str">
        <f>IF(LEN(TRIM(Input!C246)) = 0, "", Input!C246)</f>
        <v/>
      </c>
      <c r="N8" s="95" t="s">
        <v>0</v>
      </c>
      <c r="O8" s="94" t="str">
        <f>IF(LEN(TRIM(Input!D246)) = 0, "", Input!D246)</f>
        <v/>
      </c>
      <c r="P8" s="94" t="s">
        <v>0</v>
      </c>
      <c r="Q8" s="94">
        <f>IF(LEN(TRIM(Input!E246)) = 0, "", Input!E246)</f>
        <v>430</v>
      </c>
      <c r="R8" s="94" t="s">
        <v>0</v>
      </c>
      <c r="S8" s="94">
        <f>IF(LEN(TRIM(Input!F246)) = 0, "", Input!F246)</f>
        <v>424</v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24</v>
      </c>
      <c r="AB8" s="16">
        <f>IF(H8="", 0, H8)</f>
        <v>48</v>
      </c>
      <c r="AC8" s="16">
        <f t="shared" ref="AC8:AC71" si="1">SUM(Y8:AB8)</f>
        <v>72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94</v>
      </c>
      <c r="AI8" s="16" t="s">
        <v>9</v>
      </c>
      <c r="AJ8" s="17">
        <f t="shared" ref="AJ8:AJ71" si="5">SUM(AB8:AB11)</f>
        <v>109</v>
      </c>
      <c r="AK8" s="16" t="s">
        <v>9</v>
      </c>
      <c r="AL8" s="17">
        <f t="shared" ref="AL8:AL71" si="6">SUM(AD8+AF8+AH8+AJ8)</f>
        <v>203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IF(LEN(TRIM(Input!C199)) = 0, "", Input!C199)</f>
        <v/>
      </c>
      <c r="C9" s="91" t="s">
        <v>0</v>
      </c>
      <c r="D9" s="90" t="str">
        <f>IF(LEN(TRIM(Input!D199)) = 0, "", Input!D199)</f>
        <v/>
      </c>
      <c r="E9" s="98"/>
      <c r="F9" s="90">
        <f>IF(LEN(TRIM(Input!E199)) = 0, "", Input!E199)</f>
        <v>31</v>
      </c>
      <c r="G9" s="90" t="s">
        <v>0</v>
      </c>
      <c r="H9" s="90">
        <f>IF(LEN(TRIM(Input!F199)) = 0, "", Input!F199)</f>
        <v>29</v>
      </c>
      <c r="I9" s="91" t="s">
        <v>0</v>
      </c>
      <c r="J9" s="90"/>
      <c r="K9" s="93">
        <v>0.51041666666666663</v>
      </c>
      <c r="L9" s="94"/>
      <c r="M9" s="94" t="str">
        <f>IF(LEN(TRIM(Input!C247)) = 0, "", Input!C247)</f>
        <v/>
      </c>
      <c r="N9" s="95" t="s">
        <v>0</v>
      </c>
      <c r="O9" s="94" t="str">
        <f>IF(LEN(TRIM(Input!D247)) = 0, "", Input!D247)</f>
        <v/>
      </c>
      <c r="P9" s="94" t="s">
        <v>0</v>
      </c>
      <c r="Q9" s="94">
        <f>IF(LEN(TRIM(Input!E247)) = 0, "", Input!E247)</f>
        <v>328</v>
      </c>
      <c r="R9" s="94" t="s">
        <v>0</v>
      </c>
      <c r="S9" s="94">
        <f>IF(LEN(TRIM(Input!F247)) = 0, "", Input!F247)</f>
        <v>437</v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31</v>
      </c>
      <c r="AB9" s="16">
        <f t="shared" ref="AB9:AB55" si="10">IF(H9="", 0, H9)</f>
        <v>29</v>
      </c>
      <c r="AC9" s="16">
        <f t="shared" si="1"/>
        <v>60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83</v>
      </c>
      <c r="AI9" s="17">
        <f>MAX(AH8:AH55)</f>
        <v>1609</v>
      </c>
      <c r="AJ9" s="17">
        <f t="shared" si="5"/>
        <v>84</v>
      </c>
      <c r="AK9" s="17">
        <f>MAX(AJ8:AJ55)</f>
        <v>1591</v>
      </c>
      <c r="AL9" s="17">
        <f t="shared" si="6"/>
        <v>167</v>
      </c>
      <c r="AM9" s="19">
        <f>MAX(AL8:AL55)</f>
        <v>3153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IF(LEN(TRIM(Input!C200)) = 0, "", Input!C200)</f>
        <v/>
      </c>
      <c r="C10" s="91" t="s">
        <v>0</v>
      </c>
      <c r="D10" s="90" t="str">
        <f>IF(LEN(TRIM(Input!D200)) = 0, "", Input!D200)</f>
        <v/>
      </c>
      <c r="E10" s="98"/>
      <c r="F10" s="90">
        <f>IF(LEN(TRIM(Input!E200)) = 0, "", Input!E200)</f>
        <v>15</v>
      </c>
      <c r="G10" s="90" t="s">
        <v>0</v>
      </c>
      <c r="H10" s="90">
        <f>IF(LEN(TRIM(Input!F200)) = 0, "", Input!F200)</f>
        <v>14</v>
      </c>
      <c r="I10" s="91" t="s">
        <v>0</v>
      </c>
      <c r="J10" s="90"/>
      <c r="K10" s="93">
        <v>0.52083333333333304</v>
      </c>
      <c r="L10" s="94"/>
      <c r="M10" s="94" t="str">
        <f>IF(LEN(TRIM(Input!C248)) = 0, "", Input!C248)</f>
        <v/>
      </c>
      <c r="N10" s="95" t="s">
        <v>0</v>
      </c>
      <c r="O10" s="94" t="str">
        <f>IF(LEN(TRIM(Input!D248)) = 0, "", Input!D248)</f>
        <v/>
      </c>
      <c r="P10" s="94" t="s">
        <v>0</v>
      </c>
      <c r="Q10" s="94">
        <f>IF(LEN(TRIM(Input!E248)) = 0, "", Input!E248)</f>
        <v>415</v>
      </c>
      <c r="R10" s="94" t="s">
        <v>0</v>
      </c>
      <c r="S10" s="94">
        <f>IF(LEN(TRIM(Input!F248)) = 0, "", Input!F248)</f>
        <v>383</v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15</v>
      </c>
      <c r="AB10" s="16">
        <f t="shared" si="10"/>
        <v>14</v>
      </c>
      <c r="AC10" s="16">
        <f t="shared" si="1"/>
        <v>29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67</v>
      </c>
      <c r="AI10" s="16" t="s">
        <v>10</v>
      </c>
      <c r="AJ10" s="17">
        <f t="shared" si="5"/>
        <v>68</v>
      </c>
      <c r="AK10" s="16" t="s">
        <v>10</v>
      </c>
      <c r="AL10" s="17">
        <f t="shared" si="6"/>
        <v>135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IF(LEN(TRIM(Input!C201)) = 0, "", Input!C201)</f>
        <v/>
      </c>
      <c r="C11" s="168" t="str">
        <f>IF(LEN(CONCATENATE(B8,B9,B10,B11))=0, " ", SUM(B8:B11))</f>
        <v xml:space="preserve"> </v>
      </c>
      <c r="D11" s="167" t="str">
        <f>IF(LEN(TRIM(Input!D201)) = 0, "", Input!D201)</f>
        <v/>
      </c>
      <c r="E11" s="168" t="str">
        <f>IF(LEN(CONCATENATE(D8,D9,D10,D11))=0, " ", SUM(D8:D11))</f>
        <v xml:space="preserve"> </v>
      </c>
      <c r="F11" s="167">
        <f>IF(LEN(TRIM(Input!E201)) = 0, "", Input!E201)</f>
        <v>24</v>
      </c>
      <c r="G11" s="168">
        <f>IF(LEN(CONCATENATE(F8,F9,F10,F11))=0, " ", SUM(F8:F11))</f>
        <v>94</v>
      </c>
      <c r="H11" s="167">
        <f>IF(LEN(TRIM(Input!F201)) = 0, "", Input!F201)</f>
        <v>18</v>
      </c>
      <c r="I11" s="168">
        <f>IF(LEN(CONCATENATE(H8,H9,H10,H11))=0, " ", SUM(H8:H11))</f>
        <v>109</v>
      </c>
      <c r="J11" s="169">
        <f>IF(SUM(C11,E11,G11,I11)=0," ",SUM(C11,E11,G11,I11))</f>
        <v>203</v>
      </c>
      <c r="K11" s="93">
        <v>0.53125</v>
      </c>
      <c r="L11" s="107"/>
      <c r="M11" s="107" t="str">
        <f>IF(LEN(TRIM(Input!C249)) = 0, "", Input!C249)</f>
        <v/>
      </c>
      <c r="N11" s="108" t="str">
        <f>IF(LEN(CONCATENATE(M8,M9,M10,M11))=0, " ", SUM(M8:M11))</f>
        <v xml:space="preserve"> </v>
      </c>
      <c r="O11" s="107" t="str">
        <f>IF(LEN(TRIM(Input!D249)) = 0, "", Input!D249)</f>
        <v/>
      </c>
      <c r="P11" s="108" t="str">
        <f>IF(LEN(CONCATENATE(O8,O9,O10,O11))=0, " ", SUM(O8:O11))</f>
        <v xml:space="preserve"> </v>
      </c>
      <c r="Q11" s="107">
        <f>IF(LEN(TRIM(Input!E249)) = 0, "", Input!E249)</f>
        <v>424</v>
      </c>
      <c r="R11" s="108">
        <f>IF(LEN(CONCATENATE(Q8,Q9,Q10,Q11))=0, " ", SUM(Q8:Q11))</f>
        <v>1597</v>
      </c>
      <c r="S11" s="107">
        <f>IF(LEN(TRIM(Input!F249)) = 0, "", Input!F249)</f>
        <v>372</v>
      </c>
      <c r="T11" s="108">
        <f>IF(LEN(CONCATENATE(S8,S9,S10,S11))=0, " ", SUM(S8:S11))</f>
        <v>1616</v>
      </c>
      <c r="U11" s="96">
        <f>IF(SUM(N11,P11,R11,T11)=0," ",SUM(N11,P11,R11,T11))</f>
        <v>3213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24</v>
      </c>
      <c r="AB11" s="16">
        <f t="shared" si="10"/>
        <v>18</v>
      </c>
      <c r="AC11" s="16">
        <f t="shared" si="1"/>
        <v>42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70</v>
      </c>
      <c r="AI11" s="17">
        <f>MATCH(AI9,AH8:AH56,0)</f>
        <v>46</v>
      </c>
      <c r="AJ11" s="17">
        <f t="shared" si="5"/>
        <v>68</v>
      </c>
      <c r="AK11" s="17">
        <f>MATCH(AK9,AJ8:AJ56,0)</f>
        <v>48</v>
      </c>
      <c r="AL11" s="17">
        <f t="shared" si="6"/>
        <v>138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IF(LEN(TRIM(Input!C202)) = 0, "", Input!C202)</f>
        <v/>
      </c>
      <c r="C12" s="91" t="s">
        <v>0</v>
      </c>
      <c r="D12" s="90" t="str">
        <f>IF(LEN(TRIM(Input!D202)) = 0, "", Input!D202)</f>
        <v/>
      </c>
      <c r="E12" s="92"/>
      <c r="F12" s="90">
        <f>IF(LEN(TRIM(Input!E202)) = 0, "", Input!E202)</f>
        <v>13</v>
      </c>
      <c r="G12" s="90" t="s">
        <v>0</v>
      </c>
      <c r="H12" s="90">
        <f>IF(LEN(TRIM(Input!F202)) = 0, "", Input!F202)</f>
        <v>23</v>
      </c>
      <c r="I12" s="91" t="s">
        <v>0</v>
      </c>
      <c r="J12" s="101"/>
      <c r="K12" s="102">
        <v>0.54166666666666696</v>
      </c>
      <c r="L12" s="94"/>
      <c r="M12" s="94" t="str">
        <f>IF(LEN(TRIM(Input!C250)) = 0, "", Input!C250)</f>
        <v/>
      </c>
      <c r="N12" s="95" t="s">
        <v>0</v>
      </c>
      <c r="O12" s="94" t="str">
        <f>IF(LEN(TRIM(Input!D250)) = 0, "", Input!D250)</f>
        <v/>
      </c>
      <c r="P12" s="94" t="s">
        <v>0</v>
      </c>
      <c r="Q12" s="94">
        <f>IF(LEN(TRIM(Input!E250)) = 0, "", Input!E250)</f>
        <v>411</v>
      </c>
      <c r="R12" s="94" t="s">
        <v>0</v>
      </c>
      <c r="S12" s="94">
        <f>IF(LEN(TRIM(Input!F250)) = 0, "", Input!F250)</f>
        <v>397</v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13</v>
      </c>
      <c r="AB12" s="16">
        <f t="shared" si="10"/>
        <v>23</v>
      </c>
      <c r="AC12" s="16">
        <f t="shared" si="1"/>
        <v>36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59</v>
      </c>
      <c r="AI12" s="16" t="s">
        <v>11</v>
      </c>
      <c r="AJ12" s="17">
        <f t="shared" si="5"/>
        <v>59</v>
      </c>
      <c r="AK12" s="16" t="s">
        <v>11</v>
      </c>
      <c r="AL12" s="17">
        <f t="shared" si="6"/>
        <v>118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IF(LEN(TRIM(Input!C203)) = 0, "", Input!C203)</f>
        <v/>
      </c>
      <c r="C13" s="91" t="s">
        <v>0</v>
      </c>
      <c r="D13" s="90" t="str">
        <f>IF(LEN(TRIM(Input!D203)) = 0, "", Input!D203)</f>
        <v/>
      </c>
      <c r="E13" s="98"/>
      <c r="F13" s="90">
        <f>IF(LEN(TRIM(Input!E203)) = 0, "", Input!E203)</f>
        <v>15</v>
      </c>
      <c r="G13" s="90" t="s">
        <v>0</v>
      </c>
      <c r="H13" s="90">
        <f>IF(LEN(TRIM(Input!F203)) = 0, "", Input!F203)</f>
        <v>13</v>
      </c>
      <c r="I13" s="91" t="s">
        <v>0</v>
      </c>
      <c r="J13" s="101"/>
      <c r="K13" s="93">
        <v>0.55208333333333304</v>
      </c>
      <c r="L13" s="94"/>
      <c r="M13" s="94" t="str">
        <f>IF(LEN(TRIM(Input!C251)) = 0, "", Input!C251)</f>
        <v/>
      </c>
      <c r="N13" s="95" t="s">
        <v>0</v>
      </c>
      <c r="O13" s="94" t="str">
        <f>IF(LEN(TRIM(Input!D251)) = 0, "", Input!D251)</f>
        <v/>
      </c>
      <c r="P13" s="94" t="s">
        <v>0</v>
      </c>
      <c r="Q13" s="94">
        <f>IF(LEN(TRIM(Input!E251)) = 0, "", Input!E251)</f>
        <v>375</v>
      </c>
      <c r="R13" s="94" t="s">
        <v>0</v>
      </c>
      <c r="S13" s="94">
        <f>IF(LEN(TRIM(Input!F251)) = 0, "", Input!F251)</f>
        <v>399</v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15</v>
      </c>
      <c r="AB13" s="16">
        <f t="shared" si="10"/>
        <v>13</v>
      </c>
      <c r="AC13" s="16">
        <f t="shared" si="1"/>
        <v>28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55</v>
      </c>
      <c r="AI13" s="16" t="s">
        <v>12</v>
      </c>
      <c r="AJ13" s="17">
        <f t="shared" si="5"/>
        <v>54</v>
      </c>
      <c r="AK13" s="16" t="s">
        <v>12</v>
      </c>
      <c r="AL13" s="17">
        <f t="shared" si="6"/>
        <v>109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IF(LEN(TRIM(Input!C204)) = 0, "", Input!C204)</f>
        <v/>
      </c>
      <c r="C14" s="91" t="s">
        <v>0</v>
      </c>
      <c r="D14" s="90" t="str">
        <f>IF(LEN(TRIM(Input!D204)) = 0, "", Input!D204)</f>
        <v/>
      </c>
      <c r="E14" s="98"/>
      <c r="F14" s="90">
        <f>IF(LEN(TRIM(Input!E204)) = 0, "", Input!E204)</f>
        <v>18</v>
      </c>
      <c r="G14" s="90" t="s">
        <v>0</v>
      </c>
      <c r="H14" s="90">
        <f>IF(LEN(TRIM(Input!F204)) = 0, "", Input!F204)</f>
        <v>14</v>
      </c>
      <c r="I14" s="91" t="s">
        <v>0</v>
      </c>
      <c r="J14" s="101"/>
      <c r="K14" s="93">
        <v>0.5625</v>
      </c>
      <c r="L14" s="94"/>
      <c r="M14" s="94" t="str">
        <f>IF(LEN(TRIM(Input!C252)) = 0, "", Input!C252)</f>
        <v/>
      </c>
      <c r="N14" s="95" t="s">
        <v>0</v>
      </c>
      <c r="O14" s="94" t="str">
        <f>IF(LEN(TRIM(Input!D252)) = 0, "", Input!D252)</f>
        <v/>
      </c>
      <c r="P14" s="94" t="s">
        <v>0</v>
      </c>
      <c r="Q14" s="94">
        <f>IF(LEN(TRIM(Input!E252)) = 0, "", Input!E252)</f>
        <v>348</v>
      </c>
      <c r="R14" s="94" t="s">
        <v>0</v>
      </c>
      <c r="S14" s="94">
        <f>IF(LEN(TRIM(Input!F252)) = 0, "", Input!F252)</f>
        <v>374</v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18</v>
      </c>
      <c r="AB14" s="16">
        <f t="shared" si="10"/>
        <v>14</v>
      </c>
      <c r="AC14" s="16">
        <f t="shared" si="1"/>
        <v>32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51</v>
      </c>
      <c r="AI14" s="20">
        <f>INDEX($X8:$X56,AI11,$X:$X)</f>
        <v>0.46875</v>
      </c>
      <c r="AJ14" s="17">
        <f t="shared" si="5"/>
        <v>55</v>
      </c>
      <c r="AK14" s="20">
        <f>INDEX($X8:$X56,AK11,$X:$X)</f>
        <v>0.48958333333333298</v>
      </c>
      <c r="AL14" s="17">
        <f t="shared" si="6"/>
        <v>106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IF(LEN(TRIM(Input!C205)) = 0, "", Input!C205)</f>
        <v/>
      </c>
      <c r="C15" s="168" t="str">
        <f>IF(LEN(CONCATENATE(B12,B13,B14,B15))=0, " ", SUM(B12:B15))</f>
        <v xml:space="preserve"> </v>
      </c>
      <c r="D15" s="167" t="str">
        <f>IF(LEN(TRIM(Input!D205)) = 0, "", Input!D205)</f>
        <v/>
      </c>
      <c r="E15" s="168" t="str">
        <f>IF(LEN(CONCATENATE(D12,D13,D14,D15))=0, " ", SUM(D12:D15))</f>
        <v xml:space="preserve"> </v>
      </c>
      <c r="F15" s="167">
        <f>IF(LEN(TRIM(Input!E205)) = 0, "", Input!E205)</f>
        <v>13</v>
      </c>
      <c r="G15" s="168">
        <f>IF(LEN(CONCATENATE(F12,F13,F14,F15))=0, " ", SUM(F12:F15))</f>
        <v>59</v>
      </c>
      <c r="H15" s="167">
        <f>IF(LEN(TRIM(Input!F205)) = 0, "", Input!F205)</f>
        <v>9</v>
      </c>
      <c r="I15" s="168">
        <f>IF(LEN(CONCATENATE(H12,H13,H14,H15))=0, " ", SUM(H12:H15))</f>
        <v>59</v>
      </c>
      <c r="J15" s="169">
        <f>IF(SUM(C15,E15,G15,I15)=0," ",SUM(C15,E15,G15,I15))</f>
        <v>118</v>
      </c>
      <c r="K15" s="106">
        <v>0.57291666666666596</v>
      </c>
      <c r="L15" s="107"/>
      <c r="M15" s="107" t="str">
        <f>IF(LEN(TRIM(Input!C253)) = 0, "", Input!C253)</f>
        <v/>
      </c>
      <c r="N15" s="108" t="str">
        <f>IF(LEN(CONCATENATE(M12,M13,M14,M15))=0, " ", SUM(M12:M15))</f>
        <v xml:space="preserve"> </v>
      </c>
      <c r="O15" s="107" t="str">
        <f>IF(LEN(TRIM(Input!D253)) = 0, "", Input!D253)</f>
        <v/>
      </c>
      <c r="P15" s="108" t="str">
        <f>IF(LEN(CONCATENATE(O12,O13,O14,O15))=0, " ", SUM(O12:O15))</f>
        <v xml:space="preserve"> </v>
      </c>
      <c r="Q15" s="107">
        <f>IF(LEN(TRIM(Input!E253)) = 0, "", Input!E253)</f>
        <v>395</v>
      </c>
      <c r="R15" s="108">
        <f>IF(LEN(CONCATENATE(Q12,Q13,Q14,Q15))=0, " ", SUM(Q12:Q15))</f>
        <v>1529</v>
      </c>
      <c r="S15" s="107">
        <f>IF(LEN(TRIM(Input!F253)) = 0, "", Input!F253)</f>
        <v>406</v>
      </c>
      <c r="T15" s="108">
        <f>IF(LEN(CONCATENATE(S12,S13,S14,S15))=0, " ", SUM(S12:S15))</f>
        <v>1576</v>
      </c>
      <c r="U15" s="109">
        <f>IF(SUM(N15,P15,R15,T15)=0," ",SUM(N15,P15,R15,T15))</f>
        <v>3105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13</v>
      </c>
      <c r="AB15" s="16">
        <f t="shared" si="10"/>
        <v>9</v>
      </c>
      <c r="AC15" s="16">
        <f t="shared" si="1"/>
        <v>22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51</v>
      </c>
      <c r="AI15" s="22">
        <f>INDEX(AA8:AA59,AI11,1)</f>
        <v>397</v>
      </c>
      <c r="AJ15" s="17">
        <f t="shared" si="5"/>
        <v>54</v>
      </c>
      <c r="AK15" s="22">
        <f>INDEX(AB8:AB59,AK11,1)</f>
        <v>347</v>
      </c>
      <c r="AL15" s="17">
        <f t="shared" si="6"/>
        <v>105</v>
      </c>
      <c r="AM15" s="23">
        <f>INDEX(AC8:AC59,AM11,1)</f>
        <v>736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IF(LEN(TRIM(Input!C206)) = 0, "", Input!C206)</f>
        <v/>
      </c>
      <c r="C16" s="91" t="s">
        <v>0</v>
      </c>
      <c r="D16" s="90" t="str">
        <f>IF(LEN(TRIM(Input!D206)) = 0, "", Input!D206)</f>
        <v/>
      </c>
      <c r="E16" s="92"/>
      <c r="F16" s="90">
        <f>IF(LEN(TRIM(Input!E206)) = 0, "", Input!E206)</f>
        <v>9</v>
      </c>
      <c r="G16" s="90" t="s">
        <v>0</v>
      </c>
      <c r="H16" s="90">
        <f>IF(LEN(TRIM(Input!F206)) = 0, "", Input!F206)</f>
        <v>18</v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IF(LEN(TRIM(Input!C254)) = 0, "", Input!C254)</f>
        <v/>
      </c>
      <c r="N16" s="95" t="s">
        <v>0</v>
      </c>
      <c r="O16" s="94" t="str">
        <f>IF(LEN(TRIM(Input!D254)) = 0, "", Input!D254)</f>
        <v/>
      </c>
      <c r="P16" s="94" t="s">
        <v>0</v>
      </c>
      <c r="Q16" s="94">
        <f>IF(LEN(TRIM(Input!E254)) = 0, "", Input!E254)</f>
        <v>404</v>
      </c>
      <c r="R16" s="94" t="s">
        <v>0</v>
      </c>
      <c r="S16" s="94">
        <f>IF(LEN(TRIM(Input!F254)) = 0, "", Input!F254)</f>
        <v>367</v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9</v>
      </c>
      <c r="AB16" s="16">
        <f t="shared" si="10"/>
        <v>18</v>
      </c>
      <c r="AC16" s="16">
        <f t="shared" si="1"/>
        <v>27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51</v>
      </c>
      <c r="AI16" s="22">
        <f>INDEX(AA8:AA59,AI11+1,1)</f>
        <v>393</v>
      </c>
      <c r="AJ16" s="17">
        <f t="shared" si="5"/>
        <v>49</v>
      </c>
      <c r="AK16" s="22">
        <f>INDEX(AB8:AB59,AK11+1,1)</f>
        <v>424</v>
      </c>
      <c r="AL16" s="17">
        <f t="shared" si="6"/>
        <v>100</v>
      </c>
      <c r="AM16" s="23">
        <f>INDEX(AC8:AC59,AM11+1,1)</f>
        <v>854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IF(LEN(TRIM(Input!C207)) = 0, "", Input!C207)</f>
        <v/>
      </c>
      <c r="C17" s="91" t="s">
        <v>0</v>
      </c>
      <c r="D17" s="90" t="str">
        <f>IF(LEN(TRIM(Input!D207)) = 0, "", Input!D207)</f>
        <v/>
      </c>
      <c r="E17" s="98"/>
      <c r="F17" s="90">
        <f>IF(LEN(TRIM(Input!E207)) = 0, "", Input!E207)</f>
        <v>11</v>
      </c>
      <c r="G17" s="90" t="s">
        <v>0</v>
      </c>
      <c r="H17" s="90">
        <f>IF(LEN(TRIM(Input!F207)) = 0, "", Input!F207)</f>
        <v>14</v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IF(LEN(TRIM(Input!C255)) = 0, "", Input!C255)</f>
        <v/>
      </c>
      <c r="N17" s="95" t="s">
        <v>0</v>
      </c>
      <c r="O17" s="94" t="str">
        <f>IF(LEN(TRIM(Input!D255)) = 0, "", Input!D255)</f>
        <v/>
      </c>
      <c r="P17" s="94" t="s">
        <v>0</v>
      </c>
      <c r="Q17" s="94">
        <f>IF(LEN(TRIM(Input!E255)) = 0, "", Input!E255)</f>
        <v>417</v>
      </c>
      <c r="R17" s="94" t="s">
        <v>0</v>
      </c>
      <c r="S17" s="94">
        <f>IF(LEN(TRIM(Input!F255)) = 0, "", Input!F255)</f>
        <v>387</v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11</v>
      </c>
      <c r="AB17" s="16">
        <f t="shared" si="10"/>
        <v>14</v>
      </c>
      <c r="AC17" s="16">
        <f t="shared" si="1"/>
        <v>25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51</v>
      </c>
      <c r="AI17" s="22">
        <f>INDEX(AA8:AA59,AI11+2,1)</f>
        <v>389</v>
      </c>
      <c r="AJ17" s="17">
        <f t="shared" si="5"/>
        <v>42</v>
      </c>
      <c r="AK17" s="22">
        <f>INDEX(AB8:AB59,AK11+2,1)</f>
        <v>437</v>
      </c>
      <c r="AL17" s="17">
        <f t="shared" si="6"/>
        <v>93</v>
      </c>
      <c r="AM17" s="23">
        <f>INDEX(AC8:AC59,AM11+2,1)</f>
        <v>765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IF(LEN(TRIM(Input!C208)) = 0, "", Input!C208)</f>
        <v/>
      </c>
      <c r="C18" s="91" t="s">
        <v>0</v>
      </c>
      <c r="D18" s="90" t="str">
        <f>IF(LEN(TRIM(Input!D208)) = 0, "", Input!D208)</f>
        <v/>
      </c>
      <c r="E18" s="98"/>
      <c r="F18" s="90">
        <f>IF(LEN(TRIM(Input!E208)) = 0, "", Input!E208)</f>
        <v>18</v>
      </c>
      <c r="G18" s="90" t="s">
        <v>0</v>
      </c>
      <c r="H18" s="90">
        <f>IF(LEN(TRIM(Input!F208)) = 0, "", Input!F208)</f>
        <v>13</v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IF(LEN(TRIM(Input!C256)) = 0, "", Input!C256)</f>
        <v/>
      </c>
      <c r="N18" s="95" t="s">
        <v>0</v>
      </c>
      <c r="O18" s="94" t="str">
        <f>IF(LEN(TRIM(Input!D256)) = 0, "", Input!D256)</f>
        <v/>
      </c>
      <c r="P18" s="94" t="s">
        <v>0</v>
      </c>
      <c r="Q18" s="94">
        <f>IF(LEN(TRIM(Input!E256)) = 0, "", Input!E256)</f>
        <v>408</v>
      </c>
      <c r="R18" s="94" t="s">
        <v>0</v>
      </c>
      <c r="S18" s="94">
        <f>IF(LEN(TRIM(Input!F256)) = 0, "", Input!F256)</f>
        <v>345</v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18</v>
      </c>
      <c r="AB18" s="16">
        <f t="shared" si="10"/>
        <v>13</v>
      </c>
      <c r="AC18" s="16">
        <f t="shared" si="1"/>
        <v>31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65</v>
      </c>
      <c r="AI18" s="22">
        <f>INDEX(AA8:AA59,AI11+3,1)</f>
        <v>430</v>
      </c>
      <c r="AJ18" s="17">
        <f t="shared" si="5"/>
        <v>33</v>
      </c>
      <c r="AK18" s="22">
        <f>INDEX(AB8:AB59,AK11+3,1)</f>
        <v>383</v>
      </c>
      <c r="AL18" s="17">
        <f t="shared" si="6"/>
        <v>98</v>
      </c>
      <c r="AM18" s="23">
        <f>INDEX(AC8:AC59,AM11+3,1)</f>
        <v>798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IF(LEN(TRIM(Input!C209)) = 0, "", Input!C209)</f>
        <v/>
      </c>
      <c r="C19" s="168" t="str">
        <f>IF(LEN(CONCATENATE(B16,B17,B18,B19))=0, " ", SUM(B16:B19))</f>
        <v xml:space="preserve"> </v>
      </c>
      <c r="D19" s="167" t="str">
        <f>IF(LEN(TRIM(Input!D209)) = 0, "", Input!D209)</f>
        <v/>
      </c>
      <c r="E19" s="168" t="str">
        <f>IF(LEN(CONCATENATE(D16,D17,D18,D19))=0, " ", SUM(D16:D19))</f>
        <v xml:space="preserve"> </v>
      </c>
      <c r="F19" s="167">
        <f>IF(LEN(TRIM(Input!E209)) = 0, "", Input!E209)</f>
        <v>13</v>
      </c>
      <c r="G19" s="168">
        <f>IF(LEN(CONCATENATE(F16,F17,F18,F19))=0, " ", SUM(F16:F19))</f>
        <v>51</v>
      </c>
      <c r="H19" s="167">
        <f>IF(LEN(TRIM(Input!F209)) = 0, "", Input!F209)</f>
        <v>4</v>
      </c>
      <c r="I19" s="168">
        <f>IF(LEN(CONCATENATE(H16,H17,H18,H19))=0, " ", SUM(H16:H19))</f>
        <v>49</v>
      </c>
      <c r="J19" s="169">
        <f>IF(SUM(C19,E19,G19,I19)=0," ",SUM(C19,E19,G19,I19))</f>
        <v>100</v>
      </c>
      <c r="K19" s="93">
        <v>0.61458333333333304</v>
      </c>
      <c r="L19" s="94"/>
      <c r="M19" s="107" t="str">
        <f>IF(LEN(TRIM(Input!C257)) = 0, "", Input!C257)</f>
        <v/>
      </c>
      <c r="N19" s="108" t="str">
        <f>IF(LEN(CONCATENATE(M16,M17,M18,M19))=0, " ", SUM(M16:M19))</f>
        <v xml:space="preserve"> </v>
      </c>
      <c r="O19" s="107" t="str">
        <f>IF(LEN(TRIM(Input!D257)) = 0, "", Input!D257)</f>
        <v/>
      </c>
      <c r="P19" s="108" t="str">
        <f>IF(LEN(CONCATENATE(O16,O17,O18,O19))=0, " ", SUM(O16:O19))</f>
        <v xml:space="preserve"> </v>
      </c>
      <c r="Q19" s="107">
        <f>IF(LEN(TRIM(Input!E257)) = 0, "", Input!E257)</f>
        <v>417</v>
      </c>
      <c r="R19" s="108">
        <f>IF(LEN(CONCATENATE(Q16,Q17,Q18,Q19))=0, " ", SUM(Q16:Q19))</f>
        <v>1646</v>
      </c>
      <c r="S19" s="107">
        <f>IF(LEN(TRIM(Input!F257)) = 0, "", Input!F257)</f>
        <v>405</v>
      </c>
      <c r="T19" s="108">
        <f>IF(LEN(CONCATENATE(S16,S17,S18,S19))=0, " ", SUM(S16:S19))</f>
        <v>1504</v>
      </c>
      <c r="U19" s="96">
        <f>IF(SUM(N19,P19,R19,T19)=0," ",SUM(N19,P19,R19,T19))</f>
        <v>3150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13</v>
      </c>
      <c r="AB19" s="16">
        <f t="shared" si="10"/>
        <v>4</v>
      </c>
      <c r="AC19" s="16">
        <f t="shared" si="1"/>
        <v>17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72</v>
      </c>
      <c r="AI19" s="17" t="s">
        <v>13</v>
      </c>
      <c r="AJ19" s="17">
        <f t="shared" si="5"/>
        <v>25</v>
      </c>
      <c r="AK19" s="17" t="s">
        <v>13</v>
      </c>
      <c r="AL19" s="17">
        <f t="shared" si="6"/>
        <v>97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IF(LEN(TRIM(Input!C210)) = 0, "", Input!C210)</f>
        <v/>
      </c>
      <c r="C20" s="91" t="s">
        <v>0</v>
      </c>
      <c r="D20" s="90" t="str">
        <f>IF(LEN(TRIM(Input!D210)) = 0, "", Input!D210)</f>
        <v/>
      </c>
      <c r="E20" s="92"/>
      <c r="F20" s="90">
        <f>IF(LEN(TRIM(Input!E210)) = 0, "", Input!E210)</f>
        <v>9</v>
      </c>
      <c r="G20" s="90" t="s">
        <v>0</v>
      </c>
      <c r="H20" s="90">
        <f>IF(LEN(TRIM(Input!F210)) = 0, "", Input!F210)</f>
        <v>11</v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IF(LEN(TRIM(Input!C258)) = 0, "", Input!C258)</f>
        <v/>
      </c>
      <c r="N20" s="95" t="s">
        <v>0</v>
      </c>
      <c r="O20" s="94" t="str">
        <f>IF(LEN(TRIM(Input!D258)) = 0, "", Input!D258)</f>
        <v/>
      </c>
      <c r="P20" s="94" t="s">
        <v>0</v>
      </c>
      <c r="Q20" s="94">
        <f>IF(LEN(TRIM(Input!E258)) = 0, "", Input!E258)</f>
        <v>377</v>
      </c>
      <c r="R20" s="94" t="s">
        <v>0</v>
      </c>
      <c r="S20" s="94">
        <f>IF(LEN(TRIM(Input!F258)) = 0, "", Input!F258)</f>
        <v>422</v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9</v>
      </c>
      <c r="AB20" s="16">
        <f t="shared" si="10"/>
        <v>11</v>
      </c>
      <c r="AC20" s="16">
        <f t="shared" si="1"/>
        <v>20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75</v>
      </c>
      <c r="AI20" s="17">
        <f>IF(AI15+AI16+AI17+AI18&lt;&gt;0,MAX(AI15:AI18)," ")</f>
        <v>430</v>
      </c>
      <c r="AJ20" s="17">
        <f t="shared" si="5"/>
        <v>44</v>
      </c>
      <c r="AK20" s="17">
        <f>IF(AK15+AK16+AK17+AK18&lt;&gt;0,MAX(AK15:AK18)," ")</f>
        <v>437</v>
      </c>
      <c r="AL20" s="17">
        <f t="shared" si="6"/>
        <v>119</v>
      </c>
      <c r="AM20" s="19">
        <f>IF(AM15+AM16+AM17+AM18&lt;&gt;0,MAX(AM15:AM18)," ")</f>
        <v>854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IF(LEN(TRIM(Input!C211)) = 0, "", Input!C211)</f>
        <v/>
      </c>
      <c r="C21" s="91" t="s">
        <v>0</v>
      </c>
      <c r="D21" s="90" t="str">
        <f>IF(LEN(TRIM(Input!D211)) = 0, "", Input!D211)</f>
        <v/>
      </c>
      <c r="E21" s="98"/>
      <c r="F21" s="90">
        <f>IF(LEN(TRIM(Input!E211)) = 0, "", Input!E211)</f>
        <v>25</v>
      </c>
      <c r="G21" s="90" t="s">
        <v>0</v>
      </c>
      <c r="H21" s="90">
        <f>IF(LEN(TRIM(Input!F211)) = 0, "", Input!F211)</f>
        <v>5</v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IF(LEN(TRIM(Input!C259)) = 0, "", Input!C259)</f>
        <v/>
      </c>
      <c r="N21" s="95" t="s">
        <v>0</v>
      </c>
      <c r="O21" s="94" t="str">
        <f>IF(LEN(TRIM(Input!D259)) = 0, "", Input!D259)</f>
        <v/>
      </c>
      <c r="P21" s="94" t="s">
        <v>0</v>
      </c>
      <c r="Q21" s="94">
        <f>IF(LEN(TRIM(Input!E259)) = 0, "", Input!E259)</f>
        <v>339</v>
      </c>
      <c r="R21" s="94" t="s">
        <v>0</v>
      </c>
      <c r="S21" s="94">
        <f>IF(LEN(TRIM(Input!F259)) = 0, "", Input!F259)</f>
        <v>435</v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25</v>
      </c>
      <c r="AB21" s="16">
        <f t="shared" si="10"/>
        <v>5</v>
      </c>
      <c r="AC21" s="16">
        <f t="shared" si="1"/>
        <v>30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77</v>
      </c>
      <c r="AI21" s="17"/>
      <c r="AJ21" s="17">
        <f t="shared" si="5"/>
        <v>38</v>
      </c>
      <c r="AK21" s="17"/>
      <c r="AL21" s="17">
        <f t="shared" si="6"/>
        <v>115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IF(LEN(TRIM(Input!C212)) = 0, "", Input!C212)</f>
        <v/>
      </c>
      <c r="C22" s="91" t="s">
        <v>0</v>
      </c>
      <c r="D22" s="90" t="str">
        <f>IF(LEN(TRIM(Input!D212)) = 0, "", Input!D212)</f>
        <v/>
      </c>
      <c r="E22" s="98"/>
      <c r="F22" s="90">
        <f>IF(LEN(TRIM(Input!E212)) = 0, "", Input!E212)</f>
        <v>25</v>
      </c>
      <c r="G22" s="90" t="s">
        <v>0</v>
      </c>
      <c r="H22" s="90">
        <f>IF(LEN(TRIM(Input!F212)) = 0, "", Input!F212)</f>
        <v>5</v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IF(LEN(TRIM(Input!C260)) = 0, "", Input!C260)</f>
        <v/>
      </c>
      <c r="N22" s="95" t="s">
        <v>0</v>
      </c>
      <c r="O22" s="94" t="str">
        <f>IF(LEN(TRIM(Input!D260)) = 0, "", Input!D260)</f>
        <v/>
      </c>
      <c r="P22" s="94" t="s">
        <v>0</v>
      </c>
      <c r="Q22" s="94">
        <f>IF(LEN(TRIM(Input!E260)) = 0, "", Input!E260)</f>
        <v>364</v>
      </c>
      <c r="R22" s="94" t="s">
        <v>0</v>
      </c>
      <c r="S22" s="94">
        <f>IF(LEN(TRIM(Input!F260)) = 0, "", Input!F260)</f>
        <v>417</v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25</v>
      </c>
      <c r="AB22" s="16">
        <f t="shared" si="10"/>
        <v>5</v>
      </c>
      <c r="AC22" s="16">
        <f t="shared" si="1"/>
        <v>30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70</v>
      </c>
      <c r="AI22" s="17" t="s">
        <v>14</v>
      </c>
      <c r="AJ22" s="17">
        <f t="shared" si="5"/>
        <v>42</v>
      </c>
      <c r="AK22" s="17" t="s">
        <v>14</v>
      </c>
      <c r="AL22" s="17">
        <f t="shared" si="6"/>
        <v>112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IF(LEN(TRIM(Input!C213)) = 0, "", Input!C213)</f>
        <v/>
      </c>
      <c r="C23" s="168" t="str">
        <f>IF(LEN(CONCATENATE(B20,B21,B22,B23))=0, " ", SUM(B20:B23))</f>
        <v xml:space="preserve"> </v>
      </c>
      <c r="D23" s="167" t="str">
        <f>IF(LEN(TRIM(Input!D213)) = 0, "", Input!D213)</f>
        <v/>
      </c>
      <c r="E23" s="168" t="str">
        <f>IF(LEN(CONCATENATE(D20,D21,D22,D23))=0, " ", SUM(D20:D23))</f>
        <v xml:space="preserve"> </v>
      </c>
      <c r="F23" s="167">
        <f>IF(LEN(TRIM(Input!E213)) = 0, "", Input!E213)</f>
        <v>16</v>
      </c>
      <c r="G23" s="168">
        <f>IF(LEN(CONCATENATE(F20,F21,F22,F23))=0, " ", SUM(F20:F23))</f>
        <v>75</v>
      </c>
      <c r="H23" s="167">
        <f>IF(LEN(TRIM(Input!F213)) = 0, "", Input!F213)</f>
        <v>23</v>
      </c>
      <c r="I23" s="168">
        <f>IF(LEN(CONCATENATE(H20,H21,H22,H23))=0, " ", SUM(H20:H23))</f>
        <v>44</v>
      </c>
      <c r="J23" s="169">
        <f>IF(SUM(C23,E23,G23,I23)=0," ",SUM(C23,E23,G23,I23))</f>
        <v>119</v>
      </c>
      <c r="K23" s="106">
        <v>0.656249999999999</v>
      </c>
      <c r="L23" s="107"/>
      <c r="M23" s="107" t="str">
        <f>IF(LEN(TRIM(Input!C261)) = 0, "", Input!C261)</f>
        <v/>
      </c>
      <c r="N23" s="108" t="str">
        <f>IF(LEN(CONCATENATE(M20,M21,M22,M23))=0, " ", SUM(M20:M23))</f>
        <v xml:space="preserve"> </v>
      </c>
      <c r="O23" s="107" t="str">
        <f>IF(LEN(TRIM(Input!D261)) = 0, "", Input!D261)</f>
        <v/>
      </c>
      <c r="P23" s="108" t="str">
        <f>IF(LEN(CONCATENATE(O20,O21,O22,O23))=0, " ", SUM(O20:O23))</f>
        <v xml:space="preserve"> </v>
      </c>
      <c r="Q23" s="107">
        <f>IF(LEN(TRIM(Input!E261)) = 0, "", Input!E261)</f>
        <v>329</v>
      </c>
      <c r="R23" s="108">
        <f>IF(LEN(CONCATENATE(Q20,Q21,Q22,Q23))=0, " ", SUM(Q20:Q23))</f>
        <v>1409</v>
      </c>
      <c r="S23" s="107">
        <f>IF(LEN(TRIM(Input!F261)) = 0, "", Input!F261)</f>
        <v>410</v>
      </c>
      <c r="T23" s="108">
        <f>IF(LEN(CONCATENATE(S20,S21,S22,S23))=0, " ", SUM(S20:S23))</f>
        <v>1684</v>
      </c>
      <c r="U23" s="109">
        <f>IF(SUM(N23,P23,R23,T23)=0," ",SUM(N23,P23,R23,T23))</f>
        <v>3093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16</v>
      </c>
      <c r="AB23" s="16">
        <f t="shared" si="10"/>
        <v>23</v>
      </c>
      <c r="AC23" s="16">
        <f t="shared" si="1"/>
        <v>39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70</v>
      </c>
      <c r="AI23" s="24">
        <f>IF(SUM(AI15:AI18)=0,0,(SUM(AI15:AI18)/(AI20*4)))</f>
        <v>0.93546511627906981</v>
      </c>
      <c r="AJ23" s="17">
        <f t="shared" si="5"/>
        <v>48</v>
      </c>
      <c r="AK23" s="24">
        <f>IF(SUM(AK15:AK18)=0,0,(SUM(AK15:AK18)/(AK20*4)))</f>
        <v>0.9101830663615561</v>
      </c>
      <c r="AL23" s="17">
        <f t="shared" si="6"/>
        <v>118</v>
      </c>
      <c r="AM23" s="25">
        <f>IF(SUM(AM15:AM18)=0,0,(SUM(AM15:AM18)/(AM20*4)))</f>
        <v>0.92300936768149888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IF(LEN(TRIM(Input!C214)) = 0, "", Input!C214)</f>
        <v/>
      </c>
      <c r="C24" s="91" t="s">
        <v>0</v>
      </c>
      <c r="D24" s="90" t="str">
        <f>IF(LEN(TRIM(Input!D214)) = 0, "", Input!D214)</f>
        <v/>
      </c>
      <c r="E24" s="92"/>
      <c r="F24" s="90">
        <f>IF(LEN(TRIM(Input!E214)) = 0, "", Input!E214)</f>
        <v>11</v>
      </c>
      <c r="G24" s="90" t="s">
        <v>0</v>
      </c>
      <c r="H24" s="90">
        <f>IF(LEN(TRIM(Input!F214)) = 0, "", Input!F214)</f>
        <v>5</v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IF(LEN(TRIM(Input!C262)) = 0, "", Input!C262)</f>
        <v/>
      </c>
      <c r="N24" s="95" t="s">
        <v>0</v>
      </c>
      <c r="O24" s="94" t="str">
        <f>IF(LEN(TRIM(Input!D262)) = 0, "", Input!D262)</f>
        <v/>
      </c>
      <c r="P24" s="94" t="s">
        <v>0</v>
      </c>
      <c r="Q24" s="94">
        <f>IF(LEN(TRIM(Input!E262)) = 0, "", Input!E262)</f>
        <v>439</v>
      </c>
      <c r="R24" s="94" t="s">
        <v>0</v>
      </c>
      <c r="S24" s="94">
        <f>IF(LEN(TRIM(Input!F262)) = 0, "", Input!F262)</f>
        <v>474</v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11</v>
      </c>
      <c r="AB24" s="16">
        <f t="shared" si="10"/>
        <v>5</v>
      </c>
      <c r="AC24" s="16">
        <f t="shared" si="1"/>
        <v>16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109</v>
      </c>
      <c r="AI24" s="17"/>
      <c r="AJ24" s="17">
        <f t="shared" si="5"/>
        <v>46</v>
      </c>
      <c r="AK24" s="17"/>
      <c r="AL24" s="17">
        <f t="shared" si="6"/>
        <v>155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IF(LEN(TRIM(Input!C215)) = 0, "", Input!C215)</f>
        <v/>
      </c>
      <c r="C25" s="91" t="s">
        <v>0</v>
      </c>
      <c r="D25" s="90" t="str">
        <f>IF(LEN(TRIM(Input!D215)) = 0, "", Input!D215)</f>
        <v/>
      </c>
      <c r="E25" s="98"/>
      <c r="F25" s="90">
        <f>IF(LEN(TRIM(Input!E215)) = 0, "", Input!E215)</f>
        <v>18</v>
      </c>
      <c r="G25" s="90" t="s">
        <v>0</v>
      </c>
      <c r="H25" s="90">
        <f>IF(LEN(TRIM(Input!F215)) = 0, "", Input!F215)</f>
        <v>9</v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IF(LEN(TRIM(Input!C263)) = 0, "", Input!C263)</f>
        <v/>
      </c>
      <c r="N25" s="95" t="s">
        <v>0</v>
      </c>
      <c r="O25" s="94" t="str">
        <f>IF(LEN(TRIM(Input!D263)) = 0, "", Input!D263)</f>
        <v/>
      </c>
      <c r="P25" s="94" t="s">
        <v>0</v>
      </c>
      <c r="Q25" s="94">
        <f>IF(LEN(TRIM(Input!E263)) = 0, "", Input!E263)</f>
        <v>419</v>
      </c>
      <c r="R25" s="94" t="s">
        <v>0</v>
      </c>
      <c r="S25" s="94">
        <f>IF(LEN(TRIM(Input!F263)) = 0, "", Input!F263)</f>
        <v>446</v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18</v>
      </c>
      <c r="AB25" s="16">
        <f t="shared" si="10"/>
        <v>9</v>
      </c>
      <c r="AC25" s="16">
        <f t="shared" si="1"/>
        <v>27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133</v>
      </c>
      <c r="AI25" s="17"/>
      <c r="AJ25" s="17">
        <f t="shared" si="5"/>
        <v>66</v>
      </c>
      <c r="AK25" s="17"/>
      <c r="AL25" s="17">
        <f t="shared" si="6"/>
        <v>199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IF(LEN(TRIM(Input!C216)) = 0, "", Input!C216)</f>
        <v/>
      </c>
      <c r="C26" s="91" t="s">
        <v>0</v>
      </c>
      <c r="D26" s="90" t="str">
        <f>IF(LEN(TRIM(Input!D216)) = 0, "", Input!D216)</f>
        <v/>
      </c>
      <c r="E26" s="98"/>
      <c r="F26" s="90">
        <f>IF(LEN(TRIM(Input!E216)) = 0, "", Input!E216)</f>
        <v>25</v>
      </c>
      <c r="G26" s="90" t="s">
        <v>0</v>
      </c>
      <c r="H26" s="90">
        <f>IF(LEN(TRIM(Input!F216)) = 0, "", Input!F216)</f>
        <v>11</v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IF(LEN(TRIM(Input!C264)) = 0, "", Input!C264)</f>
        <v/>
      </c>
      <c r="N26" s="95" t="s">
        <v>0</v>
      </c>
      <c r="O26" s="94" t="str">
        <f>IF(LEN(TRIM(Input!D264)) = 0, "", Input!D264)</f>
        <v/>
      </c>
      <c r="P26" s="94" t="s">
        <v>0</v>
      </c>
      <c r="Q26" s="94">
        <f>IF(LEN(TRIM(Input!E264)) = 0, "", Input!E264)</f>
        <v>362</v>
      </c>
      <c r="R26" s="94" t="s">
        <v>0</v>
      </c>
      <c r="S26" s="94">
        <f>IF(LEN(TRIM(Input!F264)) = 0, "", Input!F264)</f>
        <v>453</v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25</v>
      </c>
      <c r="AB26" s="16">
        <f t="shared" si="10"/>
        <v>11</v>
      </c>
      <c r="AC26" s="16">
        <f t="shared" si="1"/>
        <v>36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164</v>
      </c>
      <c r="AI26" s="17"/>
      <c r="AJ26" s="17">
        <f t="shared" si="5"/>
        <v>91</v>
      </c>
      <c r="AK26" s="17"/>
      <c r="AL26" s="17">
        <f t="shared" si="6"/>
        <v>255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IF(LEN(TRIM(Input!C217)) = 0, "", Input!C217)</f>
        <v/>
      </c>
      <c r="C27" s="168" t="str">
        <f>IF(LEN(CONCATENATE(B24,B25,B26,B27))=0, " ", SUM(B24:B27))</f>
        <v xml:space="preserve"> </v>
      </c>
      <c r="D27" s="167" t="str">
        <f>IF(LEN(TRIM(Input!D217)) = 0, "", Input!D217)</f>
        <v/>
      </c>
      <c r="E27" s="168" t="str">
        <f>IF(LEN(CONCATENATE(D24,D25,D26,D27))=0, " ", SUM(D24:D27))</f>
        <v xml:space="preserve"> </v>
      </c>
      <c r="F27" s="167">
        <f>IF(LEN(TRIM(Input!E217)) = 0, "", Input!E217)</f>
        <v>55</v>
      </c>
      <c r="G27" s="168">
        <f>IF(LEN(CONCATENATE(F24,F25,F26,F27))=0, " ", SUM(F24:F27))</f>
        <v>109</v>
      </c>
      <c r="H27" s="167">
        <f>IF(LEN(TRIM(Input!F217)) = 0, "", Input!F217)</f>
        <v>21</v>
      </c>
      <c r="I27" s="168">
        <f>IF(LEN(CONCATENATE(H24,H25,H26,H27))=0, " ", SUM(H24:H27))</f>
        <v>46</v>
      </c>
      <c r="J27" s="169">
        <f>IF(SUM(C27,E27,G27,I27)=0," ",SUM(C27,E27,G27,I27))</f>
        <v>155</v>
      </c>
      <c r="K27" s="93">
        <v>0.69791666666666596</v>
      </c>
      <c r="L27" s="94"/>
      <c r="M27" s="107" t="str">
        <f>IF(LEN(TRIM(Input!C265)) = 0, "", Input!C265)</f>
        <v/>
      </c>
      <c r="N27" s="108" t="str">
        <f>IF(LEN(CONCATENATE(M24,M25,M26,M27))=0, " ", SUM(M24:M27))</f>
        <v xml:space="preserve"> </v>
      </c>
      <c r="O27" s="107" t="str">
        <f>IF(LEN(TRIM(Input!D265)) = 0, "", Input!D265)</f>
        <v/>
      </c>
      <c r="P27" s="108" t="str">
        <f>IF(LEN(CONCATENATE(O24,O25,O26,O27))=0, " ", SUM(O24:O27))</f>
        <v xml:space="preserve"> </v>
      </c>
      <c r="Q27" s="107">
        <f>IF(LEN(TRIM(Input!E265)) = 0, "", Input!E265)</f>
        <v>408</v>
      </c>
      <c r="R27" s="108">
        <f>IF(LEN(CONCATENATE(Q24,Q25,Q26,Q27))=0, " ", SUM(Q24:Q27))</f>
        <v>1628</v>
      </c>
      <c r="S27" s="107">
        <f>IF(LEN(TRIM(Input!F265)) = 0, "", Input!F265)</f>
        <v>458</v>
      </c>
      <c r="T27" s="108">
        <f>IF(LEN(CONCATENATE(S24,S25,S26,S27))=0, " ", SUM(S24:S27))</f>
        <v>1831</v>
      </c>
      <c r="U27" s="96">
        <f>IF(SUM(N27,P27,R27,T27)=0," ",SUM(N27,P27,R27,T27))</f>
        <v>3459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55</v>
      </c>
      <c r="AB27" s="16">
        <f t="shared" si="10"/>
        <v>21</v>
      </c>
      <c r="AC27" s="16">
        <f t="shared" si="1"/>
        <v>76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225</v>
      </c>
      <c r="AI27" s="17"/>
      <c r="AJ27" s="17">
        <f t="shared" si="5"/>
        <v>137</v>
      </c>
      <c r="AK27" s="17"/>
      <c r="AL27" s="17">
        <f t="shared" si="6"/>
        <v>362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IF(LEN(TRIM(Input!C218)) = 0, "", Input!C218)</f>
        <v/>
      </c>
      <c r="C28" s="91" t="s">
        <v>0</v>
      </c>
      <c r="D28" s="90" t="str">
        <f>IF(LEN(TRIM(Input!D218)) = 0, "", Input!D218)</f>
        <v/>
      </c>
      <c r="E28" s="92"/>
      <c r="F28" s="90">
        <f>IF(LEN(TRIM(Input!E218)) = 0, "", Input!E218)</f>
        <v>35</v>
      </c>
      <c r="G28" s="90" t="s">
        <v>0</v>
      </c>
      <c r="H28" s="90">
        <f>IF(LEN(TRIM(Input!F218)) = 0, "", Input!F218)</f>
        <v>25</v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IF(LEN(TRIM(Input!C266)) = 0, "", Input!C266)</f>
        <v/>
      </c>
      <c r="N28" s="95" t="s">
        <v>0</v>
      </c>
      <c r="O28" s="94" t="str">
        <f>IF(LEN(TRIM(Input!D266)) = 0, "", Input!D266)</f>
        <v/>
      </c>
      <c r="P28" s="94" t="s">
        <v>0</v>
      </c>
      <c r="Q28" s="94">
        <f>IF(LEN(TRIM(Input!E266)) = 0, "", Input!E266)</f>
        <v>369</v>
      </c>
      <c r="R28" s="94" t="s">
        <v>0</v>
      </c>
      <c r="S28" s="94">
        <f>IF(LEN(TRIM(Input!F266)) = 0, "", Input!F266)</f>
        <v>464</v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35</v>
      </c>
      <c r="AB28" s="16">
        <f t="shared" si="10"/>
        <v>25</v>
      </c>
      <c r="AC28" s="16">
        <f t="shared" si="1"/>
        <v>60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272</v>
      </c>
      <c r="AI28" s="17"/>
      <c r="AJ28" s="17">
        <f t="shared" si="5"/>
        <v>171</v>
      </c>
      <c r="AK28" s="17"/>
      <c r="AL28" s="17">
        <f t="shared" si="6"/>
        <v>443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IF(LEN(TRIM(Input!C219)) = 0, "", Input!C219)</f>
        <v/>
      </c>
      <c r="C29" s="91" t="s">
        <v>0</v>
      </c>
      <c r="D29" s="90" t="str">
        <f>IF(LEN(TRIM(Input!D219)) = 0, "", Input!D219)</f>
        <v/>
      </c>
      <c r="E29" s="98"/>
      <c r="F29" s="90">
        <f>IF(LEN(TRIM(Input!E219)) = 0, "", Input!E219)</f>
        <v>49</v>
      </c>
      <c r="G29" s="90" t="s">
        <v>0</v>
      </c>
      <c r="H29" s="90">
        <f>IF(LEN(TRIM(Input!F219)) = 0, "", Input!F219)</f>
        <v>34</v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IF(LEN(TRIM(Input!C267)) = 0, "", Input!C267)</f>
        <v/>
      </c>
      <c r="N29" s="95" t="s">
        <v>0</v>
      </c>
      <c r="O29" s="94" t="str">
        <f>IF(LEN(TRIM(Input!D267)) = 0, "", Input!D267)</f>
        <v/>
      </c>
      <c r="P29" s="94" t="s">
        <v>0</v>
      </c>
      <c r="Q29" s="94">
        <f>IF(LEN(TRIM(Input!E267)) = 0, "", Input!E267)</f>
        <v>395</v>
      </c>
      <c r="R29" s="94" t="s">
        <v>0</v>
      </c>
      <c r="S29" s="94">
        <f>IF(LEN(TRIM(Input!F267)) = 0, "", Input!F267)</f>
        <v>455</v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49</v>
      </c>
      <c r="AB29" s="16">
        <f t="shared" si="10"/>
        <v>34</v>
      </c>
      <c r="AC29" s="16">
        <f t="shared" si="1"/>
        <v>83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337</v>
      </c>
      <c r="AI29" s="17"/>
      <c r="AJ29" s="17">
        <f t="shared" si="5"/>
        <v>225</v>
      </c>
      <c r="AK29" s="17"/>
      <c r="AL29" s="17">
        <f t="shared" si="6"/>
        <v>562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IF(LEN(TRIM(Input!C220)) = 0, "", Input!C220)</f>
        <v/>
      </c>
      <c r="C30" s="91" t="s">
        <v>0</v>
      </c>
      <c r="D30" s="90" t="str">
        <f>IF(LEN(TRIM(Input!D220)) = 0, "", Input!D220)</f>
        <v/>
      </c>
      <c r="E30" s="98"/>
      <c r="F30" s="90">
        <f>IF(LEN(TRIM(Input!E220)) = 0, "", Input!E220)</f>
        <v>86</v>
      </c>
      <c r="G30" s="90" t="s">
        <v>0</v>
      </c>
      <c r="H30" s="90">
        <f>IF(LEN(TRIM(Input!F220)) = 0, "", Input!F220)</f>
        <v>57</v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IF(LEN(TRIM(Input!C268)) = 0, "", Input!C268)</f>
        <v/>
      </c>
      <c r="N30" s="95" t="s">
        <v>0</v>
      </c>
      <c r="O30" s="94" t="str">
        <f>IF(LEN(TRIM(Input!D268)) = 0, "", Input!D268)</f>
        <v/>
      </c>
      <c r="P30" s="94" t="s">
        <v>0</v>
      </c>
      <c r="Q30" s="94">
        <f>IF(LEN(TRIM(Input!E268)) = 0, "", Input!E268)</f>
        <v>431</v>
      </c>
      <c r="R30" s="94" t="s">
        <v>0</v>
      </c>
      <c r="S30" s="94">
        <f>IF(LEN(TRIM(Input!F268)) = 0, "", Input!F268)</f>
        <v>401</v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86</v>
      </c>
      <c r="AB30" s="16">
        <f t="shared" si="10"/>
        <v>57</v>
      </c>
      <c r="AC30" s="16">
        <f t="shared" si="1"/>
        <v>143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419</v>
      </c>
      <c r="AI30" s="17"/>
      <c r="AJ30" s="17">
        <f t="shared" si="5"/>
        <v>323</v>
      </c>
      <c r="AK30" s="17"/>
      <c r="AL30" s="17">
        <f t="shared" si="6"/>
        <v>742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IF(LEN(TRIM(Input!C221)) = 0, "", Input!C221)</f>
        <v/>
      </c>
      <c r="C31" s="168" t="str">
        <f>IF(LEN(CONCATENATE(B28,B29,B30,B31))=0, " ", SUM(B28:B31))</f>
        <v xml:space="preserve"> </v>
      </c>
      <c r="D31" s="167" t="str">
        <f>IF(LEN(TRIM(Input!D221)) = 0, "", Input!D221)</f>
        <v/>
      </c>
      <c r="E31" s="168" t="str">
        <f>IF(LEN(CONCATENATE(D28,D29,D30,D31))=0, " ", SUM(D28:D31))</f>
        <v xml:space="preserve"> </v>
      </c>
      <c r="F31" s="167">
        <f>IF(LEN(TRIM(Input!E221)) = 0, "", Input!E221)</f>
        <v>102</v>
      </c>
      <c r="G31" s="168">
        <f>IF(LEN(CONCATENATE(F28,F29,F30,F31))=0, " ", SUM(F28:F31))</f>
        <v>272</v>
      </c>
      <c r="H31" s="167">
        <f>IF(LEN(TRIM(Input!F221)) = 0, "", Input!F221)</f>
        <v>55</v>
      </c>
      <c r="I31" s="168">
        <f>IF(LEN(CONCATENATE(H28,H29,H30,H31))=0, " ", SUM(H28:H31))</f>
        <v>171</v>
      </c>
      <c r="J31" s="169">
        <f>IF(SUM(C31,E31,G31,I31)=0," ",SUM(C31,E31,G31,I31))</f>
        <v>443</v>
      </c>
      <c r="K31" s="106">
        <v>0.73958333333333204</v>
      </c>
      <c r="L31" s="107"/>
      <c r="M31" s="107" t="str">
        <f>IF(LEN(TRIM(Input!C269)) = 0, "", Input!C269)</f>
        <v/>
      </c>
      <c r="N31" s="108" t="str">
        <f>IF(LEN(CONCATENATE(M28,M29,M30,M31))=0, " ", SUM(M28:M31))</f>
        <v xml:space="preserve"> </v>
      </c>
      <c r="O31" s="107" t="str">
        <f>IF(LEN(TRIM(Input!D269)) = 0, "", Input!D269)</f>
        <v/>
      </c>
      <c r="P31" s="108" t="str">
        <f>IF(LEN(CONCATENATE(O28,O29,O30,O31))=0, " ", SUM(O28:O31))</f>
        <v xml:space="preserve"> </v>
      </c>
      <c r="Q31" s="107">
        <f>IF(LEN(TRIM(Input!E269)) = 0, "", Input!E269)</f>
        <v>413</v>
      </c>
      <c r="R31" s="108">
        <f>IF(LEN(CONCATENATE(Q28,Q29,Q30,Q31))=0, " ", SUM(Q28:Q31))</f>
        <v>1608</v>
      </c>
      <c r="S31" s="107">
        <f>IF(LEN(TRIM(Input!F269)) = 0, "", Input!F269)</f>
        <v>406</v>
      </c>
      <c r="T31" s="108">
        <f>IF(LEN(CONCATENATE(S28,S29,S30,S31))=0, " ", SUM(S28:S31))</f>
        <v>1726</v>
      </c>
      <c r="U31" s="109">
        <f>IF(SUM(N31,P31,R31,T31)=0," ",SUM(N31,P31,R31,T31))</f>
        <v>3334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102</v>
      </c>
      <c r="AB31" s="16">
        <f t="shared" si="10"/>
        <v>55</v>
      </c>
      <c r="AC31" s="16">
        <f t="shared" si="1"/>
        <v>157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524</v>
      </c>
      <c r="AI31" s="17"/>
      <c r="AJ31" s="17">
        <f t="shared" si="5"/>
        <v>395</v>
      </c>
      <c r="AK31" s="17"/>
      <c r="AL31" s="17">
        <f t="shared" si="6"/>
        <v>919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IF(LEN(TRIM(Input!C222)) = 0, "", Input!C222)</f>
        <v/>
      </c>
      <c r="C32" s="91" t="s">
        <v>0</v>
      </c>
      <c r="D32" s="90" t="str">
        <f>IF(LEN(TRIM(Input!D222)) = 0, "", Input!D222)</f>
        <v/>
      </c>
      <c r="E32" s="92"/>
      <c r="F32" s="90">
        <f>IF(LEN(TRIM(Input!E222)) = 0, "", Input!E222)</f>
        <v>100</v>
      </c>
      <c r="G32" s="90" t="s">
        <v>0</v>
      </c>
      <c r="H32" s="90">
        <f>IF(LEN(TRIM(Input!F222)) = 0, "", Input!F222)</f>
        <v>79</v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IF(LEN(TRIM(Input!C270)) = 0, "", Input!C270)</f>
        <v/>
      </c>
      <c r="N32" s="95" t="s">
        <v>0</v>
      </c>
      <c r="O32" s="94" t="str">
        <f>IF(LEN(TRIM(Input!D270)) = 0, "", Input!D270)</f>
        <v/>
      </c>
      <c r="P32" s="94" t="s">
        <v>0</v>
      </c>
      <c r="Q32" s="94">
        <f>IF(LEN(TRIM(Input!E270)) = 0, "", Input!E270)</f>
        <v>375</v>
      </c>
      <c r="R32" s="94" t="s">
        <v>0</v>
      </c>
      <c r="S32" s="94">
        <f>IF(LEN(TRIM(Input!F270)) = 0, "", Input!F270)</f>
        <v>396</v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100</v>
      </c>
      <c r="AB32" s="16">
        <f t="shared" si="10"/>
        <v>79</v>
      </c>
      <c r="AC32" s="16">
        <f t="shared" si="1"/>
        <v>179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644</v>
      </c>
      <c r="AI32" s="17"/>
      <c r="AJ32" s="17">
        <f t="shared" si="5"/>
        <v>499</v>
      </c>
      <c r="AK32" s="17"/>
      <c r="AL32" s="17">
        <f t="shared" si="6"/>
        <v>1143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IF(LEN(TRIM(Input!C223)) = 0, "", Input!C223)</f>
        <v/>
      </c>
      <c r="C33" s="91" t="s">
        <v>0</v>
      </c>
      <c r="D33" s="90" t="str">
        <f>IF(LEN(TRIM(Input!D223)) = 0, "", Input!D223)</f>
        <v/>
      </c>
      <c r="E33" s="98"/>
      <c r="F33" s="90">
        <f>IF(LEN(TRIM(Input!E223)) = 0, "", Input!E223)</f>
        <v>131</v>
      </c>
      <c r="G33" s="90" t="s">
        <v>0</v>
      </c>
      <c r="H33" s="90">
        <f>IF(LEN(TRIM(Input!F223)) = 0, "", Input!F223)</f>
        <v>132</v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IF(LEN(TRIM(Input!C271)) = 0, "", Input!C271)</f>
        <v/>
      </c>
      <c r="N33" s="95" t="s">
        <v>0</v>
      </c>
      <c r="O33" s="94" t="str">
        <f>IF(LEN(TRIM(Input!D271)) = 0, "", Input!D271)</f>
        <v/>
      </c>
      <c r="P33" s="94" t="s">
        <v>0</v>
      </c>
      <c r="Q33" s="94">
        <f>IF(LEN(TRIM(Input!E271)) = 0, "", Input!E271)</f>
        <v>402</v>
      </c>
      <c r="R33" s="94" t="s">
        <v>0</v>
      </c>
      <c r="S33" s="94">
        <f>IF(LEN(TRIM(Input!F271)) = 0, "", Input!F271)</f>
        <v>292</v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131</v>
      </c>
      <c r="AB33" s="16">
        <f t="shared" si="10"/>
        <v>132</v>
      </c>
      <c r="AC33" s="16">
        <f t="shared" si="1"/>
        <v>263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790</v>
      </c>
      <c r="AI33" s="17"/>
      <c r="AJ33" s="17">
        <f t="shared" si="5"/>
        <v>585</v>
      </c>
      <c r="AK33" s="17"/>
      <c r="AL33" s="17">
        <f t="shared" si="6"/>
        <v>1375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IF(LEN(TRIM(Input!C224)) = 0, "", Input!C224)</f>
        <v/>
      </c>
      <c r="C34" s="91" t="s">
        <v>0</v>
      </c>
      <c r="D34" s="90" t="str">
        <f>IF(LEN(TRIM(Input!D224)) = 0, "", Input!D224)</f>
        <v/>
      </c>
      <c r="E34" s="98"/>
      <c r="F34" s="90">
        <f>IF(LEN(TRIM(Input!E224)) = 0, "", Input!E224)</f>
        <v>191</v>
      </c>
      <c r="G34" s="90" t="s">
        <v>0</v>
      </c>
      <c r="H34" s="90">
        <f>IF(LEN(TRIM(Input!F224)) = 0, "", Input!F224)</f>
        <v>129</v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IF(LEN(TRIM(Input!C272)) = 0, "", Input!C272)</f>
        <v/>
      </c>
      <c r="N34" s="95" t="s">
        <v>0</v>
      </c>
      <c r="O34" s="94" t="str">
        <f>IF(LEN(TRIM(Input!D272)) = 0, "", Input!D272)</f>
        <v/>
      </c>
      <c r="P34" s="94" t="s">
        <v>0</v>
      </c>
      <c r="Q34" s="94">
        <f>IF(LEN(TRIM(Input!E272)) = 0, "", Input!E272)</f>
        <v>329</v>
      </c>
      <c r="R34" s="94" t="s">
        <v>0</v>
      </c>
      <c r="S34" s="94">
        <f>IF(LEN(TRIM(Input!F272)) = 0, "", Input!F272)</f>
        <v>331</v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191</v>
      </c>
      <c r="AB34" s="16">
        <f t="shared" si="10"/>
        <v>129</v>
      </c>
      <c r="AC34" s="16">
        <f t="shared" si="1"/>
        <v>320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927</v>
      </c>
      <c r="AI34" s="17"/>
      <c r="AJ34" s="17">
        <f t="shared" si="5"/>
        <v>671</v>
      </c>
      <c r="AK34" s="17"/>
      <c r="AL34" s="17">
        <f t="shared" si="6"/>
        <v>1598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IF(LEN(TRIM(Input!C225)) = 0, "", Input!C225)</f>
        <v/>
      </c>
      <c r="C35" s="168" t="str">
        <f>IF(LEN(CONCATENATE(B32,B33,B34,B35))=0, " ", SUM(B32:B35))</f>
        <v xml:space="preserve"> </v>
      </c>
      <c r="D35" s="167" t="str">
        <f>IF(LEN(TRIM(Input!D225)) = 0, "", Input!D225)</f>
        <v/>
      </c>
      <c r="E35" s="168" t="str">
        <f>IF(LEN(CONCATENATE(D32,D33,D34,D35))=0, " ", SUM(D32:D35))</f>
        <v xml:space="preserve"> </v>
      </c>
      <c r="F35" s="167">
        <f>IF(LEN(TRIM(Input!E225)) = 0, "", Input!E225)</f>
        <v>222</v>
      </c>
      <c r="G35" s="168">
        <f>IF(LEN(CONCATENATE(F32,F33,F34,F35))=0, " ", SUM(F32:F35))</f>
        <v>644</v>
      </c>
      <c r="H35" s="167">
        <f>IF(LEN(TRIM(Input!F225)) = 0, "", Input!F225)</f>
        <v>159</v>
      </c>
      <c r="I35" s="168">
        <f>IF(LEN(CONCATENATE(H32,H33,H34,H35))=0, " ", SUM(H32:H35))</f>
        <v>499</v>
      </c>
      <c r="J35" s="100">
        <f>IF(SUM(C35,E35,G35,I35)=0," ",SUM(C35,E35,G35,I35))</f>
        <v>1143</v>
      </c>
      <c r="K35" s="93">
        <v>0.781249999999999</v>
      </c>
      <c r="L35" s="107"/>
      <c r="M35" s="107" t="str">
        <f>IF(LEN(TRIM(Input!C273)) = 0, "", Input!C273)</f>
        <v/>
      </c>
      <c r="N35" s="108" t="str">
        <f>IF(LEN(CONCATENATE(M32,M33,M34,M35))=0, " ", SUM(M32:M35))</f>
        <v xml:space="preserve"> </v>
      </c>
      <c r="O35" s="107" t="str">
        <f>IF(LEN(TRIM(Input!D273)) = 0, "", Input!D273)</f>
        <v/>
      </c>
      <c r="P35" s="108" t="str">
        <f>IF(LEN(CONCATENATE(O32,O33,O34,O35))=0, " ", SUM(O32:O35))</f>
        <v xml:space="preserve"> </v>
      </c>
      <c r="Q35" s="107">
        <f>IF(LEN(TRIM(Input!E273)) = 0, "", Input!E273)</f>
        <v>293</v>
      </c>
      <c r="R35" s="108">
        <f>IF(LEN(CONCATENATE(Q32,Q33,Q34,Q35))=0, " ", SUM(Q32:Q35))</f>
        <v>1399</v>
      </c>
      <c r="S35" s="107">
        <f>IF(LEN(TRIM(Input!F273)) = 0, "", Input!F273)</f>
        <v>272</v>
      </c>
      <c r="T35" s="108">
        <f>IF(LEN(CONCATENATE(S32,S33,S34,S35))=0, " ", SUM(S32:S35))</f>
        <v>1291</v>
      </c>
      <c r="U35" s="109">
        <f>IF(SUM(N35,P35,R35,T35)=0," ",SUM(N35,P35,R35,T35))</f>
        <v>2690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222</v>
      </c>
      <c r="AB35" s="16">
        <f t="shared" si="10"/>
        <v>159</v>
      </c>
      <c r="AC35" s="16">
        <f t="shared" si="1"/>
        <v>381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1038</v>
      </c>
      <c r="AI35" s="17"/>
      <c r="AJ35" s="17">
        <f t="shared" si="5"/>
        <v>748</v>
      </c>
      <c r="AK35" s="17"/>
      <c r="AL35" s="17">
        <f t="shared" si="6"/>
        <v>1786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IF(LEN(TRIM(Input!C226)) = 0, "", Input!C226)</f>
        <v/>
      </c>
      <c r="C36" s="91" t="s">
        <v>0</v>
      </c>
      <c r="D36" s="90" t="str">
        <f>IF(LEN(TRIM(Input!D226)) = 0, "", Input!D226)</f>
        <v/>
      </c>
      <c r="E36" s="92"/>
      <c r="F36" s="90">
        <f>IF(LEN(TRIM(Input!E226)) = 0, "", Input!E226)</f>
        <v>246</v>
      </c>
      <c r="G36" s="90" t="s">
        <v>0</v>
      </c>
      <c r="H36" s="90">
        <f>IF(LEN(TRIM(Input!F226)) = 0, "", Input!F226)</f>
        <v>165</v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IF(LEN(TRIM(Input!C274)) = 0, "", Input!C274)</f>
        <v/>
      </c>
      <c r="N36" s="95" t="s">
        <v>0</v>
      </c>
      <c r="O36" s="94" t="str">
        <f>IF(LEN(TRIM(Input!D274)) = 0, "", Input!D274)</f>
        <v/>
      </c>
      <c r="P36" s="94" t="s">
        <v>0</v>
      </c>
      <c r="Q36" s="94">
        <f>IF(LEN(TRIM(Input!E274)) = 0, "", Input!E274)</f>
        <v>300</v>
      </c>
      <c r="R36" s="94" t="s">
        <v>0</v>
      </c>
      <c r="S36" s="94">
        <f>IF(LEN(TRIM(Input!F274)) = 0, "", Input!F274)</f>
        <v>270</v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246</v>
      </c>
      <c r="AB36" s="16">
        <f t="shared" si="10"/>
        <v>165</v>
      </c>
      <c r="AC36" s="16">
        <f t="shared" si="1"/>
        <v>411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1169</v>
      </c>
      <c r="AI36" s="17"/>
      <c r="AJ36" s="17">
        <f t="shared" si="5"/>
        <v>900</v>
      </c>
      <c r="AK36" s="17"/>
      <c r="AL36" s="17">
        <f t="shared" si="6"/>
        <v>2069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IF(LEN(TRIM(Input!C227)) = 0, "", Input!C227)</f>
        <v/>
      </c>
      <c r="C37" s="91" t="s">
        <v>0</v>
      </c>
      <c r="D37" s="90" t="str">
        <f>IF(LEN(TRIM(Input!D227)) = 0, "", Input!D227)</f>
        <v/>
      </c>
      <c r="E37" s="98"/>
      <c r="F37" s="90">
        <f>IF(LEN(TRIM(Input!E227)) = 0, "", Input!E227)</f>
        <v>268</v>
      </c>
      <c r="G37" s="90" t="s">
        <v>0</v>
      </c>
      <c r="H37" s="90">
        <f>IF(LEN(TRIM(Input!F227)) = 0, "", Input!F227)</f>
        <v>218</v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IF(LEN(TRIM(Input!C275)) = 0, "", Input!C275)</f>
        <v/>
      </c>
      <c r="N37" s="95" t="s">
        <v>0</v>
      </c>
      <c r="O37" s="94" t="str">
        <f>IF(LEN(TRIM(Input!D275)) = 0, "", Input!D275)</f>
        <v/>
      </c>
      <c r="P37" s="94" t="s">
        <v>0</v>
      </c>
      <c r="Q37" s="94">
        <f>IF(LEN(TRIM(Input!E275)) = 0, "", Input!E275)</f>
        <v>222</v>
      </c>
      <c r="R37" s="94" t="s">
        <v>0</v>
      </c>
      <c r="S37" s="94">
        <f>IF(LEN(TRIM(Input!F275)) = 0, "", Input!F275)</f>
        <v>292</v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268</v>
      </c>
      <c r="AB37" s="16">
        <f t="shared" si="10"/>
        <v>218</v>
      </c>
      <c r="AC37" s="16">
        <f t="shared" si="1"/>
        <v>486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1252</v>
      </c>
      <c r="AI37" s="17"/>
      <c r="AJ37" s="17">
        <f t="shared" si="5"/>
        <v>1097</v>
      </c>
      <c r="AK37" s="17"/>
      <c r="AL37" s="17">
        <f t="shared" si="6"/>
        <v>2349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IF(LEN(TRIM(Input!C228)) = 0, "", Input!C228)</f>
        <v/>
      </c>
      <c r="C38" s="91" t="s">
        <v>0</v>
      </c>
      <c r="D38" s="90" t="str">
        <f>IF(LEN(TRIM(Input!D228)) = 0, "", Input!D228)</f>
        <v/>
      </c>
      <c r="E38" s="98"/>
      <c r="F38" s="90">
        <f>IF(LEN(TRIM(Input!E228)) = 0, "", Input!E228)</f>
        <v>302</v>
      </c>
      <c r="G38" s="90" t="s">
        <v>0</v>
      </c>
      <c r="H38" s="90">
        <f>IF(LEN(TRIM(Input!F228)) = 0, "", Input!F228)</f>
        <v>206</v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IF(LEN(TRIM(Input!C276)) = 0, "", Input!C276)</f>
        <v/>
      </c>
      <c r="N38" s="95" t="s">
        <v>0</v>
      </c>
      <c r="O38" s="94" t="str">
        <f>IF(LEN(TRIM(Input!D276)) = 0, "", Input!D276)</f>
        <v/>
      </c>
      <c r="P38" s="94" t="s">
        <v>0</v>
      </c>
      <c r="Q38" s="94">
        <f>IF(LEN(TRIM(Input!E276)) = 0, "", Input!E276)</f>
        <v>224</v>
      </c>
      <c r="R38" s="94" t="s">
        <v>0</v>
      </c>
      <c r="S38" s="94">
        <f>IF(LEN(TRIM(Input!F276)) = 0, "", Input!F276)</f>
        <v>202</v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302</v>
      </c>
      <c r="AB38" s="16">
        <f t="shared" si="10"/>
        <v>206</v>
      </c>
      <c r="AC38" s="16">
        <f t="shared" si="1"/>
        <v>508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1333</v>
      </c>
      <c r="AI38" s="17"/>
      <c r="AJ38" s="17">
        <f t="shared" si="5"/>
        <v>1180</v>
      </c>
      <c r="AK38" s="17"/>
      <c r="AL38" s="17">
        <f t="shared" si="6"/>
        <v>2513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IF(LEN(TRIM(Input!C229)) = 0, "", Input!C229)</f>
        <v/>
      </c>
      <c r="C39" s="168" t="str">
        <f>IF(LEN(CONCATENATE(B36,B37,B38,B39))=0, " ", SUM(B36:B39))</f>
        <v xml:space="preserve"> </v>
      </c>
      <c r="D39" s="167" t="str">
        <f>IF(LEN(TRIM(Input!D229)) = 0, "", Input!D229)</f>
        <v/>
      </c>
      <c r="E39" s="168" t="str">
        <f>IF(LEN(CONCATENATE(D36,D37,D38,D39))=0, " ", SUM(D36:D39))</f>
        <v xml:space="preserve"> </v>
      </c>
      <c r="F39" s="167">
        <f>IF(LEN(TRIM(Input!E229)) = 0, "", Input!E229)</f>
        <v>353</v>
      </c>
      <c r="G39" s="168">
        <f>IF(LEN(CONCATENATE(F36,F37,F38,F39))=0, " ", SUM(F36:F39))</f>
        <v>1169</v>
      </c>
      <c r="H39" s="167">
        <f>IF(LEN(TRIM(Input!F229)) = 0, "", Input!F229)</f>
        <v>311</v>
      </c>
      <c r="I39" s="168">
        <f>IF(LEN(CONCATENATE(H36,H37,H38,H39))=0, " ", SUM(H36:H39))</f>
        <v>900</v>
      </c>
      <c r="J39" s="100">
        <f>IF(SUM(C39,E39,G39,I39)=0," ",SUM(C39,E39,G39,I39))</f>
        <v>2069</v>
      </c>
      <c r="K39" s="106">
        <v>0.82291666666666596</v>
      </c>
      <c r="L39" s="107"/>
      <c r="M39" s="107" t="str">
        <f>IF(LEN(TRIM(Input!C277)) = 0, "", Input!C277)</f>
        <v/>
      </c>
      <c r="N39" s="108" t="str">
        <f>IF(LEN(CONCATENATE(M36,M37,M38,M39))=0, " ", SUM(M36:M39))</f>
        <v xml:space="preserve"> </v>
      </c>
      <c r="O39" s="107" t="str">
        <f>IF(LEN(TRIM(Input!D277)) = 0, "", Input!D277)</f>
        <v/>
      </c>
      <c r="P39" s="108" t="str">
        <f>IF(LEN(CONCATENATE(O36,O37,O38,O39))=0, " ", SUM(O36:O39))</f>
        <v xml:space="preserve"> </v>
      </c>
      <c r="Q39" s="107">
        <f>IF(LEN(TRIM(Input!E277)) = 0, "", Input!E277)</f>
        <v>217</v>
      </c>
      <c r="R39" s="108">
        <f>IF(LEN(CONCATENATE(Q36,Q37,Q38,Q39))=0, " ", SUM(Q36:Q39))</f>
        <v>963</v>
      </c>
      <c r="S39" s="107">
        <f>IF(LEN(TRIM(Input!F277)) = 0, "", Input!F277)</f>
        <v>226</v>
      </c>
      <c r="T39" s="108">
        <f>IF(LEN(CONCATENATE(S36,S37,S38,S39))=0, " ", SUM(S36:S39))</f>
        <v>990</v>
      </c>
      <c r="U39" s="109">
        <f>IF(SUM(N39,P39,R39,T39)=0," ",SUM(N39,P39,R39,T39))</f>
        <v>1953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353</v>
      </c>
      <c r="AB39" s="16">
        <f t="shared" si="10"/>
        <v>311</v>
      </c>
      <c r="AC39" s="16">
        <f t="shared" si="1"/>
        <v>664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1417</v>
      </c>
      <c r="AI39" s="17"/>
      <c r="AJ39" s="17">
        <f t="shared" si="5"/>
        <v>1277</v>
      </c>
      <c r="AK39" s="17"/>
      <c r="AL39" s="17">
        <f t="shared" si="6"/>
        <v>2694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IF(LEN(TRIM(Input!C230)) = 0, "", Input!C230)</f>
        <v/>
      </c>
      <c r="C40" s="91" t="s">
        <v>0</v>
      </c>
      <c r="D40" s="90" t="str">
        <f>IF(LEN(TRIM(Input!D230)) = 0, "", Input!D230)</f>
        <v/>
      </c>
      <c r="E40" s="92"/>
      <c r="F40" s="90">
        <f>IF(LEN(TRIM(Input!E230)) = 0, "", Input!E230)</f>
        <v>329</v>
      </c>
      <c r="G40" s="90" t="s">
        <v>0</v>
      </c>
      <c r="H40" s="90">
        <f>IF(LEN(TRIM(Input!F230)) = 0, "", Input!F230)</f>
        <v>362</v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IF(LEN(TRIM(Input!C278)) = 0, "", Input!C278)</f>
        <v/>
      </c>
      <c r="N40" s="95" t="s">
        <v>0</v>
      </c>
      <c r="O40" s="94" t="str">
        <f>IF(LEN(TRIM(Input!D278)) = 0, "", Input!D278)</f>
        <v/>
      </c>
      <c r="P40" s="94" t="s">
        <v>0</v>
      </c>
      <c r="Q40" s="94">
        <f>IF(LEN(TRIM(Input!E278)) = 0, "", Input!E278)</f>
        <v>258</v>
      </c>
      <c r="R40" s="94" t="s">
        <v>0</v>
      </c>
      <c r="S40" s="94">
        <f>IF(LEN(TRIM(Input!F278)) = 0, "", Input!F278)</f>
        <v>208</v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329</v>
      </c>
      <c r="AB40" s="16">
        <f t="shared" si="10"/>
        <v>362</v>
      </c>
      <c r="AC40" s="16">
        <f t="shared" si="1"/>
        <v>691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1393</v>
      </c>
      <c r="AI40" s="17"/>
      <c r="AJ40" s="17">
        <f t="shared" si="5"/>
        <v>1240</v>
      </c>
      <c r="AK40" s="17"/>
      <c r="AL40" s="17">
        <f t="shared" si="6"/>
        <v>2633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IF(LEN(TRIM(Input!C231)) = 0, "", Input!C231)</f>
        <v/>
      </c>
      <c r="C41" s="91" t="s">
        <v>0</v>
      </c>
      <c r="D41" s="90" t="str">
        <f>IF(LEN(TRIM(Input!D231)) = 0, "", Input!D231)</f>
        <v/>
      </c>
      <c r="E41" s="98"/>
      <c r="F41" s="90">
        <f>IF(LEN(TRIM(Input!E231)) = 0, "", Input!E231)</f>
        <v>349</v>
      </c>
      <c r="G41" s="90" t="s">
        <v>0</v>
      </c>
      <c r="H41" s="90">
        <f>IF(LEN(TRIM(Input!F231)) = 0, "", Input!F231)</f>
        <v>301</v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IF(LEN(TRIM(Input!C279)) = 0, "", Input!C279)</f>
        <v/>
      </c>
      <c r="N41" s="95" t="s">
        <v>0</v>
      </c>
      <c r="O41" s="94" t="str">
        <f>IF(LEN(TRIM(Input!D279)) = 0, "", Input!D279)</f>
        <v/>
      </c>
      <c r="P41" s="94" t="s">
        <v>0</v>
      </c>
      <c r="Q41" s="94">
        <f>IF(LEN(TRIM(Input!E279)) = 0, "", Input!E279)</f>
        <v>184</v>
      </c>
      <c r="R41" s="94" t="s">
        <v>0</v>
      </c>
      <c r="S41" s="94">
        <f>IF(LEN(TRIM(Input!F279)) = 0, "", Input!F279)</f>
        <v>229</v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349</v>
      </c>
      <c r="AB41" s="16">
        <f t="shared" si="10"/>
        <v>301</v>
      </c>
      <c r="AC41" s="16">
        <f t="shared" si="1"/>
        <v>650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1413</v>
      </c>
      <c r="AI41" s="17"/>
      <c r="AJ41" s="17">
        <f t="shared" si="5"/>
        <v>1100</v>
      </c>
      <c r="AK41" s="17"/>
      <c r="AL41" s="17">
        <f t="shared" si="6"/>
        <v>2513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IF(LEN(TRIM(Input!C232)) = 0, "", Input!C232)</f>
        <v/>
      </c>
      <c r="C42" s="91" t="s">
        <v>0</v>
      </c>
      <c r="D42" s="90" t="str">
        <f>IF(LEN(TRIM(Input!D232)) = 0, "", Input!D232)</f>
        <v/>
      </c>
      <c r="E42" s="98"/>
      <c r="F42" s="90">
        <f>IF(LEN(TRIM(Input!E232)) = 0, "", Input!E232)</f>
        <v>386</v>
      </c>
      <c r="G42" s="90" t="s">
        <v>0</v>
      </c>
      <c r="H42" s="90">
        <f>IF(LEN(TRIM(Input!F232)) = 0, "", Input!F232)</f>
        <v>303</v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IF(LEN(TRIM(Input!C280)) = 0, "", Input!C280)</f>
        <v/>
      </c>
      <c r="N42" s="95" t="s">
        <v>0</v>
      </c>
      <c r="O42" s="94" t="str">
        <f>IF(LEN(TRIM(Input!D280)) = 0, "", Input!D280)</f>
        <v/>
      </c>
      <c r="P42" s="94" t="s">
        <v>0</v>
      </c>
      <c r="Q42" s="94">
        <f>IF(LEN(TRIM(Input!E280)) = 0, "", Input!E280)</f>
        <v>198</v>
      </c>
      <c r="R42" s="94" t="s">
        <v>0</v>
      </c>
      <c r="S42" s="94">
        <f>IF(LEN(TRIM(Input!F280)) = 0, "", Input!F280)</f>
        <v>206</v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386</v>
      </c>
      <c r="AB42" s="16">
        <f t="shared" si="10"/>
        <v>303</v>
      </c>
      <c r="AC42" s="16">
        <f t="shared" si="1"/>
        <v>689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1373</v>
      </c>
      <c r="AI42" s="17"/>
      <c r="AJ42" s="17">
        <f t="shared" si="5"/>
        <v>1096</v>
      </c>
      <c r="AK42" s="17"/>
      <c r="AL42" s="17">
        <f t="shared" si="6"/>
        <v>2469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IF(LEN(TRIM(Input!C233)) = 0, "", Input!C233)</f>
        <v/>
      </c>
      <c r="C43" s="168" t="str">
        <f>IF(LEN(CONCATENATE(B40,B41,B42,B43))=0, " ", SUM(B40:B43))</f>
        <v xml:space="preserve"> </v>
      </c>
      <c r="D43" s="167" t="str">
        <f>IF(LEN(TRIM(Input!D233)) = 0, "", Input!D233)</f>
        <v/>
      </c>
      <c r="E43" s="168" t="str">
        <f>IF(LEN(CONCATENATE(D40,D41,D42,D43))=0, " ", SUM(D40:D43))</f>
        <v xml:space="preserve"> </v>
      </c>
      <c r="F43" s="167">
        <f>IF(LEN(TRIM(Input!E233)) = 0, "", Input!E233)</f>
        <v>329</v>
      </c>
      <c r="G43" s="168">
        <f>IF(LEN(CONCATENATE(F40,F41,F42,F43))=0, " ", SUM(F40:F43))</f>
        <v>1393</v>
      </c>
      <c r="H43" s="167">
        <f>IF(LEN(TRIM(Input!F233)) = 0, "", Input!F233)</f>
        <v>274</v>
      </c>
      <c r="I43" s="168">
        <f>IF(LEN(CONCATENATE(H40,H41,H42,H43))=0, " ", SUM(H40:H43))</f>
        <v>1240</v>
      </c>
      <c r="J43" s="100">
        <f>IF(SUM(C43,E43,G43,I43)=0," ",SUM(C43,E43,G43,I43))</f>
        <v>2633</v>
      </c>
      <c r="K43" s="93">
        <v>0.86458333333333204</v>
      </c>
      <c r="L43" s="94"/>
      <c r="M43" s="107" t="str">
        <f>IF(LEN(TRIM(Input!C281)) = 0, "", Input!C281)</f>
        <v/>
      </c>
      <c r="N43" s="108" t="str">
        <f>IF(LEN(CONCATENATE(M40,M41,M42,M43))=0, " ", SUM(M40:M43))</f>
        <v xml:space="preserve"> </v>
      </c>
      <c r="O43" s="107" t="str">
        <f>IF(LEN(TRIM(Input!D281)) = 0, "", Input!D281)</f>
        <v/>
      </c>
      <c r="P43" s="108" t="str">
        <f>IF(LEN(CONCATENATE(O40,O41,O42,O43))=0, " ", SUM(O40:O43))</f>
        <v xml:space="preserve"> </v>
      </c>
      <c r="Q43" s="107">
        <f>IF(LEN(TRIM(Input!E281)) = 0, "", Input!E281)</f>
        <v>135</v>
      </c>
      <c r="R43" s="108">
        <f>IF(LEN(CONCATENATE(Q40,Q41,Q42,Q43))=0, " ", SUM(Q40:Q43))</f>
        <v>775</v>
      </c>
      <c r="S43" s="107">
        <f>IF(LEN(TRIM(Input!F281)) = 0, "", Input!F281)</f>
        <v>179</v>
      </c>
      <c r="T43" s="108">
        <f>IF(LEN(CONCATENATE(S40,S41,S42,S43))=0, " ", SUM(S40:S43))</f>
        <v>822</v>
      </c>
      <c r="U43" s="96">
        <f>IF(SUM(N43,P43,R43,T43)=0," ",SUM(N43,P43,R43,T43))</f>
        <v>1597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329</v>
      </c>
      <c r="AB43" s="16">
        <f t="shared" si="10"/>
        <v>274</v>
      </c>
      <c r="AC43" s="16">
        <f t="shared" si="1"/>
        <v>603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1335</v>
      </c>
      <c r="AI43" s="17"/>
      <c r="AJ43" s="17">
        <f t="shared" si="5"/>
        <v>1033</v>
      </c>
      <c r="AK43" s="17"/>
      <c r="AL43" s="17">
        <f t="shared" si="6"/>
        <v>2368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IF(LEN(TRIM(Input!C234)) = 0, "", Input!C234)</f>
        <v/>
      </c>
      <c r="C44" s="91" t="s">
        <v>0</v>
      </c>
      <c r="D44" s="90" t="str">
        <f>IF(LEN(TRIM(Input!D234)) = 0, "", Input!D234)</f>
        <v/>
      </c>
      <c r="E44" s="92"/>
      <c r="F44" s="90">
        <f>IF(LEN(TRIM(Input!E234)) = 0, "", Input!E234)</f>
        <v>349</v>
      </c>
      <c r="G44" s="90" t="s">
        <v>0</v>
      </c>
      <c r="H44" s="90">
        <f>IF(LEN(TRIM(Input!F234)) = 0, "", Input!F234)</f>
        <v>222</v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IF(LEN(TRIM(Input!C282)) = 0, "", Input!C282)</f>
        <v/>
      </c>
      <c r="N44" s="95" t="s">
        <v>0</v>
      </c>
      <c r="O44" s="94" t="str">
        <f>IF(LEN(TRIM(Input!D282)) = 0, "", Input!D282)</f>
        <v/>
      </c>
      <c r="P44" s="94" t="s">
        <v>0</v>
      </c>
      <c r="Q44" s="94">
        <f>IF(LEN(TRIM(Input!E282)) = 0, "", Input!E282)</f>
        <v>153</v>
      </c>
      <c r="R44" s="94" t="s">
        <v>0</v>
      </c>
      <c r="S44" s="94">
        <f>IF(LEN(TRIM(Input!F282)) = 0, "", Input!F282)</f>
        <v>188</v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349</v>
      </c>
      <c r="AB44" s="16">
        <f t="shared" si="10"/>
        <v>222</v>
      </c>
      <c r="AC44" s="16">
        <f t="shared" si="1"/>
        <v>571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1368</v>
      </c>
      <c r="AI44" s="17"/>
      <c r="AJ44" s="17">
        <f t="shared" si="5"/>
        <v>1062</v>
      </c>
      <c r="AK44" s="17"/>
      <c r="AL44" s="17">
        <f t="shared" si="6"/>
        <v>2430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IF(LEN(TRIM(Input!C235)) = 0, "", Input!C235)</f>
        <v/>
      </c>
      <c r="C45" s="91" t="s">
        <v>0</v>
      </c>
      <c r="D45" s="90" t="str">
        <f>IF(LEN(TRIM(Input!D235)) = 0, "", Input!D235)</f>
        <v/>
      </c>
      <c r="E45" s="98"/>
      <c r="F45" s="90">
        <f>IF(LEN(TRIM(Input!E235)) = 0, "", Input!E235)</f>
        <v>309</v>
      </c>
      <c r="G45" s="90" t="s">
        <v>0</v>
      </c>
      <c r="H45" s="90">
        <f>IF(LEN(TRIM(Input!F235)) = 0, "", Input!F235)</f>
        <v>297</v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IF(LEN(TRIM(Input!C283)) = 0, "", Input!C283)</f>
        <v/>
      </c>
      <c r="N45" s="95" t="s">
        <v>0</v>
      </c>
      <c r="O45" s="94" t="str">
        <f>IF(LEN(TRIM(Input!D283)) = 0, "", Input!D283)</f>
        <v/>
      </c>
      <c r="P45" s="94" t="s">
        <v>0</v>
      </c>
      <c r="Q45" s="94">
        <f>IF(LEN(TRIM(Input!E283)) = 0, "", Input!E283)</f>
        <v>137</v>
      </c>
      <c r="R45" s="94" t="s">
        <v>0</v>
      </c>
      <c r="S45" s="94">
        <f>IF(LEN(TRIM(Input!F283)) = 0, "", Input!F283)</f>
        <v>179</v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309</v>
      </c>
      <c r="AB45" s="16">
        <f t="shared" si="10"/>
        <v>297</v>
      </c>
      <c r="AC45" s="16">
        <f t="shared" si="1"/>
        <v>606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1359</v>
      </c>
      <c r="AI45" s="17"/>
      <c r="AJ45" s="17">
        <f t="shared" si="5"/>
        <v>1092</v>
      </c>
      <c r="AK45" s="17"/>
      <c r="AL45" s="17">
        <f t="shared" si="6"/>
        <v>2451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IF(LEN(TRIM(Input!C236)) = 0, "", Input!C236)</f>
        <v/>
      </c>
      <c r="C46" s="91" t="s">
        <v>0</v>
      </c>
      <c r="D46" s="90" t="str">
        <f>IF(LEN(TRIM(Input!D236)) = 0, "", Input!D236)</f>
        <v/>
      </c>
      <c r="E46" s="98"/>
      <c r="F46" s="90">
        <f>IF(LEN(TRIM(Input!E236)) = 0, "", Input!E236)</f>
        <v>348</v>
      </c>
      <c r="G46" s="90" t="s">
        <v>0</v>
      </c>
      <c r="H46" s="90">
        <f>IF(LEN(TRIM(Input!F236)) = 0, "", Input!F236)</f>
        <v>240</v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IF(LEN(TRIM(Input!C284)) = 0, "", Input!C284)</f>
        <v/>
      </c>
      <c r="N46" s="95" t="s">
        <v>0</v>
      </c>
      <c r="O46" s="94" t="str">
        <f>IF(LEN(TRIM(Input!D284)) = 0, "", Input!D284)</f>
        <v/>
      </c>
      <c r="P46" s="94" t="s">
        <v>0</v>
      </c>
      <c r="Q46" s="94">
        <f>IF(LEN(TRIM(Input!E284)) = 0, "", Input!E284)</f>
        <v>115</v>
      </c>
      <c r="R46" s="94" t="s">
        <v>0</v>
      </c>
      <c r="S46" s="94">
        <f>IF(LEN(TRIM(Input!F284)) = 0, "", Input!F284)</f>
        <v>136</v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348</v>
      </c>
      <c r="AB46" s="16">
        <f t="shared" si="10"/>
        <v>240</v>
      </c>
      <c r="AC46" s="16">
        <f t="shared" si="1"/>
        <v>588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1390</v>
      </c>
      <c r="AI46" s="17"/>
      <c r="AJ46" s="17">
        <f t="shared" si="5"/>
        <v>1062</v>
      </c>
      <c r="AK46" s="17"/>
      <c r="AL46" s="17">
        <f t="shared" si="6"/>
        <v>2452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IF(LEN(TRIM(Input!C237)) = 0, "", Input!C237)</f>
        <v/>
      </c>
      <c r="C47" s="168" t="str">
        <f>IF(LEN(CONCATENATE(B44,B45,B46,B47))=0, " ", SUM(B44:B47))</f>
        <v xml:space="preserve"> </v>
      </c>
      <c r="D47" s="167" t="str">
        <f>IF(LEN(TRIM(Input!D237)) = 0, "", Input!D237)</f>
        <v/>
      </c>
      <c r="E47" s="168" t="str">
        <f>IF(LEN(CONCATENATE(D44,D45,D46,D47))=0, " ", SUM(D44:D47))</f>
        <v xml:space="preserve"> </v>
      </c>
      <c r="F47" s="167">
        <f>IF(LEN(TRIM(Input!E237)) = 0, "", Input!E237)</f>
        <v>362</v>
      </c>
      <c r="G47" s="168">
        <f>IF(LEN(CONCATENATE(F44,F45,F46,F47))=0, " ", SUM(F44:F47))</f>
        <v>1368</v>
      </c>
      <c r="H47" s="167">
        <f>IF(LEN(TRIM(Input!F237)) = 0, "", Input!F237)</f>
        <v>303</v>
      </c>
      <c r="I47" s="168">
        <f>IF(LEN(CONCATENATE(H44,H45,H46,H47))=0, " ", SUM(H44:H47))</f>
        <v>1062</v>
      </c>
      <c r="J47" s="100">
        <f>IF(SUM(C47,E47,G47,I47)=0," ",SUM(C47,E47,G47,I47))</f>
        <v>2430</v>
      </c>
      <c r="K47" s="106">
        <v>0.906249999999999</v>
      </c>
      <c r="L47" s="107"/>
      <c r="M47" s="107" t="str">
        <f>IF(LEN(TRIM(Input!C285)) = 0, "", Input!C285)</f>
        <v/>
      </c>
      <c r="N47" s="108" t="str">
        <f>IF(LEN(CONCATENATE(M44,M45,M46,M47))=0, " ", SUM(M44:M47))</f>
        <v xml:space="preserve"> </v>
      </c>
      <c r="O47" s="107" t="str">
        <f>IF(LEN(TRIM(Input!D285)) = 0, "", Input!D285)</f>
        <v/>
      </c>
      <c r="P47" s="108" t="str">
        <f>IF(LEN(CONCATENATE(O44,O45,O46,O47))=0, " ", SUM(O44:O47))</f>
        <v xml:space="preserve"> </v>
      </c>
      <c r="Q47" s="107">
        <f>IF(LEN(TRIM(Input!E285)) = 0, "", Input!E285)</f>
        <v>98</v>
      </c>
      <c r="R47" s="108">
        <f>IF(LEN(CONCATENATE(Q44,Q45,Q46,Q47))=0, " ", SUM(Q44:Q47))</f>
        <v>503</v>
      </c>
      <c r="S47" s="107">
        <f>IF(LEN(TRIM(Input!F285)) = 0, "", Input!F285)</f>
        <v>111</v>
      </c>
      <c r="T47" s="108">
        <f>IF(LEN(CONCATENATE(S44,S45,S46,S47))=0, " ", SUM(S44:S47))</f>
        <v>614</v>
      </c>
      <c r="U47" s="109">
        <f>IF(SUM(N47,P47,R47,T47)=0," ",SUM(N47,P47,R47,T47))</f>
        <v>1117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362</v>
      </c>
      <c r="AB47" s="16">
        <f t="shared" si="10"/>
        <v>303</v>
      </c>
      <c r="AC47" s="16">
        <f t="shared" si="1"/>
        <v>665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1381</v>
      </c>
      <c r="AI47" s="17"/>
      <c r="AJ47" s="17">
        <f t="shared" si="5"/>
        <v>1141</v>
      </c>
      <c r="AK47" s="17"/>
      <c r="AL47" s="17">
        <f t="shared" si="6"/>
        <v>2522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IF(LEN(TRIM(Input!C238)) = 0, "", Input!C238)</f>
        <v/>
      </c>
      <c r="C48" s="91" t="s">
        <v>0</v>
      </c>
      <c r="D48" s="90" t="str">
        <f>IF(LEN(TRIM(Input!D238)) = 0, "", Input!D238)</f>
        <v/>
      </c>
      <c r="E48" s="92"/>
      <c r="F48" s="90">
        <f>IF(LEN(TRIM(Input!E238)) = 0, "", Input!E238)</f>
        <v>340</v>
      </c>
      <c r="G48" s="90" t="s">
        <v>0</v>
      </c>
      <c r="H48" s="90">
        <f>IF(LEN(TRIM(Input!F238)) = 0, "", Input!F238)</f>
        <v>252</v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IF(LEN(TRIM(Input!C286)) = 0, "", Input!C286)</f>
        <v/>
      </c>
      <c r="N48" s="95" t="s">
        <v>0</v>
      </c>
      <c r="O48" s="94" t="str">
        <f>IF(LEN(TRIM(Input!D286)) = 0, "", Input!D286)</f>
        <v/>
      </c>
      <c r="P48" s="94" t="s">
        <v>0</v>
      </c>
      <c r="Q48" s="94">
        <f>IF(LEN(TRIM(Input!E286)) = 0, "", Input!E286)</f>
        <v>86</v>
      </c>
      <c r="R48" s="94" t="s">
        <v>0</v>
      </c>
      <c r="S48" s="94">
        <f>IF(LEN(TRIM(Input!F286)) = 0, "", Input!F286)</f>
        <v>115</v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340</v>
      </c>
      <c r="AB48" s="16">
        <f t="shared" si="10"/>
        <v>252</v>
      </c>
      <c r="AC48" s="16">
        <f t="shared" si="1"/>
        <v>592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1367</v>
      </c>
      <c r="AI48" s="17"/>
      <c r="AJ48" s="17">
        <f t="shared" si="5"/>
        <v>1175</v>
      </c>
      <c r="AK48" s="17"/>
      <c r="AL48" s="17">
        <f t="shared" si="6"/>
        <v>2542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IF(LEN(TRIM(Input!C239)) = 0, "", Input!C239)</f>
        <v/>
      </c>
      <c r="C49" s="91" t="s">
        <v>0</v>
      </c>
      <c r="D49" s="90" t="str">
        <f>IF(LEN(TRIM(Input!D239)) = 0, "", Input!D239)</f>
        <v/>
      </c>
      <c r="E49" s="98"/>
      <c r="F49" s="90">
        <f>IF(LEN(TRIM(Input!E239)) = 0, "", Input!E239)</f>
        <v>340</v>
      </c>
      <c r="G49" s="90" t="s">
        <v>0</v>
      </c>
      <c r="H49" s="90">
        <f>IF(LEN(TRIM(Input!F239)) = 0, "", Input!F239)</f>
        <v>267</v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IF(LEN(TRIM(Input!C287)) = 0, "", Input!C287)</f>
        <v/>
      </c>
      <c r="N49" s="95" t="s">
        <v>0</v>
      </c>
      <c r="O49" s="94" t="str">
        <f>IF(LEN(TRIM(Input!D287)) = 0, "", Input!D287)</f>
        <v/>
      </c>
      <c r="P49" s="94" t="s">
        <v>0</v>
      </c>
      <c r="Q49" s="94">
        <f>IF(LEN(TRIM(Input!E287)) = 0, "", Input!E287)</f>
        <v>80</v>
      </c>
      <c r="R49" s="94" t="s">
        <v>0</v>
      </c>
      <c r="S49" s="94">
        <f>IF(LEN(TRIM(Input!F287)) = 0, "", Input!F287)</f>
        <v>88</v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340</v>
      </c>
      <c r="AB49" s="16">
        <f t="shared" si="10"/>
        <v>267</v>
      </c>
      <c r="AC49" s="16">
        <f t="shared" si="1"/>
        <v>607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1411</v>
      </c>
      <c r="AI49" s="17"/>
      <c r="AJ49" s="17">
        <f t="shared" si="5"/>
        <v>1245</v>
      </c>
      <c r="AK49" s="17"/>
      <c r="AL49" s="17">
        <f t="shared" si="6"/>
        <v>2656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IF(LEN(TRIM(Input!C240)) = 0, "", Input!C240)</f>
        <v/>
      </c>
      <c r="C50" s="91" t="s">
        <v>0</v>
      </c>
      <c r="D50" s="90" t="str">
        <f>IF(LEN(TRIM(Input!D240)) = 0, "", Input!D240)</f>
        <v/>
      </c>
      <c r="E50" s="98"/>
      <c r="F50" s="90">
        <f>IF(LEN(TRIM(Input!E240)) = 0, "", Input!E240)</f>
        <v>339</v>
      </c>
      <c r="G50" s="90" t="s">
        <v>0</v>
      </c>
      <c r="H50" s="90">
        <f>IF(LEN(TRIM(Input!F240)) = 0, "", Input!F240)</f>
        <v>319</v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IF(LEN(TRIM(Input!C288)) = 0, "", Input!C288)</f>
        <v/>
      </c>
      <c r="N50" s="95" t="s">
        <v>0</v>
      </c>
      <c r="O50" s="94" t="str">
        <f>IF(LEN(TRIM(Input!D288)) = 0, "", Input!D288)</f>
        <v/>
      </c>
      <c r="P50" s="94" t="s">
        <v>0</v>
      </c>
      <c r="Q50" s="94">
        <f>IF(LEN(TRIM(Input!E288)) = 0, "", Input!E288)</f>
        <v>49</v>
      </c>
      <c r="R50" s="94" t="s">
        <v>0</v>
      </c>
      <c r="S50" s="94">
        <f>IF(LEN(TRIM(Input!F288)) = 0, "", Input!F288)</f>
        <v>64</v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339</v>
      </c>
      <c r="AB50" s="16">
        <f t="shared" si="10"/>
        <v>319</v>
      </c>
      <c r="AC50" s="16">
        <f t="shared" si="1"/>
        <v>658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1468</v>
      </c>
      <c r="AI50" s="17"/>
      <c r="AJ50" s="17">
        <f t="shared" si="5"/>
        <v>1341</v>
      </c>
      <c r="AK50" s="17"/>
      <c r="AL50" s="17">
        <f t="shared" si="6"/>
        <v>2809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IF(LEN(TRIM(Input!C241)) = 0, "", Input!C241)</f>
        <v/>
      </c>
      <c r="C51" s="168" t="str">
        <f>IF(LEN(CONCATENATE(B48,B49,B50,B51))=0, " ", SUM(B48:B51))</f>
        <v xml:space="preserve"> </v>
      </c>
      <c r="D51" s="167" t="str">
        <f>IF(LEN(TRIM(Input!D241)) = 0, "", Input!D241)</f>
        <v/>
      </c>
      <c r="E51" s="168" t="str">
        <f>IF(LEN(CONCATENATE(D48,D49,D50,D51))=0, " ", SUM(D48:D51))</f>
        <v xml:space="preserve"> </v>
      </c>
      <c r="F51" s="167">
        <f>IF(LEN(TRIM(Input!E241)) = 0, "", Input!E241)</f>
        <v>348</v>
      </c>
      <c r="G51" s="168">
        <f>IF(LEN(CONCATENATE(F48,F49,F50,F51))=0, " ", SUM(F48:F51))</f>
        <v>1367</v>
      </c>
      <c r="H51" s="167">
        <f>IF(LEN(TRIM(Input!F241)) = 0, "", Input!F241)</f>
        <v>337</v>
      </c>
      <c r="I51" s="168">
        <f>IF(LEN(CONCATENATE(H48,H49,H50,H51))=0, " ", SUM(H48:H51))</f>
        <v>1175</v>
      </c>
      <c r="J51" s="100">
        <f>IF(SUM(C51,E51,G51,I51)=0," ",SUM(C51,E51,G51,I51))</f>
        <v>2542</v>
      </c>
      <c r="K51" s="106">
        <v>0.94791666666666496</v>
      </c>
      <c r="L51" s="107"/>
      <c r="M51" s="107" t="str">
        <f>IF(LEN(TRIM(Input!C289)) = 0, "", Input!C289)</f>
        <v/>
      </c>
      <c r="N51" s="108" t="str">
        <f>IF(LEN(CONCATENATE(M48,M49,M50,M51))=0, " ", SUM(M48:M51))</f>
        <v xml:space="preserve"> </v>
      </c>
      <c r="O51" s="107" t="str">
        <f>IF(LEN(TRIM(Input!D289)) = 0, "", Input!D289)</f>
        <v/>
      </c>
      <c r="P51" s="108" t="str">
        <f>IF(LEN(CONCATENATE(O48,O49,O50,O51))=0, " ", SUM(O48:O51))</f>
        <v xml:space="preserve"> </v>
      </c>
      <c r="Q51" s="107">
        <f>IF(LEN(TRIM(Input!E289)) = 0, "", Input!E289)</f>
        <v>69</v>
      </c>
      <c r="R51" s="108">
        <f>IF(LEN(CONCATENATE(Q48,Q49,Q50,Q51))=0, " ", SUM(Q48:Q51))</f>
        <v>284</v>
      </c>
      <c r="S51" s="107">
        <f>IF(LEN(TRIM(Input!F289)) = 0, "", Input!F289)</f>
        <v>70</v>
      </c>
      <c r="T51" s="108">
        <f>IF(LEN(CONCATENATE(S48,S49,S50,S51))=0, " ", SUM(S48:S51))</f>
        <v>337</v>
      </c>
      <c r="U51" s="109">
        <f>IF(SUM(N51,P51,R51,T51)=0," ",SUM(N51,P51,R51,T51))</f>
        <v>621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348</v>
      </c>
      <c r="AB51" s="16">
        <f t="shared" si="10"/>
        <v>337</v>
      </c>
      <c r="AC51" s="16">
        <f t="shared" si="1"/>
        <v>685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1522</v>
      </c>
      <c r="AI51" s="17"/>
      <c r="AJ51" s="17">
        <f t="shared" si="5"/>
        <v>1385</v>
      </c>
      <c r="AK51" s="17"/>
      <c r="AL51" s="17">
        <f t="shared" si="6"/>
        <v>2907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IF(LEN(TRIM(Input!C242)) = 0, "", Input!C242)</f>
        <v/>
      </c>
      <c r="C52" s="91" t="s">
        <v>0</v>
      </c>
      <c r="D52" s="90" t="str">
        <f>IF(LEN(TRIM(Input!D242)) = 0, "", Input!D242)</f>
        <v/>
      </c>
      <c r="E52" s="92"/>
      <c r="F52" s="90">
        <f>IF(LEN(TRIM(Input!E242)) = 0, "", Input!E242)</f>
        <v>384</v>
      </c>
      <c r="G52" s="90" t="s">
        <v>0</v>
      </c>
      <c r="H52" s="90">
        <f>IF(LEN(TRIM(Input!F242)) = 0, "", Input!F242)</f>
        <v>322</v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IF(LEN(TRIM(Input!C290)) = 0, "", Input!C290)</f>
        <v/>
      </c>
      <c r="N52" s="95" t="s">
        <v>0</v>
      </c>
      <c r="O52" s="94" t="str">
        <f>IF(LEN(TRIM(Input!D290)) = 0, "", Input!D290)</f>
        <v/>
      </c>
      <c r="P52" s="94" t="s">
        <v>0</v>
      </c>
      <c r="Q52" s="94">
        <f>IF(LEN(TRIM(Input!E290)) = 0, "", Input!E290)</f>
        <v>60</v>
      </c>
      <c r="R52" s="94" t="s">
        <v>0</v>
      </c>
      <c r="S52" s="94">
        <f>IF(LEN(TRIM(Input!F290)) = 0, "", Input!F290)</f>
        <v>57</v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384</v>
      </c>
      <c r="AB52" s="16">
        <f t="shared" si="10"/>
        <v>322</v>
      </c>
      <c r="AC52" s="16">
        <f t="shared" si="1"/>
        <v>706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1563</v>
      </c>
      <c r="AI52" s="17"/>
      <c r="AJ52" s="17">
        <f t="shared" si="5"/>
        <v>1395</v>
      </c>
      <c r="AK52" s="17"/>
      <c r="AL52" s="17">
        <f t="shared" si="6"/>
        <v>2958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IF(LEN(TRIM(Input!C243)) = 0, "", Input!C243)</f>
        <v/>
      </c>
      <c r="C53" s="91" t="s">
        <v>0</v>
      </c>
      <c r="D53" s="90" t="str">
        <f>IF(LEN(TRIM(Input!D243)) = 0, "", Input!D243)</f>
        <v/>
      </c>
      <c r="E53" s="98"/>
      <c r="F53" s="90">
        <f>IF(LEN(TRIM(Input!E243)) = 0, "", Input!E243)</f>
        <v>397</v>
      </c>
      <c r="G53" s="90" t="s">
        <v>0</v>
      </c>
      <c r="H53" s="90">
        <f>IF(LEN(TRIM(Input!F243)) = 0, "", Input!F243)</f>
        <v>363</v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IF(LEN(TRIM(Input!C291)) = 0, "", Input!C291)</f>
        <v/>
      </c>
      <c r="N53" s="95" t="s">
        <v>0</v>
      </c>
      <c r="O53" s="94" t="str">
        <f>IF(LEN(TRIM(Input!D291)) = 0, "", Input!D291)</f>
        <v/>
      </c>
      <c r="P53" s="94" t="s">
        <v>0</v>
      </c>
      <c r="Q53" s="94">
        <f>IF(LEN(TRIM(Input!E291)) = 0, "", Input!E291)</f>
        <v>56</v>
      </c>
      <c r="R53" s="94" t="s">
        <v>0</v>
      </c>
      <c r="S53" s="94">
        <f>IF(LEN(TRIM(Input!F291)) = 0, "", Input!F291)</f>
        <v>52</v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397</v>
      </c>
      <c r="AB53" s="16">
        <f t="shared" si="10"/>
        <v>363</v>
      </c>
      <c r="AC53" s="16">
        <f t="shared" si="1"/>
        <v>760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1609</v>
      </c>
      <c r="AI53" s="17"/>
      <c r="AJ53" s="17">
        <f t="shared" si="5"/>
        <v>1497</v>
      </c>
      <c r="AK53" s="17"/>
      <c r="AL53" s="17">
        <f t="shared" si="6"/>
        <v>3106</v>
      </c>
      <c r="AM53" s="19"/>
    </row>
    <row r="54" spans="1:98" s="13" customFormat="1" ht="18.75" customHeight="1">
      <c r="A54" s="89">
        <v>0.47916666666666702</v>
      </c>
      <c r="B54" s="90" t="str">
        <f>IF(LEN(TRIM(Input!C244)) = 0, "", Input!C244)</f>
        <v/>
      </c>
      <c r="C54" s="91" t="s">
        <v>0</v>
      </c>
      <c r="D54" s="90" t="str">
        <f>IF(LEN(TRIM(Input!D244)) = 0, "", Input!D244)</f>
        <v/>
      </c>
      <c r="E54" s="98"/>
      <c r="F54" s="90">
        <f>IF(LEN(TRIM(Input!E244)) = 0, "", Input!E244)</f>
        <v>393</v>
      </c>
      <c r="G54" s="90" t="s">
        <v>0</v>
      </c>
      <c r="H54" s="90">
        <f>IF(LEN(TRIM(Input!F244)) = 0, "", Input!F244)</f>
        <v>363</v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IF(LEN(TRIM(Input!C292)) = 0, "", Input!C292)</f>
        <v/>
      </c>
      <c r="N54" s="95" t="s">
        <v>0</v>
      </c>
      <c r="O54" s="94" t="str">
        <f>IF(LEN(TRIM(Input!D292)) = 0, "", Input!D292)</f>
        <v/>
      </c>
      <c r="P54" s="94" t="s">
        <v>0</v>
      </c>
      <c r="Q54" s="94">
        <f>IF(LEN(TRIM(Input!E292)) = 0, "", Input!E292)</f>
        <v>46</v>
      </c>
      <c r="R54" s="94" t="s">
        <v>0</v>
      </c>
      <c r="S54" s="94">
        <f>IF(LEN(TRIM(Input!F292)) = 0, "", Input!F292)</f>
        <v>50</v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393</v>
      </c>
      <c r="AB54" s="16">
        <f t="shared" si="10"/>
        <v>363</v>
      </c>
      <c r="AC54" s="16">
        <f t="shared" si="1"/>
        <v>756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1540</v>
      </c>
      <c r="AI54" s="17"/>
      <c r="AJ54" s="17">
        <f t="shared" si="5"/>
        <v>1571</v>
      </c>
      <c r="AK54" s="17"/>
      <c r="AL54" s="17">
        <f t="shared" si="6"/>
        <v>3111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IF(LEN(TRIM(Input!C245)) = 0, "", Input!C245)</f>
        <v/>
      </c>
      <c r="C55" s="168" t="str">
        <f>IF(LEN(CONCATENATE(B52,B53,B54,B55))=0, " ", SUM(B52:B55))</f>
        <v xml:space="preserve"> </v>
      </c>
      <c r="D55" s="90" t="str">
        <f>IF(LEN(TRIM(Input!D245)) = 0, "", Input!D245)</f>
        <v/>
      </c>
      <c r="E55" s="168" t="str">
        <f>IF(LEN(CONCATENATE(D52,D53,D54,D55))=0, " ", SUM(D52:D55))</f>
        <v xml:space="preserve"> </v>
      </c>
      <c r="F55" s="90">
        <f>IF(LEN(TRIM(Input!E245)) = 0, "", Input!E245)</f>
        <v>389</v>
      </c>
      <c r="G55" s="168">
        <f>IF(LEN(CONCATENATE(F52,F53,F54,F55))=0, " ", SUM(F52:F55))</f>
        <v>1563</v>
      </c>
      <c r="H55" s="90">
        <f>IF(LEN(TRIM(Input!F245)) = 0, "", Input!F245)</f>
        <v>347</v>
      </c>
      <c r="I55" s="168">
        <f>IF(LEN(CONCATENATE(H52,H53,H54,H55))=0, " ", SUM(H52:H55))</f>
        <v>1395</v>
      </c>
      <c r="J55" s="101">
        <f>IF(SUM(C55,E55,G55,I55)=0," ",SUM(C55,E55,G55,I55))</f>
        <v>2958</v>
      </c>
      <c r="K55" s="93">
        <v>0.98958333333333204</v>
      </c>
      <c r="L55" s="94"/>
      <c r="M55" s="94" t="str">
        <f>IF(LEN(TRIM(Input!C293)) = 0, "", Input!C293)</f>
        <v/>
      </c>
      <c r="N55" s="108" t="str">
        <f>IF(LEN(CONCATENATE(M52,M53,M54,M55))=0, " ", SUM(M52:M55))</f>
        <v xml:space="preserve"> </v>
      </c>
      <c r="O55" s="94" t="str">
        <f>IF(LEN(TRIM(Input!D293)) = 0, "", Input!D293)</f>
        <v/>
      </c>
      <c r="P55" s="108" t="str">
        <f>IF(LEN(CONCATENATE(O52,O53,O54,O55))=0, " ", SUM(O52:O55))</f>
        <v xml:space="preserve"> </v>
      </c>
      <c r="Q55" s="94">
        <f>IF(LEN(TRIM(Input!E293)) = 0, "", Input!E293)</f>
        <v>38</v>
      </c>
      <c r="R55" s="108">
        <f>IF(LEN(CONCATENATE(Q52,Q53,Q54,Q55))=0, " ", SUM(Q52:Q55))</f>
        <v>200</v>
      </c>
      <c r="S55" s="94">
        <f>IF(LEN(TRIM(Input!F293)) = 0, "", Input!F293)</f>
        <v>38</v>
      </c>
      <c r="T55" s="108">
        <f>IF(LEN(CONCATENATE(S52,S53,S54,S55))=0, " ", SUM(S52:S55))</f>
        <v>197</v>
      </c>
      <c r="U55" s="96">
        <f>IF(SUM(N55,P55,R55,T55)=0," ",SUM(N55,P55,R55,T55))</f>
        <v>397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389</v>
      </c>
      <c r="AB55" s="16">
        <f t="shared" si="10"/>
        <v>347</v>
      </c>
      <c r="AC55" s="16">
        <f t="shared" si="1"/>
        <v>736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1562</v>
      </c>
      <c r="AI55" s="17"/>
      <c r="AJ55" s="17">
        <f t="shared" si="5"/>
        <v>1591</v>
      </c>
      <c r="AK55" s="17"/>
      <c r="AL55" s="17">
        <f t="shared" si="6"/>
        <v>3153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>
        <f>IF(SUM(G11,G15,G19,G23,G27,G31,G35,G39,G43,G47,G51,G55)=0,"",SUM(G11,G15,G19,G23,G27,G31,G35,G39,G43,G47,G51,G55))</f>
        <v>8164</v>
      </c>
      <c r="H56" s="112"/>
      <c r="I56" s="112">
        <f>IF(SUM(I11,I15,I19,I23,I27,I31,I35,I39,I43,I47,I51,I55)=0,"",SUM(I11,I15,I19,I23,I27,I31,I35,I39,I43,I47,I51,I55))</f>
        <v>6749</v>
      </c>
      <c r="J56" s="112">
        <f>IF(SUM(J11,J15,J19,J23,J27,J31,J35,J39,J43,J47,J51,J55)=0,"",SUM(J11,J15,J19,J23,J27,J31,J35,J39,J43,J47,J51,J55))</f>
        <v>14913</v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>
        <f>IF(SUM(R11,R15,R19,R23,R27,R31,R35,R39,R43,R47,R51,R55)=0,"",SUM(R11,R15,R19,R23,R27,R31,R35,R39,R43,R47,R51,R55))</f>
        <v>13541</v>
      </c>
      <c r="S56" s="115"/>
      <c r="T56" s="115">
        <f>IF(SUM(T11,T15,T19,T23,T27,T31,T35,T39,T43,T47,T51,T55)=0,"",SUM(T11,T15,T19,T23,T27,T31,T35,T39,T43,T47,T51,T55))</f>
        <v>14188</v>
      </c>
      <c r="U56" s="116">
        <f>IF(SUM(U11,U15,U19,U23,U27,U31,U35,U39,U43,U47,U51,U55)=0,"",SUM(U11,U15,U19,U23,U27,U31,U35,U39,U43,U47,U51,U55))</f>
        <v>27729</v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430</v>
      </c>
      <c r="AB56" s="28">
        <f>IF(S8="",0,S8)</f>
        <v>424</v>
      </c>
      <c r="AC56" s="16">
        <f t="shared" si="1"/>
        <v>854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1597</v>
      </c>
      <c r="AI56" s="17"/>
      <c r="AJ56" s="17">
        <f t="shared" si="5"/>
        <v>1616</v>
      </c>
      <c r="AK56" s="17"/>
      <c r="AL56" s="17">
        <f t="shared" si="6"/>
        <v>3213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328</v>
      </c>
      <c r="AB57" s="28">
        <f t="shared" ref="AB57:AB103" si="15">IF(S9="",0,S9)</f>
        <v>437</v>
      </c>
      <c r="AC57" s="16">
        <f t="shared" si="1"/>
        <v>765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1578</v>
      </c>
      <c r="AI57" s="17"/>
      <c r="AJ57" s="17">
        <f t="shared" si="5"/>
        <v>1589</v>
      </c>
      <c r="AK57" s="17"/>
      <c r="AL57" s="17">
        <f t="shared" si="6"/>
        <v>3167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415</v>
      </c>
      <c r="AB58" s="28">
        <f t="shared" si="15"/>
        <v>383</v>
      </c>
      <c r="AC58" s="16">
        <f t="shared" si="1"/>
        <v>798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1625</v>
      </c>
      <c r="AI58" s="17"/>
      <c r="AJ58" s="17">
        <f t="shared" si="5"/>
        <v>1551</v>
      </c>
      <c r="AK58" s="17"/>
      <c r="AL58" s="17">
        <f t="shared" si="6"/>
        <v>3176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424</v>
      </c>
      <c r="AB59" s="28">
        <f t="shared" si="15"/>
        <v>372</v>
      </c>
      <c r="AC59" s="16">
        <f t="shared" si="1"/>
        <v>796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1558</v>
      </c>
      <c r="AI59" s="17"/>
      <c r="AJ59" s="17">
        <f t="shared" si="5"/>
        <v>1542</v>
      </c>
      <c r="AK59" s="17"/>
      <c r="AL59" s="17">
        <f t="shared" si="6"/>
        <v>3100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411</v>
      </c>
      <c r="AB60" s="28">
        <f t="shared" si="15"/>
        <v>397</v>
      </c>
      <c r="AC60" s="16">
        <f t="shared" si="1"/>
        <v>808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1529</v>
      </c>
      <c r="AI60" s="17"/>
      <c r="AJ60" s="17">
        <f t="shared" si="5"/>
        <v>1576</v>
      </c>
      <c r="AK60" s="17"/>
      <c r="AL60" s="17">
        <f t="shared" si="6"/>
        <v>3105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>
        <f>IF(G56="","",G56/$J$56)</f>
        <v>0.54744182927647023</v>
      </c>
      <c r="H61" s="119"/>
      <c r="I61" s="119">
        <f>IF(I56="","",I56/$J$56)</f>
        <v>0.45255817072352983</v>
      </c>
      <c r="J61" s="120">
        <f>IF(J56="","",J56/(J56+U56))</f>
        <v>0.34972562262558043</v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>
        <f>IF(R56="","",R56/$U$56)</f>
        <v>0.48833351364996935</v>
      </c>
      <c r="S61" s="123"/>
      <c r="T61" s="123">
        <f>IF(T56="","",T56/$U$56)</f>
        <v>0.51166648635003065</v>
      </c>
      <c r="U61" s="124">
        <f>IF(U56="","",U56/(U56+J56))</f>
        <v>0.65027437737441962</v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375</v>
      </c>
      <c r="AB61" s="28">
        <f t="shared" si="15"/>
        <v>399</v>
      </c>
      <c r="AC61" s="16">
        <f t="shared" si="1"/>
        <v>774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1522</v>
      </c>
      <c r="AI61" s="17"/>
      <c r="AJ61" s="17">
        <f t="shared" si="5"/>
        <v>1546</v>
      </c>
      <c r="AK61" s="17"/>
      <c r="AL61" s="17">
        <f t="shared" si="6"/>
        <v>3068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>
        <f>IF(AI14&lt;&gt;0,AI14,"")</f>
        <v>0.46875</v>
      </c>
      <c r="H62" s="127"/>
      <c r="I62" s="127">
        <f>IF(AK14&lt;&gt;0,AK14,"")</f>
        <v>0.48958333333333298</v>
      </c>
      <c r="J62" s="128">
        <f>IF(AM14&lt;&gt;0,AM14,"")</f>
        <v>0.48958333333333298</v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>
        <f>IF(AI94&lt;&gt;0,AI94,"")</f>
        <v>0.58333333333333304</v>
      </c>
      <c r="S62" s="131"/>
      <c r="T62" s="131">
        <f>IF(AK94&lt;&gt;0,AK94,"")</f>
        <v>0.66666666666666596</v>
      </c>
      <c r="U62" s="132">
        <f>IF(AM94&lt;&gt;0,AM94,"")</f>
        <v>0.66666666666666596</v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348</v>
      </c>
      <c r="AB62" s="28">
        <f t="shared" si="15"/>
        <v>374</v>
      </c>
      <c r="AC62" s="16">
        <f t="shared" si="1"/>
        <v>722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1564</v>
      </c>
      <c r="AI62" s="17"/>
      <c r="AJ62" s="17">
        <f t="shared" si="5"/>
        <v>1534</v>
      </c>
      <c r="AK62" s="17"/>
      <c r="AL62" s="17">
        <f t="shared" si="6"/>
        <v>3098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>
        <f>IF(AI9&lt;&gt;0,AI9,"")</f>
        <v>1609</v>
      </c>
      <c r="H63" s="135"/>
      <c r="I63" s="135">
        <f>IF(AK9&lt;&gt;0,AK9,"")</f>
        <v>1591</v>
      </c>
      <c r="J63" s="136">
        <f>IF(AM9&lt;&gt;0,AM9,"")</f>
        <v>3153</v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>
        <f>IF(AI89&lt;&gt;0,SUM(AI95:AI98),"")</f>
        <v>1646</v>
      </c>
      <c r="S63" s="141"/>
      <c r="T63" s="140">
        <f>IF(AK89&lt;&gt;0,AK89,"")</f>
        <v>1831</v>
      </c>
      <c r="U63" s="142">
        <f>IF(AM89&lt;&gt;0,AM89,"")</f>
        <v>3459</v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395</v>
      </c>
      <c r="AB63" s="28">
        <f t="shared" si="15"/>
        <v>406</v>
      </c>
      <c r="AC63" s="16">
        <f t="shared" si="1"/>
        <v>801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1624</v>
      </c>
      <c r="AI63" s="17"/>
      <c r="AJ63" s="17">
        <f t="shared" si="5"/>
        <v>1505</v>
      </c>
      <c r="AK63" s="17"/>
      <c r="AL63" s="17">
        <f t="shared" si="6"/>
        <v>3129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>
        <f>IF(AI23&lt;&gt;0,AI23,"")</f>
        <v>0.93546511627906981</v>
      </c>
      <c r="H64" s="144"/>
      <c r="I64" s="144">
        <f>IF(AK23&lt;&gt;0,AK23,"")</f>
        <v>0.9101830663615561</v>
      </c>
      <c r="J64" s="145">
        <f>IF(AM23&lt;&gt;0,AM23,"")</f>
        <v>0.92300936768149888</v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>
        <f>IF(AI103&lt;&gt;0,AI103,"")</f>
        <v>0.98681055155875297</v>
      </c>
      <c r="S64" s="149"/>
      <c r="T64" s="149">
        <f>IF(AK103&lt;&gt;0,AK103,"")</f>
        <v>0.96571729957805907</v>
      </c>
      <c r="U64" s="150">
        <f>IF(AM103&lt;&gt;0,AM103,"")</f>
        <v>0.94715224534501641</v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404</v>
      </c>
      <c r="AB64" s="28">
        <f t="shared" si="15"/>
        <v>367</v>
      </c>
      <c r="AC64" s="16">
        <f t="shared" si="1"/>
        <v>771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1646</v>
      </c>
      <c r="AI64" s="17"/>
      <c r="AJ64" s="17">
        <f t="shared" si="5"/>
        <v>1504</v>
      </c>
      <c r="AK64" s="17"/>
      <c r="AL64" s="17">
        <f t="shared" si="6"/>
        <v>3150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417</v>
      </c>
      <c r="AB65" s="28">
        <f t="shared" si="15"/>
        <v>387</v>
      </c>
      <c r="AC65" s="16">
        <f t="shared" si="1"/>
        <v>804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1619</v>
      </c>
      <c r="AI65" s="17"/>
      <c r="AJ65" s="17">
        <f t="shared" si="5"/>
        <v>1559</v>
      </c>
      <c r="AK65" s="17"/>
      <c r="AL65" s="17">
        <f t="shared" si="6"/>
        <v>3178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408</v>
      </c>
      <c r="AB66" s="28">
        <f t="shared" si="15"/>
        <v>345</v>
      </c>
      <c r="AC66" s="16">
        <f t="shared" si="1"/>
        <v>753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1541</v>
      </c>
      <c r="AI66" s="17"/>
      <c r="AJ66" s="17">
        <f t="shared" si="5"/>
        <v>1607</v>
      </c>
      <c r="AK66" s="17"/>
      <c r="AL66" s="17">
        <f t="shared" si="6"/>
        <v>3148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417</v>
      </c>
      <c r="AB67" s="28">
        <f t="shared" si="15"/>
        <v>405</v>
      </c>
      <c r="AC67" s="16">
        <f t="shared" si="1"/>
        <v>822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1497</v>
      </c>
      <c r="AI67" s="17"/>
      <c r="AJ67" s="17">
        <f t="shared" si="5"/>
        <v>1679</v>
      </c>
      <c r="AK67" s="17"/>
      <c r="AL67" s="17">
        <f t="shared" si="6"/>
        <v>3176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377</v>
      </c>
      <c r="AB68" s="28">
        <f t="shared" si="15"/>
        <v>422</v>
      </c>
      <c r="AC68" s="16">
        <f t="shared" si="1"/>
        <v>799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1409</v>
      </c>
      <c r="AI68" s="17"/>
      <c r="AJ68" s="17">
        <f t="shared" si="5"/>
        <v>1684</v>
      </c>
      <c r="AK68" s="17"/>
      <c r="AL68" s="17">
        <f t="shared" si="6"/>
        <v>3093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339</v>
      </c>
      <c r="AB69" s="28">
        <f t="shared" si="15"/>
        <v>435</v>
      </c>
      <c r="AC69" s="16">
        <f t="shared" si="1"/>
        <v>774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1471</v>
      </c>
      <c r="AI69" s="17"/>
      <c r="AJ69" s="17">
        <f t="shared" si="5"/>
        <v>1736</v>
      </c>
      <c r="AK69" s="17"/>
      <c r="AL69" s="17">
        <f t="shared" si="6"/>
        <v>3207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364</v>
      </c>
      <c r="AB70" s="28">
        <f t="shared" si="15"/>
        <v>417</v>
      </c>
      <c r="AC70" s="16">
        <f t="shared" si="1"/>
        <v>781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1551</v>
      </c>
      <c r="AI70" s="17"/>
      <c r="AJ70" s="17">
        <f t="shared" si="5"/>
        <v>1747</v>
      </c>
      <c r="AK70" s="17"/>
      <c r="AL70" s="17">
        <f t="shared" si="6"/>
        <v>3298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>
        <f>IF(OR(R56="",G56="")," ",(R56+G56))</f>
        <v>21705</v>
      </c>
      <c r="K71" s="164">
        <f>IF(OR(T56="",I56="")," ",(T56+I56))</f>
        <v>20937</v>
      </c>
      <c r="L71" s="251"/>
      <c r="M71" s="334">
        <f>IF(OR(U56="",J56="")," ",(U56+J56))</f>
        <v>42642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329</v>
      </c>
      <c r="AB71" s="28">
        <f t="shared" si="15"/>
        <v>410</v>
      </c>
      <c r="AC71" s="16">
        <f t="shared" si="1"/>
        <v>739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1549</v>
      </c>
      <c r="AI71" s="17"/>
      <c r="AJ71" s="17">
        <f t="shared" si="5"/>
        <v>1783</v>
      </c>
      <c r="AK71" s="17"/>
      <c r="AL71" s="17">
        <f t="shared" si="6"/>
        <v>3332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439</v>
      </c>
      <c r="AB72" s="28">
        <f t="shared" si="15"/>
        <v>474</v>
      </c>
      <c r="AC72" s="16">
        <f t="shared" ref="AC72:AC103" si="16">SUM(Y72:AB72)</f>
        <v>913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1628</v>
      </c>
      <c r="AI72" s="17"/>
      <c r="AJ72" s="17">
        <f t="shared" ref="AJ72:AJ103" si="20">SUM(AB72:AB75)</f>
        <v>1831</v>
      </c>
      <c r="AK72" s="17"/>
      <c r="AL72" s="17">
        <f t="shared" ref="AL72:AL103" si="21">SUM(AD72+AF72+AH72+AJ72)</f>
        <v>3459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419</v>
      </c>
      <c r="AB73" s="28">
        <f t="shared" si="15"/>
        <v>446</v>
      </c>
      <c r="AC73" s="16">
        <f t="shared" si="16"/>
        <v>865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1558</v>
      </c>
      <c r="AI73" s="17"/>
      <c r="AJ73" s="17">
        <f t="shared" si="20"/>
        <v>1821</v>
      </c>
      <c r="AK73" s="17"/>
      <c r="AL73" s="17">
        <f t="shared" si="21"/>
        <v>3379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362</v>
      </c>
      <c r="AB74" s="28">
        <f t="shared" si="15"/>
        <v>453</v>
      </c>
      <c r="AC74" s="16">
        <f t="shared" si="16"/>
        <v>815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1534</v>
      </c>
      <c r="AI74" s="17"/>
      <c r="AJ74" s="17">
        <f t="shared" si="20"/>
        <v>1830</v>
      </c>
      <c r="AK74" s="17"/>
      <c r="AL74" s="17">
        <f t="shared" si="21"/>
        <v>3364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408</v>
      </c>
      <c r="AB75" s="28">
        <f t="shared" si="15"/>
        <v>458</v>
      </c>
      <c r="AC75" s="16">
        <f t="shared" si="16"/>
        <v>866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1603</v>
      </c>
      <c r="AI75" s="17"/>
      <c r="AJ75" s="17">
        <f t="shared" si="20"/>
        <v>1778</v>
      </c>
      <c r="AK75" s="17"/>
      <c r="AL75" s="17">
        <f t="shared" si="21"/>
        <v>3381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369</v>
      </c>
      <c r="AB76" s="28">
        <f t="shared" si="15"/>
        <v>464</v>
      </c>
      <c r="AC76" s="16">
        <f t="shared" si="16"/>
        <v>833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1608</v>
      </c>
      <c r="AI76" s="17"/>
      <c r="AJ76" s="17">
        <f t="shared" si="20"/>
        <v>1726</v>
      </c>
      <c r="AK76" s="17"/>
      <c r="AL76" s="17">
        <f t="shared" si="21"/>
        <v>3334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395</v>
      </c>
      <c r="AB77" s="28">
        <f t="shared" si="15"/>
        <v>455</v>
      </c>
      <c r="AC77" s="16">
        <f t="shared" si="16"/>
        <v>850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1614</v>
      </c>
      <c r="AI77" s="17"/>
      <c r="AJ77" s="17">
        <f t="shared" si="20"/>
        <v>1658</v>
      </c>
      <c r="AK77" s="17"/>
      <c r="AL77" s="17">
        <f t="shared" si="21"/>
        <v>3272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431</v>
      </c>
      <c r="AB78" s="28">
        <f t="shared" si="15"/>
        <v>401</v>
      </c>
      <c r="AC78" s="16">
        <f t="shared" si="16"/>
        <v>832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1621</v>
      </c>
      <c r="AI78" s="17"/>
      <c r="AJ78" s="17">
        <f t="shared" si="20"/>
        <v>1495</v>
      </c>
      <c r="AK78" s="17"/>
      <c r="AL78" s="17">
        <f t="shared" si="21"/>
        <v>3116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413</v>
      </c>
      <c r="AB79" s="28">
        <f t="shared" si="15"/>
        <v>406</v>
      </c>
      <c r="AC79" s="16">
        <f t="shared" si="16"/>
        <v>819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1519</v>
      </c>
      <c r="AI79" s="17"/>
      <c r="AJ79" s="17">
        <f t="shared" si="20"/>
        <v>1425</v>
      </c>
      <c r="AK79" s="17"/>
      <c r="AL79" s="17">
        <f t="shared" si="21"/>
        <v>2944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375</v>
      </c>
      <c r="AB80" s="28">
        <f t="shared" si="15"/>
        <v>396</v>
      </c>
      <c r="AC80" s="16">
        <f t="shared" si="16"/>
        <v>771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1399</v>
      </c>
      <c r="AI80" s="17"/>
      <c r="AJ80" s="17">
        <f t="shared" si="20"/>
        <v>1291</v>
      </c>
      <c r="AK80" s="17"/>
      <c r="AL80" s="17">
        <f t="shared" si="21"/>
        <v>2690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402</v>
      </c>
      <c r="AB81" s="28">
        <f t="shared" si="15"/>
        <v>292</v>
      </c>
      <c r="AC81" s="16">
        <f t="shared" si="16"/>
        <v>694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1324</v>
      </c>
      <c r="AI81" s="17"/>
      <c r="AJ81" s="17">
        <f t="shared" si="20"/>
        <v>1165</v>
      </c>
      <c r="AK81" s="17"/>
      <c r="AL81" s="17">
        <f t="shared" si="21"/>
        <v>2489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329</v>
      </c>
      <c r="AB82" s="28">
        <f t="shared" si="15"/>
        <v>331</v>
      </c>
      <c r="AC82" s="16">
        <f t="shared" si="16"/>
        <v>660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1144</v>
      </c>
      <c r="AI82" s="17"/>
      <c r="AJ82" s="17">
        <f t="shared" si="20"/>
        <v>1165</v>
      </c>
      <c r="AK82" s="17"/>
      <c r="AL82" s="17">
        <f t="shared" si="21"/>
        <v>2309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293</v>
      </c>
      <c r="AB83" s="28">
        <f t="shared" si="15"/>
        <v>272</v>
      </c>
      <c r="AC83" s="16">
        <f t="shared" si="16"/>
        <v>565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1039</v>
      </c>
      <c r="AI83" s="17"/>
      <c r="AJ83" s="17">
        <f t="shared" si="20"/>
        <v>1036</v>
      </c>
      <c r="AK83" s="17"/>
      <c r="AL83" s="17">
        <f t="shared" si="21"/>
        <v>2075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300</v>
      </c>
      <c r="AB84" s="28">
        <f t="shared" si="15"/>
        <v>270</v>
      </c>
      <c r="AC84" s="16">
        <f t="shared" si="16"/>
        <v>570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963</v>
      </c>
      <c r="AI84" s="17"/>
      <c r="AJ84" s="17">
        <f t="shared" si="20"/>
        <v>990</v>
      </c>
      <c r="AK84" s="17"/>
      <c r="AL84" s="17">
        <f t="shared" si="21"/>
        <v>1953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222</v>
      </c>
      <c r="AB85" s="28">
        <f t="shared" si="15"/>
        <v>292</v>
      </c>
      <c r="AC85" s="16">
        <f t="shared" si="16"/>
        <v>514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921</v>
      </c>
      <c r="AI85" s="17"/>
      <c r="AJ85" s="17">
        <f t="shared" si="20"/>
        <v>928</v>
      </c>
      <c r="AK85" s="17"/>
      <c r="AL85" s="17">
        <f t="shared" si="21"/>
        <v>1849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224</v>
      </c>
      <c r="AB86" s="28">
        <f t="shared" si="15"/>
        <v>202</v>
      </c>
      <c r="AC86" s="16">
        <f t="shared" si="16"/>
        <v>426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883</v>
      </c>
      <c r="AI86" s="17"/>
      <c r="AJ86" s="17">
        <f t="shared" si="20"/>
        <v>865</v>
      </c>
      <c r="AK86" s="17"/>
      <c r="AL86" s="17">
        <f t="shared" si="21"/>
        <v>1748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217</v>
      </c>
      <c r="AB87" s="28">
        <f t="shared" si="15"/>
        <v>226</v>
      </c>
      <c r="AC87" s="16">
        <f t="shared" si="16"/>
        <v>443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857</v>
      </c>
      <c r="AI87" s="17"/>
      <c r="AJ87" s="17">
        <f t="shared" si="20"/>
        <v>869</v>
      </c>
      <c r="AK87" s="17"/>
      <c r="AL87" s="17">
        <f t="shared" si="21"/>
        <v>1726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258</v>
      </c>
      <c r="AB88" s="28">
        <f t="shared" si="15"/>
        <v>208</v>
      </c>
      <c r="AC88" s="16">
        <f t="shared" si="16"/>
        <v>466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775</v>
      </c>
      <c r="AI88" s="14" t="s">
        <v>9</v>
      </c>
      <c r="AJ88" s="17">
        <f t="shared" si="20"/>
        <v>822</v>
      </c>
      <c r="AK88" s="14" t="s">
        <v>9</v>
      </c>
      <c r="AL88" s="17">
        <f t="shared" si="21"/>
        <v>1597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184</v>
      </c>
      <c r="AB89" s="28">
        <f t="shared" si="15"/>
        <v>229</v>
      </c>
      <c r="AC89" s="16">
        <f t="shared" si="16"/>
        <v>413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670</v>
      </c>
      <c r="AI89" s="17">
        <f>MAX(AH56:AH103)</f>
        <v>1646</v>
      </c>
      <c r="AJ89" s="17">
        <f t="shared" si="20"/>
        <v>802</v>
      </c>
      <c r="AK89" s="17">
        <f>MAX(AJ56:AJ103)</f>
        <v>1831</v>
      </c>
      <c r="AL89" s="17">
        <f t="shared" si="21"/>
        <v>1472</v>
      </c>
      <c r="AM89" s="19">
        <f>MAX(AL56:AL103)</f>
        <v>3459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198</v>
      </c>
      <c r="AB90" s="28">
        <f t="shared" si="15"/>
        <v>206</v>
      </c>
      <c r="AC90" s="16">
        <f t="shared" si="16"/>
        <v>404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623</v>
      </c>
      <c r="AI90" s="16" t="s">
        <v>10</v>
      </c>
      <c r="AJ90" s="17">
        <f t="shared" si="20"/>
        <v>752</v>
      </c>
      <c r="AK90" s="16" t="s">
        <v>10</v>
      </c>
      <c r="AL90" s="17">
        <f t="shared" si="21"/>
        <v>1375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135</v>
      </c>
      <c r="AB91" s="28">
        <f t="shared" si="15"/>
        <v>179</v>
      </c>
      <c r="AC91" s="16">
        <f t="shared" si="16"/>
        <v>314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540</v>
      </c>
      <c r="AI91" s="17">
        <f>MATCH(AI89,AH56:AH103,0)</f>
        <v>9</v>
      </c>
      <c r="AJ91" s="17">
        <f t="shared" si="20"/>
        <v>682</v>
      </c>
      <c r="AK91" s="17">
        <f>MATCH(AK89,AJ56:AJ103,0)</f>
        <v>17</v>
      </c>
      <c r="AL91" s="17">
        <f t="shared" si="21"/>
        <v>1222</v>
      </c>
      <c r="AM91" s="19">
        <f>MATCH(AM89,AL56:AL103,0)</f>
        <v>17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153</v>
      </c>
      <c r="AB92" s="28">
        <f t="shared" si="15"/>
        <v>188</v>
      </c>
      <c r="AC92" s="16">
        <f t="shared" si="16"/>
        <v>341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503</v>
      </c>
      <c r="AI92" s="16" t="s">
        <v>11</v>
      </c>
      <c r="AJ92" s="17">
        <f t="shared" si="20"/>
        <v>614</v>
      </c>
      <c r="AK92" s="16" t="s">
        <v>11</v>
      </c>
      <c r="AL92" s="17">
        <f t="shared" si="21"/>
        <v>1117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137</v>
      </c>
      <c r="AB93" s="28">
        <f t="shared" si="15"/>
        <v>179</v>
      </c>
      <c r="AC93" s="16">
        <f t="shared" si="16"/>
        <v>316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436</v>
      </c>
      <c r="AI93" s="16" t="s">
        <v>12</v>
      </c>
      <c r="AJ93" s="17">
        <f t="shared" si="20"/>
        <v>541</v>
      </c>
      <c r="AK93" s="16" t="s">
        <v>12</v>
      </c>
      <c r="AL93" s="17">
        <f t="shared" si="21"/>
        <v>977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115</v>
      </c>
      <c r="AB94" s="28">
        <f t="shared" si="15"/>
        <v>136</v>
      </c>
      <c r="AC94" s="16">
        <f t="shared" si="16"/>
        <v>251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379</v>
      </c>
      <c r="AI94" s="20">
        <f>IF(AI89=0,0,(INDEX($X56:$X103,AI91,$X$103)))</f>
        <v>0.58333333333333304</v>
      </c>
      <c r="AJ94" s="17">
        <f t="shared" si="20"/>
        <v>450</v>
      </c>
      <c r="AK94" s="20">
        <f>IF(AK89=0,0,(INDEX($X56:$X103,AK91,$X$103)))</f>
        <v>0.66666666666666596</v>
      </c>
      <c r="AL94" s="17">
        <f t="shared" si="21"/>
        <v>829</v>
      </c>
      <c r="AM94" s="21">
        <f>IF(AM89=0,0,(INDEX($X56:$X103,AM91,$X$103)))</f>
        <v>0.66666666666666596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98</v>
      </c>
      <c r="AB95" s="28">
        <f t="shared" si="15"/>
        <v>111</v>
      </c>
      <c r="AC95" s="16">
        <f t="shared" si="16"/>
        <v>209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313</v>
      </c>
      <c r="AI95" s="22">
        <f>INDEX(Q8:Q55,AI91,1)</f>
        <v>404</v>
      </c>
      <c r="AJ95" s="17">
        <f t="shared" si="20"/>
        <v>378</v>
      </c>
      <c r="AK95" s="22">
        <f>INDEX(S8:S55,AK91,1)</f>
        <v>474</v>
      </c>
      <c r="AL95" s="17">
        <f t="shared" si="21"/>
        <v>691</v>
      </c>
      <c r="AM95" s="23">
        <f>INDEX(Y$56:Y$103+Z$56:Z$103+AA$56:AA$103+AB$56:AB$103,AM$91,1)</f>
        <v>913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86</v>
      </c>
      <c r="AB96" s="28">
        <f t="shared" si="15"/>
        <v>115</v>
      </c>
      <c r="AC96" s="16">
        <f t="shared" si="16"/>
        <v>201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284</v>
      </c>
      <c r="AI96" s="22">
        <f>INDEX(Q8:Q55,AI91+1,1)</f>
        <v>417</v>
      </c>
      <c r="AJ96" s="17">
        <f t="shared" si="20"/>
        <v>337</v>
      </c>
      <c r="AK96" s="22">
        <f>INDEX(S8:S55,AK91+1,1)</f>
        <v>446</v>
      </c>
      <c r="AL96" s="17">
        <f t="shared" si="21"/>
        <v>621</v>
      </c>
      <c r="AM96" s="23">
        <f>INDEX(Y$56:Y$103+Z$56:Z$103+AA$56:AA$103+AB$56:AB$103,AM$91+1,1)</f>
        <v>865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80</v>
      </c>
      <c r="AB97" s="28">
        <f t="shared" si="15"/>
        <v>88</v>
      </c>
      <c r="AC97" s="16">
        <f t="shared" si="16"/>
        <v>168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258</v>
      </c>
      <c r="AI97" s="22">
        <f>INDEX(Q8:Q55,AI91+2,1)</f>
        <v>408</v>
      </c>
      <c r="AJ97" s="17">
        <f t="shared" si="20"/>
        <v>279</v>
      </c>
      <c r="AK97" s="22">
        <f>INDEX(S8:S55,AK91+2,1)</f>
        <v>453</v>
      </c>
      <c r="AL97" s="17">
        <f t="shared" si="21"/>
        <v>537</v>
      </c>
      <c r="AM97" s="23">
        <f>INDEX(Y$56:Y$103+Z$56:Z$103+AA$56:AA$103+AB$56:AB$103,AM$91+2,1)</f>
        <v>815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49</v>
      </c>
      <c r="AB98" s="28">
        <f t="shared" si="15"/>
        <v>64</v>
      </c>
      <c r="AC98" s="16">
        <f t="shared" si="16"/>
        <v>113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234</v>
      </c>
      <c r="AI98" s="22">
        <f>INDEX(Q8:Q55,AI91+3,1)</f>
        <v>417</v>
      </c>
      <c r="AJ98" s="17">
        <f t="shared" si="20"/>
        <v>243</v>
      </c>
      <c r="AK98" s="22">
        <f>INDEX(S8:S55,AK91+3,1)</f>
        <v>458</v>
      </c>
      <c r="AL98" s="17">
        <f t="shared" si="21"/>
        <v>477</v>
      </c>
      <c r="AM98" s="23">
        <f>INDEX(Y$56:Y$103+Z$56:Z$103+AA$56:AA$103+AB$56:AB$103,AM$91+3,1)</f>
        <v>866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69</v>
      </c>
      <c r="AB99" s="28">
        <f t="shared" si="15"/>
        <v>70</v>
      </c>
      <c r="AC99" s="16">
        <f t="shared" si="16"/>
        <v>139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231</v>
      </c>
      <c r="AI99" s="17" t="s">
        <v>13</v>
      </c>
      <c r="AJ99" s="17">
        <f t="shared" si="20"/>
        <v>229</v>
      </c>
      <c r="AK99" s="17" t="s">
        <v>13</v>
      </c>
      <c r="AL99" s="17">
        <f t="shared" si="21"/>
        <v>460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60</v>
      </c>
      <c r="AB100" s="28">
        <f t="shared" si="15"/>
        <v>57</v>
      </c>
      <c r="AC100" s="16">
        <f t="shared" si="16"/>
        <v>117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200</v>
      </c>
      <c r="AI100" s="17">
        <f>MAX(AI95:AI98)</f>
        <v>417</v>
      </c>
      <c r="AJ100" s="17">
        <f t="shared" si="20"/>
        <v>197</v>
      </c>
      <c r="AK100" s="17">
        <f>MAX(AK95:AK98)</f>
        <v>474</v>
      </c>
      <c r="AL100" s="17">
        <f t="shared" si="21"/>
        <v>397</v>
      </c>
      <c r="AM100" s="19">
        <f>MAX(AM95:AM98)</f>
        <v>913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56</v>
      </c>
      <c r="AB101" s="28">
        <f t="shared" si="15"/>
        <v>52</v>
      </c>
      <c r="AC101" s="16">
        <f t="shared" si="16"/>
        <v>108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140</v>
      </c>
      <c r="AI101" s="17"/>
      <c r="AJ101" s="17">
        <f t="shared" si="20"/>
        <v>140</v>
      </c>
      <c r="AK101" s="17"/>
      <c r="AL101" s="17">
        <f t="shared" si="21"/>
        <v>280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46</v>
      </c>
      <c r="AB102" s="28">
        <f t="shared" si="15"/>
        <v>50</v>
      </c>
      <c r="AC102" s="16">
        <f t="shared" si="16"/>
        <v>96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84</v>
      </c>
      <c r="AI102" s="17" t="s">
        <v>14</v>
      </c>
      <c r="AJ102" s="17">
        <f t="shared" si="20"/>
        <v>88</v>
      </c>
      <c r="AK102" s="17" t="s">
        <v>14</v>
      </c>
      <c r="AL102" s="17">
        <f t="shared" si="21"/>
        <v>172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38</v>
      </c>
      <c r="AB103" s="28">
        <f t="shared" si="15"/>
        <v>38</v>
      </c>
      <c r="AC103" s="16">
        <f t="shared" si="16"/>
        <v>76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38</v>
      </c>
      <c r="AI103" s="24">
        <f>IF(SUM(AI95:AI98)=0,0,(SUM(AI95:AI98)/(AI100*4)))</f>
        <v>0.98681055155875297</v>
      </c>
      <c r="AJ103" s="17">
        <f t="shared" si="20"/>
        <v>38</v>
      </c>
      <c r="AK103" s="24">
        <f>IF(SUM(AK95:AK98)=0,0,(SUM(AK95:AK98)/(AK100*4)))</f>
        <v>0.96571729957805907</v>
      </c>
      <c r="AL103" s="17">
        <f t="shared" si="21"/>
        <v>76</v>
      </c>
      <c r="AM103" s="25">
        <f>IF(SUM(AM95:AM98)=0,0,(SUM(AM95:AM98)/(AM100*4)))</f>
        <v>0.94715224534501641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Auto Mall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+ 3</f>
        <v>41320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Fremont and Osgood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IF(LEN(TRIM(Input!C294)) = 0, "", Input!C294)</f>
        <v/>
      </c>
      <c r="C8" s="91" t="s">
        <v>0</v>
      </c>
      <c r="D8" s="90" t="str">
        <f>IF(LEN(TRIM(Input!D294)) = 0, "", Input!D294)</f>
        <v/>
      </c>
      <c r="E8" s="92"/>
      <c r="F8" s="90" t="str">
        <f>IF(LEN(TRIM(Input!E294)) = 0, "", Input!E294)</f>
        <v/>
      </c>
      <c r="G8" s="90" t="s">
        <v>0</v>
      </c>
      <c r="H8" s="90" t="str">
        <f>IF(LEN(TRIM(Input!F294)) = 0, "", Input!F294)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IF(LEN(TRIM(Input!C342)) = 0, "", Input!C342)</f>
        <v/>
      </c>
      <c r="N8" s="95" t="s">
        <v>0</v>
      </c>
      <c r="O8" s="94" t="str">
        <f>IF(LEN(TRIM(Input!D342)) = 0, "", Input!D342)</f>
        <v/>
      </c>
      <c r="P8" s="94" t="s">
        <v>0</v>
      </c>
      <c r="Q8" s="94" t="str">
        <f>IF(LEN(TRIM(Input!E342)) = 0, "", Input!E342)</f>
        <v/>
      </c>
      <c r="R8" s="94" t="s">
        <v>0</v>
      </c>
      <c r="S8" s="94" t="str">
        <f>IF(LEN(TRIM(Input!F342)) = 0, "", Input!F342)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IF(LEN(TRIM(Input!C295)) = 0, "", Input!C295)</f>
        <v/>
      </c>
      <c r="C9" s="91" t="s">
        <v>0</v>
      </c>
      <c r="D9" s="90" t="str">
        <f>IF(LEN(TRIM(Input!D295)) = 0, "", Input!D295)</f>
        <v/>
      </c>
      <c r="E9" s="98"/>
      <c r="F9" s="90" t="str">
        <f>IF(LEN(TRIM(Input!E295)) = 0, "", Input!E295)</f>
        <v/>
      </c>
      <c r="G9" s="90" t="s">
        <v>0</v>
      </c>
      <c r="H9" s="90" t="str">
        <f>IF(LEN(TRIM(Input!F295)) = 0, "", Input!F295)</f>
        <v/>
      </c>
      <c r="I9" s="91" t="s">
        <v>0</v>
      </c>
      <c r="J9" s="90"/>
      <c r="K9" s="93">
        <v>0.51041666666666663</v>
      </c>
      <c r="L9" s="94"/>
      <c r="M9" s="94" t="str">
        <f>IF(LEN(TRIM(Input!C343)) = 0, "", Input!C343)</f>
        <v/>
      </c>
      <c r="N9" s="95" t="s">
        <v>0</v>
      </c>
      <c r="O9" s="94" t="str">
        <f>IF(LEN(TRIM(Input!D343)) = 0, "", Input!D343)</f>
        <v/>
      </c>
      <c r="P9" s="94" t="s">
        <v>0</v>
      </c>
      <c r="Q9" s="94" t="str">
        <f>IF(LEN(TRIM(Input!E343)) = 0, "", Input!E343)</f>
        <v/>
      </c>
      <c r="R9" s="94" t="s">
        <v>0</v>
      </c>
      <c r="S9" s="94" t="str">
        <f>IF(LEN(TRIM(Input!F343)) = 0, "", Input!F343)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IF(LEN(TRIM(Input!C296)) = 0, "", Input!C296)</f>
        <v/>
      </c>
      <c r="C10" s="91" t="s">
        <v>0</v>
      </c>
      <c r="D10" s="90" t="str">
        <f>IF(LEN(TRIM(Input!D296)) = 0, "", Input!D296)</f>
        <v/>
      </c>
      <c r="E10" s="98"/>
      <c r="F10" s="90" t="str">
        <f>IF(LEN(TRIM(Input!E296)) = 0, "", Input!E296)</f>
        <v/>
      </c>
      <c r="G10" s="90" t="s">
        <v>0</v>
      </c>
      <c r="H10" s="90" t="str">
        <f>IF(LEN(TRIM(Input!F296)) = 0, "", Input!F296)</f>
        <v/>
      </c>
      <c r="I10" s="91" t="s">
        <v>0</v>
      </c>
      <c r="J10" s="90"/>
      <c r="K10" s="93">
        <v>0.52083333333333304</v>
      </c>
      <c r="L10" s="94"/>
      <c r="M10" s="94" t="str">
        <f>IF(LEN(TRIM(Input!C344)) = 0, "", Input!C344)</f>
        <v/>
      </c>
      <c r="N10" s="95" t="s">
        <v>0</v>
      </c>
      <c r="O10" s="94" t="str">
        <f>IF(LEN(TRIM(Input!D344)) = 0, "", Input!D344)</f>
        <v/>
      </c>
      <c r="P10" s="94" t="s">
        <v>0</v>
      </c>
      <c r="Q10" s="94" t="str">
        <f>IF(LEN(TRIM(Input!E344)) = 0, "", Input!E344)</f>
        <v/>
      </c>
      <c r="R10" s="94" t="s">
        <v>0</v>
      </c>
      <c r="S10" s="94" t="str">
        <f>IF(LEN(TRIM(Input!F344)) = 0, "", Input!F344)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IF(LEN(TRIM(Input!C297)) = 0, "", Input!C297)</f>
        <v/>
      </c>
      <c r="C11" s="168" t="str">
        <f>IF(LEN(CONCATENATE(B8,B9,B10,B11))=0, " ", SUM(B8:B11))</f>
        <v xml:space="preserve"> </v>
      </c>
      <c r="D11" s="167" t="str">
        <f>IF(LEN(TRIM(Input!D297)) = 0, "", Input!D297)</f>
        <v/>
      </c>
      <c r="E11" s="168" t="str">
        <f>IF(LEN(CONCATENATE(D8,D9,D10,D11))=0, " ", SUM(D8:D11))</f>
        <v xml:space="preserve"> </v>
      </c>
      <c r="F11" s="167" t="str">
        <f>IF(LEN(TRIM(Input!E297)) = 0, "", Input!E297)</f>
        <v/>
      </c>
      <c r="G11" s="168" t="str">
        <f>IF(LEN(CONCATENATE(F8,F9,F10,F11))=0, " ", SUM(F8:F11))</f>
        <v xml:space="preserve"> </v>
      </c>
      <c r="H11" s="167" t="str">
        <f>IF(LEN(TRIM(Input!F297)) = 0, "", Input!F297)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IF(LEN(TRIM(Input!C345)) = 0, "", Input!C345)</f>
        <v/>
      </c>
      <c r="N11" s="108" t="str">
        <f>IF(LEN(CONCATENATE(M8,M9,M10,M11))=0, " ", SUM(M8:M11))</f>
        <v xml:space="preserve"> </v>
      </c>
      <c r="O11" s="107" t="str">
        <f>IF(LEN(TRIM(Input!D345)) = 0, "", Input!D345)</f>
        <v/>
      </c>
      <c r="P11" s="108" t="str">
        <f>IF(LEN(CONCATENATE(O8,O9,O10,O11))=0, " ", SUM(O8:O11))</f>
        <v xml:space="preserve"> </v>
      </c>
      <c r="Q11" s="107" t="str">
        <f>IF(LEN(TRIM(Input!E345)) = 0, "", Input!E345)</f>
        <v/>
      </c>
      <c r="R11" s="108" t="str">
        <f>IF(LEN(CONCATENATE(Q8,Q9,Q10,Q11))=0, " ", SUM(Q8:Q11))</f>
        <v xml:space="preserve"> </v>
      </c>
      <c r="S11" s="107" t="str">
        <f>IF(LEN(TRIM(Input!F345)) = 0, "", Input!F345)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IF(LEN(TRIM(Input!C298)) = 0, "", Input!C298)</f>
        <v/>
      </c>
      <c r="C12" s="91" t="s">
        <v>0</v>
      </c>
      <c r="D12" s="90" t="str">
        <f>IF(LEN(TRIM(Input!D298)) = 0, "", Input!D298)</f>
        <v/>
      </c>
      <c r="E12" s="92"/>
      <c r="F12" s="90" t="str">
        <f>IF(LEN(TRIM(Input!E298)) = 0, "", Input!E298)</f>
        <v/>
      </c>
      <c r="G12" s="90" t="s">
        <v>0</v>
      </c>
      <c r="H12" s="90" t="str">
        <f>IF(LEN(TRIM(Input!F298)) = 0, "", Input!F298)</f>
        <v/>
      </c>
      <c r="I12" s="91" t="s">
        <v>0</v>
      </c>
      <c r="J12" s="101"/>
      <c r="K12" s="102">
        <v>0.54166666666666696</v>
      </c>
      <c r="L12" s="94"/>
      <c r="M12" s="94" t="str">
        <f>IF(LEN(TRIM(Input!C346)) = 0, "", Input!C346)</f>
        <v/>
      </c>
      <c r="N12" s="95" t="s">
        <v>0</v>
      </c>
      <c r="O12" s="94" t="str">
        <f>IF(LEN(TRIM(Input!D346)) = 0, "", Input!D346)</f>
        <v/>
      </c>
      <c r="P12" s="94" t="s">
        <v>0</v>
      </c>
      <c r="Q12" s="94" t="str">
        <f>IF(LEN(TRIM(Input!E346)) = 0, "", Input!E346)</f>
        <v/>
      </c>
      <c r="R12" s="94" t="s">
        <v>0</v>
      </c>
      <c r="S12" s="94" t="str">
        <f>IF(LEN(TRIM(Input!F346)) = 0, "", Input!F346)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IF(LEN(TRIM(Input!C299)) = 0, "", Input!C299)</f>
        <v/>
      </c>
      <c r="C13" s="91" t="s">
        <v>0</v>
      </c>
      <c r="D13" s="90" t="str">
        <f>IF(LEN(TRIM(Input!D299)) = 0, "", Input!D299)</f>
        <v/>
      </c>
      <c r="E13" s="98"/>
      <c r="F13" s="90" t="str">
        <f>IF(LEN(TRIM(Input!E299)) = 0, "", Input!E299)</f>
        <v/>
      </c>
      <c r="G13" s="90" t="s">
        <v>0</v>
      </c>
      <c r="H13" s="90" t="str">
        <f>IF(LEN(TRIM(Input!F299)) = 0, "", Input!F299)</f>
        <v/>
      </c>
      <c r="I13" s="91" t="s">
        <v>0</v>
      </c>
      <c r="J13" s="101"/>
      <c r="K13" s="93">
        <v>0.55208333333333304</v>
      </c>
      <c r="L13" s="94"/>
      <c r="M13" s="94" t="str">
        <f>IF(LEN(TRIM(Input!C347)) = 0, "", Input!C347)</f>
        <v/>
      </c>
      <c r="N13" s="95" t="s">
        <v>0</v>
      </c>
      <c r="O13" s="94" t="str">
        <f>IF(LEN(TRIM(Input!D347)) = 0, "", Input!D347)</f>
        <v/>
      </c>
      <c r="P13" s="94" t="s">
        <v>0</v>
      </c>
      <c r="Q13" s="94" t="str">
        <f>IF(LEN(TRIM(Input!E347)) = 0, "", Input!E347)</f>
        <v/>
      </c>
      <c r="R13" s="94" t="s">
        <v>0</v>
      </c>
      <c r="S13" s="94" t="str">
        <f>IF(LEN(TRIM(Input!F347)) = 0, "", Input!F347)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IF(LEN(TRIM(Input!C300)) = 0, "", Input!C300)</f>
        <v/>
      </c>
      <c r="C14" s="91" t="s">
        <v>0</v>
      </c>
      <c r="D14" s="90" t="str">
        <f>IF(LEN(TRIM(Input!D300)) = 0, "", Input!D300)</f>
        <v/>
      </c>
      <c r="E14" s="98"/>
      <c r="F14" s="90" t="str">
        <f>IF(LEN(TRIM(Input!E300)) = 0, "", Input!E300)</f>
        <v/>
      </c>
      <c r="G14" s="90" t="s">
        <v>0</v>
      </c>
      <c r="H14" s="90" t="str">
        <f>IF(LEN(TRIM(Input!F300)) = 0, "", Input!F300)</f>
        <v/>
      </c>
      <c r="I14" s="91" t="s">
        <v>0</v>
      </c>
      <c r="J14" s="101"/>
      <c r="K14" s="93">
        <v>0.5625</v>
      </c>
      <c r="L14" s="94"/>
      <c r="M14" s="94" t="str">
        <f>IF(LEN(TRIM(Input!C348)) = 0, "", Input!C348)</f>
        <v/>
      </c>
      <c r="N14" s="95" t="s">
        <v>0</v>
      </c>
      <c r="O14" s="94" t="str">
        <f>IF(LEN(TRIM(Input!D348)) = 0, "", Input!D348)</f>
        <v/>
      </c>
      <c r="P14" s="94" t="s">
        <v>0</v>
      </c>
      <c r="Q14" s="94" t="str">
        <f>IF(LEN(TRIM(Input!E348)) = 0, "", Input!E348)</f>
        <v/>
      </c>
      <c r="R14" s="94" t="s">
        <v>0</v>
      </c>
      <c r="S14" s="94" t="str">
        <f>IF(LEN(TRIM(Input!F348)) = 0, "", Input!F348)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IF(LEN(TRIM(Input!C301)) = 0, "", Input!C301)</f>
        <v/>
      </c>
      <c r="C15" s="168" t="str">
        <f>IF(LEN(CONCATENATE(B12,B13,B14,B15))=0, " ", SUM(B12:B15))</f>
        <v xml:space="preserve"> </v>
      </c>
      <c r="D15" s="167" t="str">
        <f>IF(LEN(TRIM(Input!D301)) = 0, "", Input!D301)</f>
        <v/>
      </c>
      <c r="E15" s="168" t="str">
        <f>IF(LEN(CONCATENATE(D12,D13,D14,D15))=0, " ", SUM(D12:D15))</f>
        <v xml:space="preserve"> </v>
      </c>
      <c r="F15" s="167" t="str">
        <f>IF(LEN(TRIM(Input!E301)) = 0, "", Input!E301)</f>
        <v/>
      </c>
      <c r="G15" s="168" t="str">
        <f>IF(LEN(CONCATENATE(F12,F13,F14,F15))=0, " ", SUM(F12:F15))</f>
        <v xml:space="preserve"> </v>
      </c>
      <c r="H15" s="167" t="str">
        <f>IF(LEN(TRIM(Input!F301)) = 0, "", Input!F301)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IF(LEN(TRIM(Input!C349)) = 0, "", Input!C349)</f>
        <v/>
      </c>
      <c r="N15" s="108" t="str">
        <f>IF(LEN(CONCATENATE(M12,M13,M14,M15))=0, " ", SUM(M12:M15))</f>
        <v xml:space="preserve"> </v>
      </c>
      <c r="O15" s="107" t="str">
        <f>IF(LEN(TRIM(Input!D349)) = 0, "", Input!D349)</f>
        <v/>
      </c>
      <c r="P15" s="108" t="str">
        <f>IF(LEN(CONCATENATE(O12,O13,O14,O15))=0, " ", SUM(O12:O15))</f>
        <v xml:space="preserve"> </v>
      </c>
      <c r="Q15" s="107" t="str">
        <f>IF(LEN(TRIM(Input!E349)) = 0, "", Input!E349)</f>
        <v/>
      </c>
      <c r="R15" s="108" t="str">
        <f>IF(LEN(CONCATENATE(Q12,Q13,Q14,Q15))=0, " ", SUM(Q12:Q15))</f>
        <v xml:space="preserve"> </v>
      </c>
      <c r="S15" s="107" t="str">
        <f>IF(LEN(TRIM(Input!F349)) = 0, "", Input!F349)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IF(LEN(TRIM(Input!C302)) = 0, "", Input!C302)</f>
        <v/>
      </c>
      <c r="C16" s="91" t="s">
        <v>0</v>
      </c>
      <c r="D16" s="90" t="str">
        <f>IF(LEN(TRIM(Input!D302)) = 0, "", Input!D302)</f>
        <v/>
      </c>
      <c r="E16" s="92"/>
      <c r="F16" s="90" t="str">
        <f>IF(LEN(TRIM(Input!E302)) = 0, "", Input!E302)</f>
        <v/>
      </c>
      <c r="G16" s="90" t="s">
        <v>0</v>
      </c>
      <c r="H16" s="90" t="str">
        <f>IF(LEN(TRIM(Input!F302)) = 0, "", Input!F302)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IF(LEN(TRIM(Input!C350)) = 0, "", Input!C350)</f>
        <v/>
      </c>
      <c r="N16" s="95" t="s">
        <v>0</v>
      </c>
      <c r="O16" s="94" t="str">
        <f>IF(LEN(TRIM(Input!D350)) = 0, "", Input!D350)</f>
        <v/>
      </c>
      <c r="P16" s="94" t="s">
        <v>0</v>
      </c>
      <c r="Q16" s="94" t="str">
        <f>IF(LEN(TRIM(Input!E350)) = 0, "", Input!E350)</f>
        <v/>
      </c>
      <c r="R16" s="94" t="s">
        <v>0</v>
      </c>
      <c r="S16" s="94" t="str">
        <f>IF(LEN(TRIM(Input!F350)) = 0, "", Input!F350)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IF(LEN(TRIM(Input!C303)) = 0, "", Input!C303)</f>
        <v/>
      </c>
      <c r="C17" s="91" t="s">
        <v>0</v>
      </c>
      <c r="D17" s="90" t="str">
        <f>IF(LEN(TRIM(Input!D303)) = 0, "", Input!D303)</f>
        <v/>
      </c>
      <c r="E17" s="98"/>
      <c r="F17" s="90" t="str">
        <f>IF(LEN(TRIM(Input!E303)) = 0, "", Input!E303)</f>
        <v/>
      </c>
      <c r="G17" s="90" t="s">
        <v>0</v>
      </c>
      <c r="H17" s="90" t="str">
        <f>IF(LEN(TRIM(Input!F303)) = 0, "", Input!F303)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IF(LEN(TRIM(Input!C351)) = 0, "", Input!C351)</f>
        <v/>
      </c>
      <c r="N17" s="95" t="s">
        <v>0</v>
      </c>
      <c r="O17" s="94" t="str">
        <f>IF(LEN(TRIM(Input!D351)) = 0, "", Input!D351)</f>
        <v/>
      </c>
      <c r="P17" s="94" t="s">
        <v>0</v>
      </c>
      <c r="Q17" s="94" t="str">
        <f>IF(LEN(TRIM(Input!E351)) = 0, "", Input!E351)</f>
        <v/>
      </c>
      <c r="R17" s="94" t="s">
        <v>0</v>
      </c>
      <c r="S17" s="94" t="str">
        <f>IF(LEN(TRIM(Input!F351)) = 0, "", Input!F351)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IF(LEN(TRIM(Input!C304)) = 0, "", Input!C304)</f>
        <v/>
      </c>
      <c r="C18" s="91" t="s">
        <v>0</v>
      </c>
      <c r="D18" s="90" t="str">
        <f>IF(LEN(TRIM(Input!D304)) = 0, "", Input!D304)</f>
        <v/>
      </c>
      <c r="E18" s="98"/>
      <c r="F18" s="90" t="str">
        <f>IF(LEN(TRIM(Input!E304)) = 0, "", Input!E304)</f>
        <v/>
      </c>
      <c r="G18" s="90" t="s">
        <v>0</v>
      </c>
      <c r="H18" s="90" t="str">
        <f>IF(LEN(TRIM(Input!F304)) = 0, "", Input!F304)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IF(LEN(TRIM(Input!C352)) = 0, "", Input!C352)</f>
        <v/>
      </c>
      <c r="N18" s="95" t="s">
        <v>0</v>
      </c>
      <c r="O18" s="94" t="str">
        <f>IF(LEN(TRIM(Input!D352)) = 0, "", Input!D352)</f>
        <v/>
      </c>
      <c r="P18" s="94" t="s">
        <v>0</v>
      </c>
      <c r="Q18" s="94" t="str">
        <f>IF(LEN(TRIM(Input!E352)) = 0, "", Input!E352)</f>
        <v/>
      </c>
      <c r="R18" s="94" t="s">
        <v>0</v>
      </c>
      <c r="S18" s="94" t="str">
        <f>IF(LEN(TRIM(Input!F352)) = 0, "", Input!F352)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IF(LEN(TRIM(Input!C305)) = 0, "", Input!C305)</f>
        <v/>
      </c>
      <c r="C19" s="168" t="str">
        <f>IF(LEN(CONCATENATE(B16,B17,B18,B19))=0, " ", SUM(B16:B19))</f>
        <v xml:space="preserve"> </v>
      </c>
      <c r="D19" s="167" t="str">
        <f>IF(LEN(TRIM(Input!D305)) = 0, "", Input!D305)</f>
        <v/>
      </c>
      <c r="E19" s="168" t="str">
        <f>IF(LEN(CONCATENATE(D16,D17,D18,D19))=0, " ", SUM(D16:D19))</f>
        <v xml:space="preserve"> </v>
      </c>
      <c r="F19" s="167" t="str">
        <f>IF(LEN(TRIM(Input!E305)) = 0, "", Input!E305)</f>
        <v/>
      </c>
      <c r="G19" s="168" t="str">
        <f>IF(LEN(CONCATENATE(F16,F17,F18,F19))=0, " ", SUM(F16:F19))</f>
        <v xml:space="preserve"> </v>
      </c>
      <c r="H19" s="167" t="str">
        <f>IF(LEN(TRIM(Input!F305)) = 0, "", Input!F305)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IF(LEN(TRIM(Input!C353)) = 0, "", Input!C353)</f>
        <v/>
      </c>
      <c r="N19" s="108" t="str">
        <f>IF(LEN(CONCATENATE(M16,M17,M18,M19))=0, " ", SUM(M16:M19))</f>
        <v xml:space="preserve"> </v>
      </c>
      <c r="O19" s="107" t="str">
        <f>IF(LEN(TRIM(Input!D353)) = 0, "", Input!D353)</f>
        <v/>
      </c>
      <c r="P19" s="108" t="str">
        <f>IF(LEN(CONCATENATE(O16,O17,O18,O19))=0, " ", SUM(O16:O19))</f>
        <v xml:space="preserve"> </v>
      </c>
      <c r="Q19" s="107" t="str">
        <f>IF(LEN(TRIM(Input!E353)) = 0, "", Input!E353)</f>
        <v/>
      </c>
      <c r="R19" s="108" t="str">
        <f>IF(LEN(CONCATENATE(Q16,Q17,Q18,Q19))=0, " ", SUM(Q16:Q19))</f>
        <v xml:space="preserve"> </v>
      </c>
      <c r="S19" s="107" t="str">
        <f>IF(LEN(TRIM(Input!F353)) = 0, "", Input!F353)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IF(LEN(TRIM(Input!C306)) = 0, "", Input!C306)</f>
        <v/>
      </c>
      <c r="C20" s="91" t="s">
        <v>0</v>
      </c>
      <c r="D20" s="90" t="str">
        <f>IF(LEN(TRIM(Input!D306)) = 0, "", Input!D306)</f>
        <v/>
      </c>
      <c r="E20" s="92"/>
      <c r="F20" s="90" t="str">
        <f>IF(LEN(TRIM(Input!E306)) = 0, "", Input!E306)</f>
        <v/>
      </c>
      <c r="G20" s="90" t="s">
        <v>0</v>
      </c>
      <c r="H20" s="90" t="str">
        <f>IF(LEN(TRIM(Input!F306)) = 0, "", Input!F306)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IF(LEN(TRIM(Input!C354)) = 0, "", Input!C354)</f>
        <v/>
      </c>
      <c r="N20" s="95" t="s">
        <v>0</v>
      </c>
      <c r="O20" s="94" t="str">
        <f>IF(LEN(TRIM(Input!D354)) = 0, "", Input!D354)</f>
        <v/>
      </c>
      <c r="P20" s="94" t="s">
        <v>0</v>
      </c>
      <c r="Q20" s="94" t="str">
        <f>IF(LEN(TRIM(Input!E354)) = 0, "", Input!E354)</f>
        <v/>
      </c>
      <c r="R20" s="94" t="s">
        <v>0</v>
      </c>
      <c r="S20" s="94" t="str">
        <f>IF(LEN(TRIM(Input!F354)) = 0, "", Input!F354)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IF(LEN(TRIM(Input!C307)) = 0, "", Input!C307)</f>
        <v/>
      </c>
      <c r="C21" s="91" t="s">
        <v>0</v>
      </c>
      <c r="D21" s="90" t="str">
        <f>IF(LEN(TRIM(Input!D307)) = 0, "", Input!D307)</f>
        <v/>
      </c>
      <c r="E21" s="98"/>
      <c r="F21" s="90" t="str">
        <f>IF(LEN(TRIM(Input!E307)) = 0, "", Input!E307)</f>
        <v/>
      </c>
      <c r="G21" s="90" t="s">
        <v>0</v>
      </c>
      <c r="H21" s="90" t="str">
        <f>IF(LEN(TRIM(Input!F307)) = 0, "", Input!F307)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IF(LEN(TRIM(Input!C355)) = 0, "", Input!C355)</f>
        <v/>
      </c>
      <c r="N21" s="95" t="s">
        <v>0</v>
      </c>
      <c r="O21" s="94" t="str">
        <f>IF(LEN(TRIM(Input!D355)) = 0, "", Input!D355)</f>
        <v/>
      </c>
      <c r="P21" s="94" t="s">
        <v>0</v>
      </c>
      <c r="Q21" s="94" t="str">
        <f>IF(LEN(TRIM(Input!E355)) = 0, "", Input!E355)</f>
        <v/>
      </c>
      <c r="R21" s="94" t="s">
        <v>0</v>
      </c>
      <c r="S21" s="94" t="str">
        <f>IF(LEN(TRIM(Input!F355)) = 0, "", Input!F355)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IF(LEN(TRIM(Input!C308)) = 0, "", Input!C308)</f>
        <v/>
      </c>
      <c r="C22" s="91" t="s">
        <v>0</v>
      </c>
      <c r="D22" s="90" t="str">
        <f>IF(LEN(TRIM(Input!D308)) = 0, "", Input!D308)</f>
        <v/>
      </c>
      <c r="E22" s="98"/>
      <c r="F22" s="90" t="str">
        <f>IF(LEN(TRIM(Input!E308)) = 0, "", Input!E308)</f>
        <v/>
      </c>
      <c r="G22" s="90" t="s">
        <v>0</v>
      </c>
      <c r="H22" s="90" t="str">
        <f>IF(LEN(TRIM(Input!F308)) = 0, "", Input!F308)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IF(LEN(TRIM(Input!C356)) = 0, "", Input!C356)</f>
        <v/>
      </c>
      <c r="N22" s="95" t="s">
        <v>0</v>
      </c>
      <c r="O22" s="94" t="str">
        <f>IF(LEN(TRIM(Input!D356)) = 0, "", Input!D356)</f>
        <v/>
      </c>
      <c r="P22" s="94" t="s">
        <v>0</v>
      </c>
      <c r="Q22" s="94" t="str">
        <f>IF(LEN(TRIM(Input!E356)) = 0, "", Input!E356)</f>
        <v/>
      </c>
      <c r="R22" s="94" t="s">
        <v>0</v>
      </c>
      <c r="S22" s="94" t="str">
        <f>IF(LEN(TRIM(Input!F356)) = 0, "", Input!F356)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IF(LEN(TRIM(Input!C309)) = 0, "", Input!C309)</f>
        <v/>
      </c>
      <c r="C23" s="168" t="str">
        <f>IF(LEN(CONCATENATE(B20,B21,B22,B23))=0, " ", SUM(B20:B23))</f>
        <v xml:space="preserve"> </v>
      </c>
      <c r="D23" s="167" t="str">
        <f>IF(LEN(TRIM(Input!D309)) = 0, "", Input!D309)</f>
        <v/>
      </c>
      <c r="E23" s="168" t="str">
        <f>IF(LEN(CONCATENATE(D20,D21,D22,D23))=0, " ", SUM(D20:D23))</f>
        <v xml:space="preserve"> </v>
      </c>
      <c r="F23" s="167" t="str">
        <f>IF(LEN(TRIM(Input!E309)) = 0, "", Input!E309)</f>
        <v/>
      </c>
      <c r="G23" s="168" t="str">
        <f>IF(LEN(CONCATENATE(F20,F21,F22,F23))=0, " ", SUM(F20:F23))</f>
        <v xml:space="preserve"> </v>
      </c>
      <c r="H23" s="167" t="str">
        <f>IF(LEN(TRIM(Input!F309)) = 0, "", Input!F309)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IF(LEN(TRIM(Input!C357)) = 0, "", Input!C357)</f>
        <v/>
      </c>
      <c r="N23" s="108" t="str">
        <f>IF(LEN(CONCATENATE(M20,M21,M22,M23))=0, " ", SUM(M20:M23))</f>
        <v xml:space="preserve"> </v>
      </c>
      <c r="O23" s="107" t="str">
        <f>IF(LEN(TRIM(Input!D357)) = 0, "", Input!D357)</f>
        <v/>
      </c>
      <c r="P23" s="108" t="str">
        <f>IF(LEN(CONCATENATE(O20,O21,O22,O23))=0, " ", SUM(O20:O23))</f>
        <v xml:space="preserve"> </v>
      </c>
      <c r="Q23" s="107" t="str">
        <f>IF(LEN(TRIM(Input!E357)) = 0, "", Input!E357)</f>
        <v/>
      </c>
      <c r="R23" s="108" t="str">
        <f>IF(LEN(CONCATENATE(Q20,Q21,Q22,Q23))=0, " ", SUM(Q20:Q23))</f>
        <v xml:space="preserve"> </v>
      </c>
      <c r="S23" s="107" t="str">
        <f>IF(LEN(TRIM(Input!F357)) = 0, "", Input!F357)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IF(LEN(TRIM(Input!C310)) = 0, "", Input!C310)</f>
        <v/>
      </c>
      <c r="C24" s="91" t="s">
        <v>0</v>
      </c>
      <c r="D24" s="90" t="str">
        <f>IF(LEN(TRIM(Input!D310)) = 0, "", Input!D310)</f>
        <v/>
      </c>
      <c r="E24" s="92"/>
      <c r="F24" s="90" t="str">
        <f>IF(LEN(TRIM(Input!E310)) = 0, "", Input!E310)</f>
        <v/>
      </c>
      <c r="G24" s="90" t="s">
        <v>0</v>
      </c>
      <c r="H24" s="90" t="str">
        <f>IF(LEN(TRIM(Input!F310)) = 0, "", Input!F310)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IF(LEN(TRIM(Input!C358)) = 0, "", Input!C358)</f>
        <v/>
      </c>
      <c r="N24" s="95" t="s">
        <v>0</v>
      </c>
      <c r="O24" s="94" t="str">
        <f>IF(LEN(TRIM(Input!D358)) = 0, "", Input!D358)</f>
        <v/>
      </c>
      <c r="P24" s="94" t="s">
        <v>0</v>
      </c>
      <c r="Q24" s="94" t="str">
        <f>IF(LEN(TRIM(Input!E358)) = 0, "", Input!E358)</f>
        <v/>
      </c>
      <c r="R24" s="94" t="s">
        <v>0</v>
      </c>
      <c r="S24" s="94" t="str">
        <f>IF(LEN(TRIM(Input!F358)) = 0, "", Input!F358)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IF(LEN(TRIM(Input!C311)) = 0, "", Input!C311)</f>
        <v/>
      </c>
      <c r="C25" s="91" t="s">
        <v>0</v>
      </c>
      <c r="D25" s="90" t="str">
        <f>IF(LEN(TRIM(Input!D311)) = 0, "", Input!D311)</f>
        <v/>
      </c>
      <c r="E25" s="98"/>
      <c r="F25" s="90" t="str">
        <f>IF(LEN(TRIM(Input!E311)) = 0, "", Input!E311)</f>
        <v/>
      </c>
      <c r="G25" s="90" t="s">
        <v>0</v>
      </c>
      <c r="H25" s="90" t="str">
        <f>IF(LEN(TRIM(Input!F311)) = 0, "", Input!F311)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IF(LEN(TRIM(Input!C359)) = 0, "", Input!C359)</f>
        <v/>
      </c>
      <c r="N25" s="95" t="s">
        <v>0</v>
      </c>
      <c r="O25" s="94" t="str">
        <f>IF(LEN(TRIM(Input!D359)) = 0, "", Input!D359)</f>
        <v/>
      </c>
      <c r="P25" s="94" t="s">
        <v>0</v>
      </c>
      <c r="Q25" s="94" t="str">
        <f>IF(LEN(TRIM(Input!E359)) = 0, "", Input!E359)</f>
        <v/>
      </c>
      <c r="R25" s="94" t="s">
        <v>0</v>
      </c>
      <c r="S25" s="94" t="str">
        <f>IF(LEN(TRIM(Input!F359)) = 0, "", Input!F359)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IF(LEN(TRIM(Input!C312)) = 0, "", Input!C312)</f>
        <v/>
      </c>
      <c r="C26" s="91" t="s">
        <v>0</v>
      </c>
      <c r="D26" s="90" t="str">
        <f>IF(LEN(TRIM(Input!D312)) = 0, "", Input!D312)</f>
        <v/>
      </c>
      <c r="E26" s="98"/>
      <c r="F26" s="90" t="str">
        <f>IF(LEN(TRIM(Input!E312)) = 0, "", Input!E312)</f>
        <v/>
      </c>
      <c r="G26" s="90" t="s">
        <v>0</v>
      </c>
      <c r="H26" s="90" t="str">
        <f>IF(LEN(TRIM(Input!F312)) = 0, "", Input!F312)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IF(LEN(TRIM(Input!C360)) = 0, "", Input!C360)</f>
        <v/>
      </c>
      <c r="N26" s="95" t="s">
        <v>0</v>
      </c>
      <c r="O26" s="94" t="str">
        <f>IF(LEN(TRIM(Input!D360)) = 0, "", Input!D360)</f>
        <v/>
      </c>
      <c r="P26" s="94" t="s">
        <v>0</v>
      </c>
      <c r="Q26" s="94" t="str">
        <f>IF(LEN(TRIM(Input!E360)) = 0, "", Input!E360)</f>
        <v/>
      </c>
      <c r="R26" s="94" t="s">
        <v>0</v>
      </c>
      <c r="S26" s="94" t="str">
        <f>IF(LEN(TRIM(Input!F360)) = 0, "", Input!F360)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IF(LEN(TRIM(Input!C313)) = 0, "", Input!C313)</f>
        <v/>
      </c>
      <c r="C27" s="168" t="str">
        <f>IF(LEN(CONCATENATE(B24,B25,B26,B27))=0, " ", SUM(B24:B27))</f>
        <v xml:space="preserve"> </v>
      </c>
      <c r="D27" s="167" t="str">
        <f>IF(LEN(TRIM(Input!D313)) = 0, "", Input!D313)</f>
        <v/>
      </c>
      <c r="E27" s="168" t="str">
        <f>IF(LEN(CONCATENATE(D24,D25,D26,D27))=0, " ", SUM(D24:D27))</f>
        <v xml:space="preserve"> </v>
      </c>
      <c r="F27" s="167" t="str">
        <f>IF(LEN(TRIM(Input!E313)) = 0, "", Input!E313)</f>
        <v/>
      </c>
      <c r="G27" s="168" t="str">
        <f>IF(LEN(CONCATENATE(F24,F25,F26,F27))=0, " ", SUM(F24:F27))</f>
        <v xml:space="preserve"> </v>
      </c>
      <c r="H27" s="167" t="str">
        <f>IF(LEN(TRIM(Input!F313)) = 0, "", Input!F313)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IF(LEN(TRIM(Input!C361)) = 0, "", Input!C361)</f>
        <v/>
      </c>
      <c r="N27" s="108" t="str">
        <f>IF(LEN(CONCATENATE(M24,M25,M26,M27))=0, " ", SUM(M24:M27))</f>
        <v xml:space="preserve"> </v>
      </c>
      <c r="O27" s="107" t="str">
        <f>IF(LEN(TRIM(Input!D361)) = 0, "", Input!D361)</f>
        <v/>
      </c>
      <c r="P27" s="108" t="str">
        <f>IF(LEN(CONCATENATE(O24,O25,O26,O27))=0, " ", SUM(O24:O27))</f>
        <v xml:space="preserve"> </v>
      </c>
      <c r="Q27" s="107" t="str">
        <f>IF(LEN(TRIM(Input!E361)) = 0, "", Input!E361)</f>
        <v/>
      </c>
      <c r="R27" s="108" t="str">
        <f>IF(LEN(CONCATENATE(Q24,Q25,Q26,Q27))=0, " ", SUM(Q24:Q27))</f>
        <v xml:space="preserve"> </v>
      </c>
      <c r="S27" s="107" t="str">
        <f>IF(LEN(TRIM(Input!F361)) = 0, "", Input!F361)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IF(LEN(TRIM(Input!C314)) = 0, "", Input!C314)</f>
        <v/>
      </c>
      <c r="C28" s="91" t="s">
        <v>0</v>
      </c>
      <c r="D28" s="90" t="str">
        <f>IF(LEN(TRIM(Input!D314)) = 0, "", Input!D314)</f>
        <v/>
      </c>
      <c r="E28" s="92"/>
      <c r="F28" s="90" t="str">
        <f>IF(LEN(TRIM(Input!E314)) = 0, "", Input!E314)</f>
        <v/>
      </c>
      <c r="G28" s="90" t="s">
        <v>0</v>
      </c>
      <c r="H28" s="90" t="str">
        <f>IF(LEN(TRIM(Input!F314)) = 0, "", Input!F314)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IF(LEN(TRIM(Input!C362)) = 0, "", Input!C362)</f>
        <v/>
      </c>
      <c r="N28" s="95" t="s">
        <v>0</v>
      </c>
      <c r="O28" s="94" t="str">
        <f>IF(LEN(TRIM(Input!D362)) = 0, "", Input!D362)</f>
        <v/>
      </c>
      <c r="P28" s="94" t="s">
        <v>0</v>
      </c>
      <c r="Q28" s="94" t="str">
        <f>IF(LEN(TRIM(Input!E362)) = 0, "", Input!E362)</f>
        <v/>
      </c>
      <c r="R28" s="94" t="s">
        <v>0</v>
      </c>
      <c r="S28" s="94" t="str">
        <f>IF(LEN(TRIM(Input!F362)) = 0, "", Input!F362)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IF(LEN(TRIM(Input!C315)) = 0, "", Input!C315)</f>
        <v/>
      </c>
      <c r="C29" s="91" t="s">
        <v>0</v>
      </c>
      <c r="D29" s="90" t="str">
        <f>IF(LEN(TRIM(Input!D315)) = 0, "", Input!D315)</f>
        <v/>
      </c>
      <c r="E29" s="98"/>
      <c r="F29" s="90" t="str">
        <f>IF(LEN(TRIM(Input!E315)) = 0, "", Input!E315)</f>
        <v/>
      </c>
      <c r="G29" s="90" t="s">
        <v>0</v>
      </c>
      <c r="H29" s="90" t="str">
        <f>IF(LEN(TRIM(Input!F315)) = 0, "", Input!F315)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IF(LEN(TRIM(Input!C363)) = 0, "", Input!C363)</f>
        <v/>
      </c>
      <c r="N29" s="95" t="s">
        <v>0</v>
      </c>
      <c r="O29" s="94" t="str">
        <f>IF(LEN(TRIM(Input!D363)) = 0, "", Input!D363)</f>
        <v/>
      </c>
      <c r="P29" s="94" t="s">
        <v>0</v>
      </c>
      <c r="Q29" s="94" t="str">
        <f>IF(LEN(TRIM(Input!E363)) = 0, "", Input!E363)</f>
        <v/>
      </c>
      <c r="R29" s="94" t="s">
        <v>0</v>
      </c>
      <c r="S29" s="94" t="str">
        <f>IF(LEN(TRIM(Input!F363)) = 0, "", Input!F363)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IF(LEN(TRIM(Input!C316)) = 0, "", Input!C316)</f>
        <v/>
      </c>
      <c r="C30" s="91" t="s">
        <v>0</v>
      </c>
      <c r="D30" s="90" t="str">
        <f>IF(LEN(TRIM(Input!D316)) = 0, "", Input!D316)</f>
        <v/>
      </c>
      <c r="E30" s="98"/>
      <c r="F30" s="90" t="str">
        <f>IF(LEN(TRIM(Input!E316)) = 0, "", Input!E316)</f>
        <v/>
      </c>
      <c r="G30" s="90" t="s">
        <v>0</v>
      </c>
      <c r="H30" s="90" t="str">
        <f>IF(LEN(TRIM(Input!F316)) = 0, "", Input!F316)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IF(LEN(TRIM(Input!C364)) = 0, "", Input!C364)</f>
        <v/>
      </c>
      <c r="N30" s="95" t="s">
        <v>0</v>
      </c>
      <c r="O30" s="94" t="str">
        <f>IF(LEN(TRIM(Input!D364)) = 0, "", Input!D364)</f>
        <v/>
      </c>
      <c r="P30" s="94" t="s">
        <v>0</v>
      </c>
      <c r="Q30" s="94" t="str">
        <f>IF(LEN(TRIM(Input!E364)) = 0, "", Input!E364)</f>
        <v/>
      </c>
      <c r="R30" s="94" t="s">
        <v>0</v>
      </c>
      <c r="S30" s="94" t="str">
        <f>IF(LEN(TRIM(Input!F364)) = 0, "", Input!F364)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IF(LEN(TRIM(Input!C317)) = 0, "", Input!C317)</f>
        <v/>
      </c>
      <c r="C31" s="168" t="str">
        <f>IF(LEN(CONCATENATE(B28,B29,B30,B31))=0, " ", SUM(B28:B31))</f>
        <v xml:space="preserve"> </v>
      </c>
      <c r="D31" s="167" t="str">
        <f>IF(LEN(TRIM(Input!D317)) = 0, "", Input!D317)</f>
        <v/>
      </c>
      <c r="E31" s="168" t="str">
        <f>IF(LEN(CONCATENATE(D28,D29,D30,D31))=0, " ", SUM(D28:D31))</f>
        <v xml:space="preserve"> </v>
      </c>
      <c r="F31" s="167" t="str">
        <f>IF(LEN(TRIM(Input!E317)) = 0, "", Input!E317)</f>
        <v/>
      </c>
      <c r="G31" s="168" t="str">
        <f>IF(LEN(CONCATENATE(F28,F29,F30,F31))=0, " ", SUM(F28:F31))</f>
        <v xml:space="preserve"> </v>
      </c>
      <c r="H31" s="167" t="str">
        <f>IF(LEN(TRIM(Input!F317)) = 0, "", Input!F317)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IF(LEN(TRIM(Input!C365)) = 0, "", Input!C365)</f>
        <v/>
      </c>
      <c r="N31" s="108" t="str">
        <f>IF(LEN(CONCATENATE(M28,M29,M30,M31))=0, " ", SUM(M28:M31))</f>
        <v xml:space="preserve"> </v>
      </c>
      <c r="O31" s="107" t="str">
        <f>IF(LEN(TRIM(Input!D365)) = 0, "", Input!D365)</f>
        <v/>
      </c>
      <c r="P31" s="108" t="str">
        <f>IF(LEN(CONCATENATE(O28,O29,O30,O31))=0, " ", SUM(O28:O31))</f>
        <v xml:space="preserve"> </v>
      </c>
      <c r="Q31" s="107" t="str">
        <f>IF(LEN(TRIM(Input!E365)) = 0, "", Input!E365)</f>
        <v/>
      </c>
      <c r="R31" s="108" t="str">
        <f>IF(LEN(CONCATENATE(Q28,Q29,Q30,Q31))=0, " ", SUM(Q28:Q31))</f>
        <v xml:space="preserve"> </v>
      </c>
      <c r="S31" s="107" t="str">
        <f>IF(LEN(TRIM(Input!F365)) = 0, "", Input!F365)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IF(LEN(TRIM(Input!C318)) = 0, "", Input!C318)</f>
        <v/>
      </c>
      <c r="C32" s="91" t="s">
        <v>0</v>
      </c>
      <c r="D32" s="90" t="str">
        <f>IF(LEN(TRIM(Input!D318)) = 0, "", Input!D318)</f>
        <v/>
      </c>
      <c r="E32" s="92"/>
      <c r="F32" s="90" t="str">
        <f>IF(LEN(TRIM(Input!E318)) = 0, "", Input!E318)</f>
        <v/>
      </c>
      <c r="G32" s="90" t="s">
        <v>0</v>
      </c>
      <c r="H32" s="90" t="str">
        <f>IF(LEN(TRIM(Input!F318)) = 0, "", Input!F318)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IF(LEN(TRIM(Input!C366)) = 0, "", Input!C366)</f>
        <v/>
      </c>
      <c r="N32" s="95" t="s">
        <v>0</v>
      </c>
      <c r="O32" s="94" t="str">
        <f>IF(LEN(TRIM(Input!D366)) = 0, "", Input!D366)</f>
        <v/>
      </c>
      <c r="P32" s="94" t="s">
        <v>0</v>
      </c>
      <c r="Q32" s="94" t="str">
        <f>IF(LEN(TRIM(Input!E366)) = 0, "", Input!E366)</f>
        <v/>
      </c>
      <c r="R32" s="94" t="s">
        <v>0</v>
      </c>
      <c r="S32" s="94" t="str">
        <f>IF(LEN(TRIM(Input!F366)) = 0, "", Input!F366)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IF(LEN(TRIM(Input!C319)) = 0, "", Input!C319)</f>
        <v/>
      </c>
      <c r="C33" s="91" t="s">
        <v>0</v>
      </c>
      <c r="D33" s="90" t="str">
        <f>IF(LEN(TRIM(Input!D319)) = 0, "", Input!D319)</f>
        <v/>
      </c>
      <c r="E33" s="98"/>
      <c r="F33" s="90" t="str">
        <f>IF(LEN(TRIM(Input!E319)) = 0, "", Input!E319)</f>
        <v/>
      </c>
      <c r="G33" s="90" t="s">
        <v>0</v>
      </c>
      <c r="H33" s="90" t="str">
        <f>IF(LEN(TRIM(Input!F319)) = 0, "", Input!F319)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IF(LEN(TRIM(Input!C367)) = 0, "", Input!C367)</f>
        <v/>
      </c>
      <c r="N33" s="95" t="s">
        <v>0</v>
      </c>
      <c r="O33" s="94" t="str">
        <f>IF(LEN(TRIM(Input!D367)) = 0, "", Input!D367)</f>
        <v/>
      </c>
      <c r="P33" s="94" t="s">
        <v>0</v>
      </c>
      <c r="Q33" s="94" t="str">
        <f>IF(LEN(TRIM(Input!E367)) = 0, "", Input!E367)</f>
        <v/>
      </c>
      <c r="R33" s="94" t="s">
        <v>0</v>
      </c>
      <c r="S33" s="94" t="str">
        <f>IF(LEN(TRIM(Input!F367)) = 0, "", Input!F367)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IF(LEN(TRIM(Input!C320)) = 0, "", Input!C320)</f>
        <v/>
      </c>
      <c r="C34" s="91" t="s">
        <v>0</v>
      </c>
      <c r="D34" s="90" t="str">
        <f>IF(LEN(TRIM(Input!D320)) = 0, "", Input!D320)</f>
        <v/>
      </c>
      <c r="E34" s="98"/>
      <c r="F34" s="90" t="str">
        <f>IF(LEN(TRIM(Input!E320)) = 0, "", Input!E320)</f>
        <v/>
      </c>
      <c r="G34" s="90" t="s">
        <v>0</v>
      </c>
      <c r="H34" s="90" t="str">
        <f>IF(LEN(TRIM(Input!F320)) = 0, "", Input!F320)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IF(LEN(TRIM(Input!C368)) = 0, "", Input!C368)</f>
        <v/>
      </c>
      <c r="N34" s="95" t="s">
        <v>0</v>
      </c>
      <c r="O34" s="94" t="str">
        <f>IF(LEN(TRIM(Input!D368)) = 0, "", Input!D368)</f>
        <v/>
      </c>
      <c r="P34" s="94" t="s">
        <v>0</v>
      </c>
      <c r="Q34" s="94" t="str">
        <f>IF(LEN(TRIM(Input!E368)) = 0, "", Input!E368)</f>
        <v/>
      </c>
      <c r="R34" s="94" t="s">
        <v>0</v>
      </c>
      <c r="S34" s="94" t="str">
        <f>IF(LEN(TRIM(Input!F368)) = 0, "", Input!F368)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IF(LEN(TRIM(Input!C321)) = 0, "", Input!C321)</f>
        <v/>
      </c>
      <c r="C35" s="168" t="str">
        <f>IF(LEN(CONCATENATE(B32,B33,B34,B35))=0, " ", SUM(B32:B35))</f>
        <v xml:space="preserve"> </v>
      </c>
      <c r="D35" s="167" t="str">
        <f>IF(LEN(TRIM(Input!D321)) = 0, "", Input!D321)</f>
        <v/>
      </c>
      <c r="E35" s="168" t="str">
        <f>IF(LEN(CONCATENATE(D32,D33,D34,D35))=0, " ", SUM(D32:D35))</f>
        <v xml:space="preserve"> </v>
      </c>
      <c r="F35" s="167" t="str">
        <f>IF(LEN(TRIM(Input!E321)) = 0, "", Input!E321)</f>
        <v/>
      </c>
      <c r="G35" s="168" t="str">
        <f>IF(LEN(CONCATENATE(F32,F33,F34,F35))=0, " ", SUM(F32:F35))</f>
        <v xml:space="preserve"> </v>
      </c>
      <c r="H35" s="167" t="str">
        <f>IF(LEN(TRIM(Input!F321)) = 0, "", Input!F321)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IF(LEN(TRIM(Input!C369)) = 0, "", Input!C369)</f>
        <v/>
      </c>
      <c r="N35" s="108" t="str">
        <f>IF(LEN(CONCATENATE(M32,M33,M34,M35))=0, " ", SUM(M32:M35))</f>
        <v xml:space="preserve"> </v>
      </c>
      <c r="O35" s="107" t="str">
        <f>IF(LEN(TRIM(Input!D369)) = 0, "", Input!D369)</f>
        <v/>
      </c>
      <c r="P35" s="108" t="str">
        <f>IF(LEN(CONCATENATE(O32,O33,O34,O35))=0, " ", SUM(O32:O35))</f>
        <v xml:space="preserve"> </v>
      </c>
      <c r="Q35" s="107" t="str">
        <f>IF(LEN(TRIM(Input!E369)) = 0, "", Input!E369)</f>
        <v/>
      </c>
      <c r="R35" s="108" t="str">
        <f>IF(LEN(CONCATENATE(Q32,Q33,Q34,Q35))=0, " ", SUM(Q32:Q35))</f>
        <v xml:space="preserve"> </v>
      </c>
      <c r="S35" s="107" t="str">
        <f>IF(LEN(TRIM(Input!F369)) = 0, "", Input!F369)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IF(LEN(TRIM(Input!C322)) = 0, "", Input!C322)</f>
        <v/>
      </c>
      <c r="C36" s="91" t="s">
        <v>0</v>
      </c>
      <c r="D36" s="90" t="str">
        <f>IF(LEN(TRIM(Input!D322)) = 0, "", Input!D322)</f>
        <v/>
      </c>
      <c r="E36" s="92"/>
      <c r="F36" s="90" t="str">
        <f>IF(LEN(TRIM(Input!E322)) = 0, "", Input!E322)</f>
        <v/>
      </c>
      <c r="G36" s="90" t="s">
        <v>0</v>
      </c>
      <c r="H36" s="90" t="str">
        <f>IF(LEN(TRIM(Input!F322)) = 0, "", Input!F322)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IF(LEN(TRIM(Input!C370)) = 0, "", Input!C370)</f>
        <v/>
      </c>
      <c r="N36" s="95" t="s">
        <v>0</v>
      </c>
      <c r="O36" s="94" t="str">
        <f>IF(LEN(TRIM(Input!D370)) = 0, "", Input!D370)</f>
        <v/>
      </c>
      <c r="P36" s="94" t="s">
        <v>0</v>
      </c>
      <c r="Q36" s="94" t="str">
        <f>IF(LEN(TRIM(Input!E370)) = 0, "", Input!E370)</f>
        <v/>
      </c>
      <c r="R36" s="94" t="s">
        <v>0</v>
      </c>
      <c r="S36" s="94" t="str">
        <f>IF(LEN(TRIM(Input!F370)) = 0, "", Input!F370)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IF(LEN(TRIM(Input!C323)) = 0, "", Input!C323)</f>
        <v/>
      </c>
      <c r="C37" s="91" t="s">
        <v>0</v>
      </c>
      <c r="D37" s="90" t="str">
        <f>IF(LEN(TRIM(Input!D323)) = 0, "", Input!D323)</f>
        <v/>
      </c>
      <c r="E37" s="98"/>
      <c r="F37" s="90" t="str">
        <f>IF(LEN(TRIM(Input!E323)) = 0, "", Input!E323)</f>
        <v/>
      </c>
      <c r="G37" s="90" t="s">
        <v>0</v>
      </c>
      <c r="H37" s="90" t="str">
        <f>IF(LEN(TRIM(Input!F323)) = 0, "", Input!F323)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IF(LEN(TRIM(Input!C371)) = 0, "", Input!C371)</f>
        <v/>
      </c>
      <c r="N37" s="95" t="s">
        <v>0</v>
      </c>
      <c r="O37" s="94" t="str">
        <f>IF(LEN(TRIM(Input!D371)) = 0, "", Input!D371)</f>
        <v/>
      </c>
      <c r="P37" s="94" t="s">
        <v>0</v>
      </c>
      <c r="Q37" s="94" t="str">
        <f>IF(LEN(TRIM(Input!E371)) = 0, "", Input!E371)</f>
        <v/>
      </c>
      <c r="R37" s="94" t="s">
        <v>0</v>
      </c>
      <c r="S37" s="94" t="str">
        <f>IF(LEN(TRIM(Input!F371)) = 0, "", Input!F371)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IF(LEN(TRIM(Input!C324)) = 0, "", Input!C324)</f>
        <v/>
      </c>
      <c r="C38" s="91" t="s">
        <v>0</v>
      </c>
      <c r="D38" s="90" t="str">
        <f>IF(LEN(TRIM(Input!D324)) = 0, "", Input!D324)</f>
        <v/>
      </c>
      <c r="E38" s="98"/>
      <c r="F38" s="90" t="str">
        <f>IF(LEN(TRIM(Input!E324)) = 0, "", Input!E324)</f>
        <v/>
      </c>
      <c r="G38" s="90" t="s">
        <v>0</v>
      </c>
      <c r="H38" s="90" t="str">
        <f>IF(LEN(TRIM(Input!F324)) = 0, "", Input!F324)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IF(LEN(TRIM(Input!C372)) = 0, "", Input!C372)</f>
        <v/>
      </c>
      <c r="N38" s="95" t="s">
        <v>0</v>
      </c>
      <c r="O38" s="94" t="str">
        <f>IF(LEN(TRIM(Input!D372)) = 0, "", Input!D372)</f>
        <v/>
      </c>
      <c r="P38" s="94" t="s">
        <v>0</v>
      </c>
      <c r="Q38" s="94" t="str">
        <f>IF(LEN(TRIM(Input!E372)) = 0, "", Input!E372)</f>
        <v/>
      </c>
      <c r="R38" s="94" t="s">
        <v>0</v>
      </c>
      <c r="S38" s="94" t="str">
        <f>IF(LEN(TRIM(Input!F372)) = 0, "", Input!F372)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IF(LEN(TRIM(Input!C325)) = 0, "", Input!C325)</f>
        <v/>
      </c>
      <c r="C39" s="168" t="str">
        <f>IF(LEN(CONCATENATE(B36,B37,B38,B39))=0, " ", SUM(B36:B39))</f>
        <v xml:space="preserve"> </v>
      </c>
      <c r="D39" s="167" t="str">
        <f>IF(LEN(TRIM(Input!D325)) = 0, "", Input!D325)</f>
        <v/>
      </c>
      <c r="E39" s="168" t="str">
        <f>IF(LEN(CONCATENATE(D36,D37,D38,D39))=0, " ", SUM(D36:D39))</f>
        <v xml:space="preserve"> </v>
      </c>
      <c r="F39" s="167" t="str">
        <f>IF(LEN(TRIM(Input!E325)) = 0, "", Input!E325)</f>
        <v/>
      </c>
      <c r="G39" s="168" t="str">
        <f>IF(LEN(CONCATENATE(F36,F37,F38,F39))=0, " ", SUM(F36:F39))</f>
        <v xml:space="preserve"> </v>
      </c>
      <c r="H39" s="167" t="str">
        <f>IF(LEN(TRIM(Input!F325)) = 0, "", Input!F325)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IF(LEN(TRIM(Input!C373)) = 0, "", Input!C373)</f>
        <v/>
      </c>
      <c r="N39" s="108" t="str">
        <f>IF(LEN(CONCATENATE(M36,M37,M38,M39))=0, " ", SUM(M36:M39))</f>
        <v xml:space="preserve"> </v>
      </c>
      <c r="O39" s="107" t="str">
        <f>IF(LEN(TRIM(Input!D373)) = 0, "", Input!D373)</f>
        <v/>
      </c>
      <c r="P39" s="108" t="str">
        <f>IF(LEN(CONCATENATE(O36,O37,O38,O39))=0, " ", SUM(O36:O39))</f>
        <v xml:space="preserve"> </v>
      </c>
      <c r="Q39" s="107" t="str">
        <f>IF(LEN(TRIM(Input!E373)) = 0, "", Input!E373)</f>
        <v/>
      </c>
      <c r="R39" s="108" t="str">
        <f>IF(LEN(CONCATENATE(Q36,Q37,Q38,Q39))=0, " ", SUM(Q36:Q39))</f>
        <v xml:space="preserve"> </v>
      </c>
      <c r="S39" s="107" t="str">
        <f>IF(LEN(TRIM(Input!F373)) = 0, "", Input!F373)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IF(LEN(TRIM(Input!C326)) = 0, "", Input!C326)</f>
        <v/>
      </c>
      <c r="C40" s="91" t="s">
        <v>0</v>
      </c>
      <c r="D40" s="90" t="str">
        <f>IF(LEN(TRIM(Input!D326)) = 0, "", Input!D326)</f>
        <v/>
      </c>
      <c r="E40" s="92"/>
      <c r="F40" s="90" t="str">
        <f>IF(LEN(TRIM(Input!E326)) = 0, "", Input!E326)</f>
        <v/>
      </c>
      <c r="G40" s="90" t="s">
        <v>0</v>
      </c>
      <c r="H40" s="90" t="str">
        <f>IF(LEN(TRIM(Input!F326)) = 0, "", Input!F326)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IF(LEN(TRIM(Input!C374)) = 0, "", Input!C374)</f>
        <v/>
      </c>
      <c r="N40" s="95" t="s">
        <v>0</v>
      </c>
      <c r="O40" s="94" t="str">
        <f>IF(LEN(TRIM(Input!D374)) = 0, "", Input!D374)</f>
        <v/>
      </c>
      <c r="P40" s="94" t="s">
        <v>0</v>
      </c>
      <c r="Q40" s="94" t="str">
        <f>IF(LEN(TRIM(Input!E374)) = 0, "", Input!E374)</f>
        <v/>
      </c>
      <c r="R40" s="94" t="s">
        <v>0</v>
      </c>
      <c r="S40" s="94" t="str">
        <f>IF(LEN(TRIM(Input!F374)) = 0, "", Input!F374)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IF(LEN(TRIM(Input!C327)) = 0, "", Input!C327)</f>
        <v/>
      </c>
      <c r="C41" s="91" t="s">
        <v>0</v>
      </c>
      <c r="D41" s="90" t="str">
        <f>IF(LEN(TRIM(Input!D327)) = 0, "", Input!D327)</f>
        <v/>
      </c>
      <c r="E41" s="98"/>
      <c r="F41" s="90" t="str">
        <f>IF(LEN(TRIM(Input!E327)) = 0, "", Input!E327)</f>
        <v/>
      </c>
      <c r="G41" s="90" t="s">
        <v>0</v>
      </c>
      <c r="H41" s="90" t="str">
        <f>IF(LEN(TRIM(Input!F327)) = 0, "", Input!F327)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IF(LEN(TRIM(Input!C375)) = 0, "", Input!C375)</f>
        <v/>
      </c>
      <c r="N41" s="95" t="s">
        <v>0</v>
      </c>
      <c r="O41" s="94" t="str">
        <f>IF(LEN(TRIM(Input!D375)) = 0, "", Input!D375)</f>
        <v/>
      </c>
      <c r="P41" s="94" t="s">
        <v>0</v>
      </c>
      <c r="Q41" s="94" t="str">
        <f>IF(LEN(TRIM(Input!E375)) = 0, "", Input!E375)</f>
        <v/>
      </c>
      <c r="R41" s="94" t="s">
        <v>0</v>
      </c>
      <c r="S41" s="94" t="str">
        <f>IF(LEN(TRIM(Input!F375)) = 0, "", Input!F375)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IF(LEN(TRIM(Input!C328)) = 0, "", Input!C328)</f>
        <v/>
      </c>
      <c r="C42" s="91" t="s">
        <v>0</v>
      </c>
      <c r="D42" s="90" t="str">
        <f>IF(LEN(TRIM(Input!D328)) = 0, "", Input!D328)</f>
        <v/>
      </c>
      <c r="E42" s="98"/>
      <c r="F42" s="90" t="str">
        <f>IF(LEN(TRIM(Input!E328)) = 0, "", Input!E328)</f>
        <v/>
      </c>
      <c r="G42" s="90" t="s">
        <v>0</v>
      </c>
      <c r="H42" s="90" t="str">
        <f>IF(LEN(TRIM(Input!F328)) = 0, "", Input!F328)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IF(LEN(TRIM(Input!C376)) = 0, "", Input!C376)</f>
        <v/>
      </c>
      <c r="N42" s="95" t="s">
        <v>0</v>
      </c>
      <c r="O42" s="94" t="str">
        <f>IF(LEN(TRIM(Input!D376)) = 0, "", Input!D376)</f>
        <v/>
      </c>
      <c r="P42" s="94" t="s">
        <v>0</v>
      </c>
      <c r="Q42" s="94" t="str">
        <f>IF(LEN(TRIM(Input!E376)) = 0, "", Input!E376)</f>
        <v/>
      </c>
      <c r="R42" s="94" t="s">
        <v>0</v>
      </c>
      <c r="S42" s="94" t="str">
        <f>IF(LEN(TRIM(Input!F376)) = 0, "", Input!F376)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IF(LEN(TRIM(Input!C329)) = 0, "", Input!C329)</f>
        <v/>
      </c>
      <c r="C43" s="168" t="str">
        <f>IF(LEN(CONCATENATE(B40,B41,B42,B43))=0, " ", SUM(B40:B43))</f>
        <v xml:space="preserve"> </v>
      </c>
      <c r="D43" s="167" t="str">
        <f>IF(LEN(TRIM(Input!D329)) = 0, "", Input!D329)</f>
        <v/>
      </c>
      <c r="E43" s="168" t="str">
        <f>IF(LEN(CONCATENATE(D40,D41,D42,D43))=0, " ", SUM(D40:D43))</f>
        <v xml:space="preserve"> </v>
      </c>
      <c r="F43" s="167" t="str">
        <f>IF(LEN(TRIM(Input!E329)) = 0, "", Input!E329)</f>
        <v/>
      </c>
      <c r="G43" s="168" t="str">
        <f>IF(LEN(CONCATENATE(F40,F41,F42,F43))=0, " ", SUM(F40:F43))</f>
        <v xml:space="preserve"> </v>
      </c>
      <c r="H43" s="167" t="str">
        <f>IF(LEN(TRIM(Input!F329)) = 0, "", Input!F329)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IF(LEN(TRIM(Input!C377)) = 0, "", Input!C377)</f>
        <v/>
      </c>
      <c r="N43" s="108" t="str">
        <f>IF(LEN(CONCATENATE(M40,M41,M42,M43))=0, " ", SUM(M40:M43))</f>
        <v xml:space="preserve"> </v>
      </c>
      <c r="O43" s="107" t="str">
        <f>IF(LEN(TRIM(Input!D377)) = 0, "", Input!D377)</f>
        <v/>
      </c>
      <c r="P43" s="108" t="str">
        <f>IF(LEN(CONCATENATE(O40,O41,O42,O43))=0, " ", SUM(O40:O43))</f>
        <v xml:space="preserve"> </v>
      </c>
      <c r="Q43" s="107" t="str">
        <f>IF(LEN(TRIM(Input!E377)) = 0, "", Input!E377)</f>
        <v/>
      </c>
      <c r="R43" s="108" t="str">
        <f>IF(LEN(CONCATENATE(Q40,Q41,Q42,Q43))=0, " ", SUM(Q40:Q43))</f>
        <v xml:space="preserve"> </v>
      </c>
      <c r="S43" s="107" t="str">
        <f>IF(LEN(TRIM(Input!F377)) = 0, "", Input!F377)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IF(LEN(TRIM(Input!C330)) = 0, "", Input!C330)</f>
        <v/>
      </c>
      <c r="C44" s="91" t="s">
        <v>0</v>
      </c>
      <c r="D44" s="90" t="str">
        <f>IF(LEN(TRIM(Input!D330)) = 0, "", Input!D330)</f>
        <v/>
      </c>
      <c r="E44" s="92"/>
      <c r="F44" s="90" t="str">
        <f>IF(LEN(TRIM(Input!E330)) = 0, "", Input!E330)</f>
        <v/>
      </c>
      <c r="G44" s="90" t="s">
        <v>0</v>
      </c>
      <c r="H44" s="90" t="str">
        <f>IF(LEN(TRIM(Input!F330)) = 0, "", Input!F330)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IF(LEN(TRIM(Input!C378)) = 0, "", Input!C378)</f>
        <v/>
      </c>
      <c r="N44" s="95" t="s">
        <v>0</v>
      </c>
      <c r="O44" s="94" t="str">
        <f>IF(LEN(TRIM(Input!D378)) = 0, "", Input!D378)</f>
        <v/>
      </c>
      <c r="P44" s="94" t="s">
        <v>0</v>
      </c>
      <c r="Q44" s="94" t="str">
        <f>IF(LEN(TRIM(Input!E378)) = 0, "", Input!E378)</f>
        <v/>
      </c>
      <c r="R44" s="94" t="s">
        <v>0</v>
      </c>
      <c r="S44" s="94" t="str">
        <f>IF(LEN(TRIM(Input!F378)) = 0, "", Input!F378)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IF(LEN(TRIM(Input!C331)) = 0, "", Input!C331)</f>
        <v/>
      </c>
      <c r="C45" s="91" t="s">
        <v>0</v>
      </c>
      <c r="D45" s="90" t="str">
        <f>IF(LEN(TRIM(Input!D331)) = 0, "", Input!D331)</f>
        <v/>
      </c>
      <c r="E45" s="98"/>
      <c r="F45" s="90" t="str">
        <f>IF(LEN(TRIM(Input!E331)) = 0, "", Input!E331)</f>
        <v/>
      </c>
      <c r="G45" s="90" t="s">
        <v>0</v>
      </c>
      <c r="H45" s="90" t="str">
        <f>IF(LEN(TRIM(Input!F331)) = 0, "", Input!F331)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IF(LEN(TRIM(Input!C379)) = 0, "", Input!C379)</f>
        <v/>
      </c>
      <c r="N45" s="95" t="s">
        <v>0</v>
      </c>
      <c r="O45" s="94" t="str">
        <f>IF(LEN(TRIM(Input!D379)) = 0, "", Input!D379)</f>
        <v/>
      </c>
      <c r="P45" s="94" t="s">
        <v>0</v>
      </c>
      <c r="Q45" s="94" t="str">
        <f>IF(LEN(TRIM(Input!E379)) = 0, "", Input!E379)</f>
        <v/>
      </c>
      <c r="R45" s="94" t="s">
        <v>0</v>
      </c>
      <c r="S45" s="94" t="str">
        <f>IF(LEN(TRIM(Input!F379)) = 0, "", Input!F379)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IF(LEN(TRIM(Input!C332)) = 0, "", Input!C332)</f>
        <v/>
      </c>
      <c r="C46" s="91" t="s">
        <v>0</v>
      </c>
      <c r="D46" s="90" t="str">
        <f>IF(LEN(TRIM(Input!D332)) = 0, "", Input!D332)</f>
        <v/>
      </c>
      <c r="E46" s="98"/>
      <c r="F46" s="90" t="str">
        <f>IF(LEN(TRIM(Input!E332)) = 0, "", Input!E332)</f>
        <v/>
      </c>
      <c r="G46" s="90" t="s">
        <v>0</v>
      </c>
      <c r="H46" s="90" t="str">
        <f>IF(LEN(TRIM(Input!F332)) = 0, "", Input!F332)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IF(LEN(TRIM(Input!C380)) = 0, "", Input!C380)</f>
        <v/>
      </c>
      <c r="N46" s="95" t="s">
        <v>0</v>
      </c>
      <c r="O46" s="94" t="str">
        <f>IF(LEN(TRIM(Input!D380)) = 0, "", Input!D380)</f>
        <v/>
      </c>
      <c r="P46" s="94" t="s">
        <v>0</v>
      </c>
      <c r="Q46" s="94" t="str">
        <f>IF(LEN(TRIM(Input!E380)) = 0, "", Input!E380)</f>
        <v/>
      </c>
      <c r="R46" s="94" t="s">
        <v>0</v>
      </c>
      <c r="S46" s="94" t="str">
        <f>IF(LEN(TRIM(Input!F380)) = 0, "", Input!F380)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IF(LEN(TRIM(Input!C333)) = 0, "", Input!C333)</f>
        <v/>
      </c>
      <c r="C47" s="168" t="str">
        <f>IF(LEN(CONCATENATE(B44,B45,B46,B47))=0, " ", SUM(B44:B47))</f>
        <v xml:space="preserve"> </v>
      </c>
      <c r="D47" s="167" t="str">
        <f>IF(LEN(TRIM(Input!D333)) = 0, "", Input!D333)</f>
        <v/>
      </c>
      <c r="E47" s="168" t="str">
        <f>IF(LEN(CONCATENATE(D44,D45,D46,D47))=0, " ", SUM(D44:D47))</f>
        <v xml:space="preserve"> </v>
      </c>
      <c r="F47" s="167" t="str">
        <f>IF(LEN(TRIM(Input!E333)) = 0, "", Input!E333)</f>
        <v/>
      </c>
      <c r="G47" s="168" t="str">
        <f>IF(LEN(CONCATENATE(F44,F45,F46,F47))=0, " ", SUM(F44:F47))</f>
        <v xml:space="preserve"> </v>
      </c>
      <c r="H47" s="167" t="str">
        <f>IF(LEN(TRIM(Input!F333)) = 0, "", Input!F333)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IF(LEN(TRIM(Input!C381)) = 0, "", Input!C381)</f>
        <v/>
      </c>
      <c r="N47" s="108" t="str">
        <f>IF(LEN(CONCATENATE(M44,M45,M46,M47))=0, " ", SUM(M44:M47))</f>
        <v xml:space="preserve"> </v>
      </c>
      <c r="O47" s="107" t="str">
        <f>IF(LEN(TRIM(Input!D381)) = 0, "", Input!D381)</f>
        <v/>
      </c>
      <c r="P47" s="108" t="str">
        <f>IF(LEN(CONCATENATE(O44,O45,O46,O47))=0, " ", SUM(O44:O47))</f>
        <v xml:space="preserve"> </v>
      </c>
      <c r="Q47" s="107" t="str">
        <f>IF(LEN(TRIM(Input!E381)) = 0, "", Input!E381)</f>
        <v/>
      </c>
      <c r="R47" s="108" t="str">
        <f>IF(LEN(CONCATENATE(Q44,Q45,Q46,Q47))=0, " ", SUM(Q44:Q47))</f>
        <v xml:space="preserve"> </v>
      </c>
      <c r="S47" s="107" t="str">
        <f>IF(LEN(TRIM(Input!F381)) = 0, "", Input!F381)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IF(LEN(TRIM(Input!C334)) = 0, "", Input!C334)</f>
        <v/>
      </c>
      <c r="C48" s="91" t="s">
        <v>0</v>
      </c>
      <c r="D48" s="90" t="str">
        <f>IF(LEN(TRIM(Input!D334)) = 0, "", Input!D334)</f>
        <v/>
      </c>
      <c r="E48" s="92"/>
      <c r="F48" s="90" t="str">
        <f>IF(LEN(TRIM(Input!E334)) = 0, "", Input!E334)</f>
        <v/>
      </c>
      <c r="G48" s="90" t="s">
        <v>0</v>
      </c>
      <c r="H48" s="90" t="str">
        <f>IF(LEN(TRIM(Input!F334)) = 0, "", Input!F334)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IF(LEN(TRIM(Input!C382)) = 0, "", Input!C382)</f>
        <v/>
      </c>
      <c r="N48" s="95" t="s">
        <v>0</v>
      </c>
      <c r="O48" s="94" t="str">
        <f>IF(LEN(TRIM(Input!D382)) = 0, "", Input!D382)</f>
        <v/>
      </c>
      <c r="P48" s="94" t="s">
        <v>0</v>
      </c>
      <c r="Q48" s="94" t="str">
        <f>IF(LEN(TRIM(Input!E382)) = 0, "", Input!E382)</f>
        <v/>
      </c>
      <c r="R48" s="94" t="s">
        <v>0</v>
      </c>
      <c r="S48" s="94" t="str">
        <f>IF(LEN(TRIM(Input!F382)) = 0, "", Input!F382)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IF(LEN(TRIM(Input!C335)) = 0, "", Input!C335)</f>
        <v/>
      </c>
      <c r="C49" s="91" t="s">
        <v>0</v>
      </c>
      <c r="D49" s="90" t="str">
        <f>IF(LEN(TRIM(Input!D335)) = 0, "", Input!D335)</f>
        <v/>
      </c>
      <c r="E49" s="98"/>
      <c r="F49" s="90" t="str">
        <f>IF(LEN(TRIM(Input!E335)) = 0, "", Input!E335)</f>
        <v/>
      </c>
      <c r="G49" s="90" t="s">
        <v>0</v>
      </c>
      <c r="H49" s="90" t="str">
        <f>IF(LEN(TRIM(Input!F335)) = 0, "", Input!F335)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IF(LEN(TRIM(Input!C383)) = 0, "", Input!C383)</f>
        <v/>
      </c>
      <c r="N49" s="95" t="s">
        <v>0</v>
      </c>
      <c r="O49" s="94" t="str">
        <f>IF(LEN(TRIM(Input!D383)) = 0, "", Input!D383)</f>
        <v/>
      </c>
      <c r="P49" s="94" t="s">
        <v>0</v>
      </c>
      <c r="Q49" s="94" t="str">
        <f>IF(LEN(TRIM(Input!E383)) = 0, "", Input!E383)</f>
        <v/>
      </c>
      <c r="R49" s="94" t="s">
        <v>0</v>
      </c>
      <c r="S49" s="94" t="str">
        <f>IF(LEN(TRIM(Input!F383)) = 0, "", Input!F383)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IF(LEN(TRIM(Input!C336)) = 0, "", Input!C336)</f>
        <v/>
      </c>
      <c r="C50" s="91" t="s">
        <v>0</v>
      </c>
      <c r="D50" s="90" t="str">
        <f>IF(LEN(TRIM(Input!D336)) = 0, "", Input!D336)</f>
        <v/>
      </c>
      <c r="E50" s="98"/>
      <c r="F50" s="90" t="str">
        <f>IF(LEN(TRIM(Input!E336)) = 0, "", Input!E336)</f>
        <v/>
      </c>
      <c r="G50" s="90" t="s">
        <v>0</v>
      </c>
      <c r="H50" s="90" t="str">
        <f>IF(LEN(TRIM(Input!F336)) = 0, "", Input!F336)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IF(LEN(TRIM(Input!C384)) = 0, "", Input!C384)</f>
        <v/>
      </c>
      <c r="N50" s="95" t="s">
        <v>0</v>
      </c>
      <c r="O50" s="94" t="str">
        <f>IF(LEN(TRIM(Input!D384)) = 0, "", Input!D384)</f>
        <v/>
      </c>
      <c r="P50" s="94" t="s">
        <v>0</v>
      </c>
      <c r="Q50" s="94" t="str">
        <f>IF(LEN(TRIM(Input!E384)) = 0, "", Input!E384)</f>
        <v/>
      </c>
      <c r="R50" s="94" t="s">
        <v>0</v>
      </c>
      <c r="S50" s="94" t="str">
        <f>IF(LEN(TRIM(Input!F384)) = 0, "", Input!F384)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IF(LEN(TRIM(Input!C337)) = 0, "", Input!C337)</f>
        <v/>
      </c>
      <c r="C51" s="168" t="str">
        <f>IF(LEN(CONCATENATE(B48,B49,B50,B51))=0, " ", SUM(B48:B51))</f>
        <v xml:space="preserve"> </v>
      </c>
      <c r="D51" s="167" t="str">
        <f>IF(LEN(TRIM(Input!D337)) = 0, "", Input!D337)</f>
        <v/>
      </c>
      <c r="E51" s="168" t="str">
        <f>IF(LEN(CONCATENATE(D48,D49,D50,D51))=0, " ", SUM(D48:D51))</f>
        <v xml:space="preserve"> </v>
      </c>
      <c r="F51" s="167" t="str">
        <f>IF(LEN(TRIM(Input!E337)) = 0, "", Input!E337)</f>
        <v/>
      </c>
      <c r="G51" s="168" t="str">
        <f>IF(LEN(CONCATENATE(F48,F49,F50,F51))=0, " ", SUM(F48:F51))</f>
        <v xml:space="preserve"> </v>
      </c>
      <c r="H51" s="167" t="str">
        <f>IF(LEN(TRIM(Input!F337)) = 0, "", Input!F337)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IF(LEN(TRIM(Input!C385)) = 0, "", Input!C385)</f>
        <v/>
      </c>
      <c r="N51" s="108" t="str">
        <f>IF(LEN(CONCATENATE(M48,M49,M50,M51))=0, " ", SUM(M48:M51))</f>
        <v xml:space="preserve"> </v>
      </c>
      <c r="O51" s="107" t="str">
        <f>IF(LEN(TRIM(Input!D385)) = 0, "", Input!D385)</f>
        <v/>
      </c>
      <c r="P51" s="108" t="str">
        <f>IF(LEN(CONCATENATE(O48,O49,O50,O51))=0, " ", SUM(O48:O51))</f>
        <v xml:space="preserve"> </v>
      </c>
      <c r="Q51" s="107" t="str">
        <f>IF(LEN(TRIM(Input!E385)) = 0, "", Input!E385)</f>
        <v/>
      </c>
      <c r="R51" s="108" t="str">
        <f>IF(LEN(CONCATENATE(Q48,Q49,Q50,Q51))=0, " ", SUM(Q48:Q51))</f>
        <v xml:space="preserve"> </v>
      </c>
      <c r="S51" s="107" t="str">
        <f>IF(LEN(TRIM(Input!F385)) = 0, "", Input!F385)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IF(LEN(TRIM(Input!C338)) = 0, "", Input!C338)</f>
        <v/>
      </c>
      <c r="C52" s="91" t="s">
        <v>0</v>
      </c>
      <c r="D52" s="90" t="str">
        <f>IF(LEN(TRIM(Input!D338)) = 0, "", Input!D338)</f>
        <v/>
      </c>
      <c r="E52" s="92"/>
      <c r="F52" s="90" t="str">
        <f>IF(LEN(TRIM(Input!E338)) = 0, "", Input!E338)</f>
        <v/>
      </c>
      <c r="G52" s="90" t="s">
        <v>0</v>
      </c>
      <c r="H52" s="90" t="str">
        <f>IF(LEN(TRIM(Input!F338)) = 0, "", Input!F338)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IF(LEN(TRIM(Input!C386)) = 0, "", Input!C386)</f>
        <v/>
      </c>
      <c r="N52" s="95" t="s">
        <v>0</v>
      </c>
      <c r="O52" s="94" t="str">
        <f>IF(LEN(TRIM(Input!D386)) = 0, "", Input!D386)</f>
        <v/>
      </c>
      <c r="P52" s="94" t="s">
        <v>0</v>
      </c>
      <c r="Q52" s="94" t="str">
        <f>IF(LEN(TRIM(Input!E386)) = 0, "", Input!E386)</f>
        <v/>
      </c>
      <c r="R52" s="94" t="s">
        <v>0</v>
      </c>
      <c r="S52" s="94" t="str">
        <f>IF(LEN(TRIM(Input!F386)) = 0, "", Input!F386)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IF(LEN(TRIM(Input!C339)) = 0, "", Input!C339)</f>
        <v/>
      </c>
      <c r="C53" s="91" t="s">
        <v>0</v>
      </c>
      <c r="D53" s="90" t="str">
        <f>IF(LEN(TRIM(Input!D339)) = 0, "", Input!D339)</f>
        <v/>
      </c>
      <c r="E53" s="98"/>
      <c r="F53" s="90" t="str">
        <f>IF(LEN(TRIM(Input!E339)) = 0, "", Input!E339)</f>
        <v/>
      </c>
      <c r="G53" s="90" t="s">
        <v>0</v>
      </c>
      <c r="H53" s="90" t="str">
        <f>IF(LEN(TRIM(Input!F339)) = 0, "", Input!F339)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IF(LEN(TRIM(Input!C387)) = 0, "", Input!C387)</f>
        <v/>
      </c>
      <c r="N53" s="95" t="s">
        <v>0</v>
      </c>
      <c r="O53" s="94" t="str">
        <f>IF(LEN(TRIM(Input!D387)) = 0, "", Input!D387)</f>
        <v/>
      </c>
      <c r="P53" s="94" t="s">
        <v>0</v>
      </c>
      <c r="Q53" s="94" t="str">
        <f>IF(LEN(TRIM(Input!E387)) = 0, "", Input!E387)</f>
        <v/>
      </c>
      <c r="R53" s="94" t="s">
        <v>0</v>
      </c>
      <c r="S53" s="94" t="str">
        <f>IF(LEN(TRIM(Input!F387)) = 0, "", Input!F387)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IF(LEN(TRIM(Input!C340)) = 0, "", Input!C340)</f>
        <v/>
      </c>
      <c r="C54" s="91" t="s">
        <v>0</v>
      </c>
      <c r="D54" s="90" t="str">
        <f>IF(LEN(TRIM(Input!D340)) = 0, "", Input!D340)</f>
        <v/>
      </c>
      <c r="E54" s="98"/>
      <c r="F54" s="90" t="str">
        <f>IF(LEN(TRIM(Input!E340)) = 0, "", Input!E340)</f>
        <v/>
      </c>
      <c r="G54" s="90" t="s">
        <v>0</v>
      </c>
      <c r="H54" s="90" t="str">
        <f>IF(LEN(TRIM(Input!F340)) = 0, "", Input!F340)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IF(LEN(TRIM(Input!C388)) = 0, "", Input!C388)</f>
        <v/>
      </c>
      <c r="N54" s="95" t="s">
        <v>0</v>
      </c>
      <c r="O54" s="94" t="str">
        <f>IF(LEN(TRIM(Input!D388)) = 0, "", Input!D388)</f>
        <v/>
      </c>
      <c r="P54" s="94" t="s">
        <v>0</v>
      </c>
      <c r="Q54" s="94" t="str">
        <f>IF(LEN(TRIM(Input!E388)) = 0, "", Input!E388)</f>
        <v/>
      </c>
      <c r="R54" s="94" t="s">
        <v>0</v>
      </c>
      <c r="S54" s="94" t="str">
        <f>IF(LEN(TRIM(Input!F388)) = 0, "", Input!F388)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IF(LEN(TRIM(Input!C341)) = 0, "", Input!C341)</f>
        <v/>
      </c>
      <c r="C55" s="168" t="str">
        <f>IF(LEN(CONCATENATE(B52,B53,B54,B55))=0, " ", SUM(B52:B55))</f>
        <v xml:space="preserve"> </v>
      </c>
      <c r="D55" s="90" t="str">
        <f>IF(LEN(TRIM(Input!D341)) = 0, "", Input!D341)</f>
        <v/>
      </c>
      <c r="E55" s="168" t="str">
        <f>IF(LEN(CONCATENATE(D52,D53,D54,D55))=0, " ", SUM(D52:D55))</f>
        <v xml:space="preserve"> </v>
      </c>
      <c r="F55" s="90" t="str">
        <f>IF(LEN(TRIM(Input!E341)) = 0, "", Input!E341)</f>
        <v/>
      </c>
      <c r="G55" s="168" t="str">
        <f>IF(LEN(CONCATENATE(F52,F53,F54,F55))=0, " ", SUM(F52:F55))</f>
        <v xml:space="preserve"> </v>
      </c>
      <c r="H55" s="90" t="str">
        <f>IF(LEN(TRIM(Input!F341)) = 0, "", Input!F341)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IF(LEN(TRIM(Input!C389)) = 0, "", Input!C389)</f>
        <v/>
      </c>
      <c r="N55" s="108" t="str">
        <f>IF(LEN(CONCATENATE(M52,M53,M54,M55))=0, " ", SUM(M52:M55))</f>
        <v xml:space="preserve"> </v>
      </c>
      <c r="O55" s="94" t="str">
        <f>IF(LEN(TRIM(Input!D389)) = 0, "", Input!D389)</f>
        <v/>
      </c>
      <c r="P55" s="108" t="str">
        <f>IF(LEN(CONCATENATE(O52,O53,O54,O55))=0, " ", SUM(O52:O55))</f>
        <v xml:space="preserve"> </v>
      </c>
      <c r="Q55" s="94" t="str">
        <f>IF(LEN(TRIM(Input!E389)) = 0, "", Input!E389)</f>
        <v/>
      </c>
      <c r="R55" s="108" t="str">
        <f>IF(LEN(CONCATENATE(Q52,Q53,Q54,Q55))=0, " ", SUM(Q52:Q55))</f>
        <v xml:space="preserve"> </v>
      </c>
      <c r="S55" s="94" t="str">
        <f>IF(LEN(TRIM(Input!F389)) = 0, "", Input!F389)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Auto Mall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+ 4</f>
        <v>41321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Fremont and Osgood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IF(LEN(TRIM(Input!C390)) = 0, "", Input!C390)</f>
        <v/>
      </c>
      <c r="C8" s="91" t="s">
        <v>0</v>
      </c>
      <c r="D8" s="90" t="str">
        <f>IF(LEN(TRIM(Input!D390)) = 0, "", Input!D390)</f>
        <v/>
      </c>
      <c r="E8" s="92"/>
      <c r="F8" s="90" t="str">
        <f>IF(LEN(TRIM(Input!E390)) = 0, "", Input!E390)</f>
        <v/>
      </c>
      <c r="G8" s="90" t="s">
        <v>0</v>
      </c>
      <c r="H8" s="90" t="str">
        <f>IF(LEN(TRIM(Input!F390)) = 0, "", Input!F390)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IF(LEN(TRIM(Input!C438)) = 0, "", Input!C438)</f>
        <v/>
      </c>
      <c r="N8" s="95" t="s">
        <v>0</v>
      </c>
      <c r="O8" s="94" t="str">
        <f>IF(LEN(TRIM(Input!D438)) = 0, "", Input!D438)</f>
        <v/>
      </c>
      <c r="P8" s="94" t="s">
        <v>0</v>
      </c>
      <c r="Q8" s="94" t="str">
        <f>IF(LEN(TRIM(Input!E438)) = 0, "", Input!E438)</f>
        <v/>
      </c>
      <c r="R8" s="94" t="s">
        <v>0</v>
      </c>
      <c r="S8" s="94" t="str">
        <f>IF(LEN(TRIM(Input!F438)) = 0, "", Input!F438)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IF(LEN(TRIM(Input!C391)) = 0, "", Input!C391)</f>
        <v/>
      </c>
      <c r="C9" s="91" t="s">
        <v>0</v>
      </c>
      <c r="D9" s="90" t="str">
        <f>IF(LEN(TRIM(Input!D391)) = 0, "", Input!D391)</f>
        <v/>
      </c>
      <c r="E9" s="98"/>
      <c r="F9" s="90" t="str">
        <f>IF(LEN(TRIM(Input!E391)) = 0, "", Input!E391)</f>
        <v/>
      </c>
      <c r="G9" s="90" t="s">
        <v>0</v>
      </c>
      <c r="H9" s="90" t="str">
        <f>IF(LEN(TRIM(Input!F391)) = 0, "", Input!F391)</f>
        <v/>
      </c>
      <c r="I9" s="91" t="s">
        <v>0</v>
      </c>
      <c r="J9" s="90"/>
      <c r="K9" s="93">
        <v>0.51041666666666663</v>
      </c>
      <c r="L9" s="94"/>
      <c r="M9" s="94" t="str">
        <f>IF(LEN(TRIM(Input!C439)) = 0, "", Input!C439)</f>
        <v/>
      </c>
      <c r="N9" s="95" t="s">
        <v>0</v>
      </c>
      <c r="O9" s="94" t="str">
        <f>IF(LEN(TRIM(Input!D439)) = 0, "", Input!D439)</f>
        <v/>
      </c>
      <c r="P9" s="94" t="s">
        <v>0</v>
      </c>
      <c r="Q9" s="94" t="str">
        <f>IF(LEN(TRIM(Input!E439)) = 0, "", Input!E439)</f>
        <v/>
      </c>
      <c r="R9" s="94" t="s">
        <v>0</v>
      </c>
      <c r="S9" s="94" t="str">
        <f>IF(LEN(TRIM(Input!F439)) = 0, "", Input!F439)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IF(LEN(TRIM(Input!C392)) = 0, "", Input!C392)</f>
        <v/>
      </c>
      <c r="C10" s="91" t="s">
        <v>0</v>
      </c>
      <c r="D10" s="90" t="str">
        <f>IF(LEN(TRIM(Input!D392)) = 0, "", Input!D392)</f>
        <v/>
      </c>
      <c r="E10" s="98"/>
      <c r="F10" s="90" t="str">
        <f>IF(LEN(TRIM(Input!E392)) = 0, "", Input!E392)</f>
        <v/>
      </c>
      <c r="G10" s="90" t="s">
        <v>0</v>
      </c>
      <c r="H10" s="90" t="str">
        <f>IF(LEN(TRIM(Input!F392)) = 0, "", Input!F392)</f>
        <v/>
      </c>
      <c r="I10" s="91" t="s">
        <v>0</v>
      </c>
      <c r="J10" s="90"/>
      <c r="K10" s="93">
        <v>0.52083333333333304</v>
      </c>
      <c r="L10" s="94"/>
      <c r="M10" s="94" t="str">
        <f>IF(LEN(TRIM(Input!C440)) = 0, "", Input!C440)</f>
        <v/>
      </c>
      <c r="N10" s="95" t="s">
        <v>0</v>
      </c>
      <c r="O10" s="94" t="str">
        <f>IF(LEN(TRIM(Input!D440)) = 0, "", Input!D440)</f>
        <v/>
      </c>
      <c r="P10" s="94" t="s">
        <v>0</v>
      </c>
      <c r="Q10" s="94" t="str">
        <f>IF(LEN(TRIM(Input!E440)) = 0, "", Input!E440)</f>
        <v/>
      </c>
      <c r="R10" s="94" t="s">
        <v>0</v>
      </c>
      <c r="S10" s="94" t="str">
        <f>IF(LEN(TRIM(Input!F440)) = 0, "", Input!F440)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IF(LEN(TRIM(Input!C393)) = 0, "", Input!C393)</f>
        <v/>
      </c>
      <c r="C11" s="168" t="str">
        <f>IF(LEN(CONCATENATE(B8,B9,B10,B11))=0, " ", SUM(B8:B11))</f>
        <v xml:space="preserve"> </v>
      </c>
      <c r="D11" s="167" t="str">
        <f>IF(LEN(TRIM(Input!D393)) = 0, "", Input!D393)</f>
        <v/>
      </c>
      <c r="E11" s="168" t="str">
        <f>IF(LEN(CONCATENATE(D8,D9,D10,D11))=0, " ", SUM(D8:D11))</f>
        <v xml:space="preserve"> </v>
      </c>
      <c r="F11" s="167" t="str">
        <f>IF(LEN(TRIM(Input!E393)) = 0, "", Input!E393)</f>
        <v/>
      </c>
      <c r="G11" s="168" t="str">
        <f>IF(LEN(CONCATENATE(F8,F9,F10,F11))=0, " ", SUM(F8:F11))</f>
        <v xml:space="preserve"> </v>
      </c>
      <c r="H11" s="167" t="str">
        <f>IF(LEN(TRIM(Input!F393)) = 0, "", Input!F393)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IF(LEN(TRIM(Input!C441)) = 0, "", Input!C441)</f>
        <v/>
      </c>
      <c r="N11" s="108" t="str">
        <f>IF(LEN(CONCATENATE(M8,M9,M10,M11))=0, " ", SUM(M8:M11))</f>
        <v xml:space="preserve"> </v>
      </c>
      <c r="O11" s="107" t="str">
        <f>IF(LEN(TRIM(Input!D441)) = 0, "", Input!D441)</f>
        <v/>
      </c>
      <c r="P11" s="108" t="str">
        <f>IF(LEN(CONCATENATE(O8,O9,O10,O11))=0, " ", SUM(O8:O11))</f>
        <v xml:space="preserve"> </v>
      </c>
      <c r="Q11" s="107" t="str">
        <f>IF(LEN(TRIM(Input!E441)) = 0, "", Input!E441)</f>
        <v/>
      </c>
      <c r="R11" s="108" t="str">
        <f>IF(LEN(CONCATENATE(Q8,Q9,Q10,Q11))=0, " ", SUM(Q8:Q11))</f>
        <v xml:space="preserve"> </v>
      </c>
      <c r="S11" s="107" t="str">
        <f>IF(LEN(TRIM(Input!F441)) = 0, "", Input!F441)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IF(LEN(TRIM(Input!C394)) = 0, "", Input!C394)</f>
        <v/>
      </c>
      <c r="C12" s="91" t="s">
        <v>0</v>
      </c>
      <c r="D12" s="90" t="str">
        <f>IF(LEN(TRIM(Input!D394)) = 0, "", Input!D394)</f>
        <v/>
      </c>
      <c r="E12" s="92"/>
      <c r="F12" s="90" t="str">
        <f>IF(LEN(TRIM(Input!E394)) = 0, "", Input!E394)</f>
        <v/>
      </c>
      <c r="G12" s="90" t="s">
        <v>0</v>
      </c>
      <c r="H12" s="90" t="str">
        <f>IF(LEN(TRIM(Input!F394)) = 0, "", Input!F394)</f>
        <v/>
      </c>
      <c r="I12" s="91" t="s">
        <v>0</v>
      </c>
      <c r="J12" s="101"/>
      <c r="K12" s="102">
        <v>0.54166666666666696</v>
      </c>
      <c r="L12" s="94"/>
      <c r="M12" s="94" t="str">
        <f>IF(LEN(TRIM(Input!C442)) = 0, "", Input!C442)</f>
        <v/>
      </c>
      <c r="N12" s="95" t="s">
        <v>0</v>
      </c>
      <c r="O12" s="94" t="str">
        <f>IF(LEN(TRIM(Input!D442)) = 0, "", Input!D442)</f>
        <v/>
      </c>
      <c r="P12" s="94" t="s">
        <v>0</v>
      </c>
      <c r="Q12" s="94" t="str">
        <f>IF(LEN(TRIM(Input!E442)) = 0, "", Input!E442)</f>
        <v/>
      </c>
      <c r="R12" s="94" t="s">
        <v>0</v>
      </c>
      <c r="S12" s="94" t="str">
        <f>IF(LEN(TRIM(Input!F442)) = 0, "", Input!F442)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IF(LEN(TRIM(Input!C395)) = 0, "", Input!C395)</f>
        <v/>
      </c>
      <c r="C13" s="91" t="s">
        <v>0</v>
      </c>
      <c r="D13" s="90" t="str">
        <f>IF(LEN(TRIM(Input!D395)) = 0, "", Input!D395)</f>
        <v/>
      </c>
      <c r="E13" s="98"/>
      <c r="F13" s="90" t="str">
        <f>IF(LEN(TRIM(Input!E395)) = 0, "", Input!E395)</f>
        <v/>
      </c>
      <c r="G13" s="90" t="s">
        <v>0</v>
      </c>
      <c r="H13" s="90" t="str">
        <f>IF(LEN(TRIM(Input!F395)) = 0, "", Input!F395)</f>
        <v/>
      </c>
      <c r="I13" s="91" t="s">
        <v>0</v>
      </c>
      <c r="J13" s="101"/>
      <c r="K13" s="93">
        <v>0.55208333333333304</v>
      </c>
      <c r="L13" s="94"/>
      <c r="M13" s="94" t="str">
        <f>IF(LEN(TRIM(Input!C443)) = 0, "", Input!C443)</f>
        <v/>
      </c>
      <c r="N13" s="95" t="s">
        <v>0</v>
      </c>
      <c r="O13" s="94" t="str">
        <f>IF(LEN(TRIM(Input!D443)) = 0, "", Input!D443)</f>
        <v/>
      </c>
      <c r="P13" s="94" t="s">
        <v>0</v>
      </c>
      <c r="Q13" s="94" t="str">
        <f>IF(LEN(TRIM(Input!E443)) = 0, "", Input!E443)</f>
        <v/>
      </c>
      <c r="R13" s="94" t="s">
        <v>0</v>
      </c>
      <c r="S13" s="94" t="str">
        <f>IF(LEN(TRIM(Input!F443)) = 0, "", Input!F443)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IF(LEN(TRIM(Input!C396)) = 0, "", Input!C396)</f>
        <v/>
      </c>
      <c r="C14" s="91" t="s">
        <v>0</v>
      </c>
      <c r="D14" s="90" t="str">
        <f>IF(LEN(TRIM(Input!D396)) = 0, "", Input!D396)</f>
        <v/>
      </c>
      <c r="E14" s="98"/>
      <c r="F14" s="90" t="str">
        <f>IF(LEN(TRIM(Input!E396)) = 0, "", Input!E396)</f>
        <v/>
      </c>
      <c r="G14" s="90" t="s">
        <v>0</v>
      </c>
      <c r="H14" s="90" t="str">
        <f>IF(LEN(TRIM(Input!F396)) = 0, "", Input!F396)</f>
        <v/>
      </c>
      <c r="I14" s="91" t="s">
        <v>0</v>
      </c>
      <c r="J14" s="101"/>
      <c r="K14" s="93">
        <v>0.5625</v>
      </c>
      <c r="L14" s="94"/>
      <c r="M14" s="94" t="str">
        <f>IF(LEN(TRIM(Input!C444)) = 0, "", Input!C444)</f>
        <v/>
      </c>
      <c r="N14" s="95" t="s">
        <v>0</v>
      </c>
      <c r="O14" s="94" t="str">
        <f>IF(LEN(TRIM(Input!D444)) = 0, "", Input!D444)</f>
        <v/>
      </c>
      <c r="P14" s="94" t="s">
        <v>0</v>
      </c>
      <c r="Q14" s="94" t="str">
        <f>IF(LEN(TRIM(Input!E444)) = 0, "", Input!E444)</f>
        <v/>
      </c>
      <c r="R14" s="94" t="s">
        <v>0</v>
      </c>
      <c r="S14" s="94" t="str">
        <f>IF(LEN(TRIM(Input!F444)) = 0, "", Input!F444)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IF(LEN(TRIM(Input!C397)) = 0, "", Input!C397)</f>
        <v/>
      </c>
      <c r="C15" s="168" t="str">
        <f>IF(LEN(CONCATENATE(B12,B13,B14,B15))=0, " ", SUM(B12:B15))</f>
        <v xml:space="preserve"> </v>
      </c>
      <c r="D15" s="167" t="str">
        <f>IF(LEN(TRIM(Input!D397)) = 0, "", Input!D397)</f>
        <v/>
      </c>
      <c r="E15" s="168" t="str">
        <f>IF(LEN(CONCATENATE(D12,D13,D14,D15))=0, " ", SUM(D12:D15))</f>
        <v xml:space="preserve"> </v>
      </c>
      <c r="F15" s="167" t="str">
        <f>IF(LEN(TRIM(Input!E397)) = 0, "", Input!E397)</f>
        <v/>
      </c>
      <c r="G15" s="168" t="str">
        <f>IF(LEN(CONCATENATE(F12,F13,F14,F15))=0, " ", SUM(F12:F15))</f>
        <v xml:space="preserve"> </v>
      </c>
      <c r="H15" s="167" t="str">
        <f>IF(LEN(TRIM(Input!F397)) = 0, "", Input!F397)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IF(LEN(TRIM(Input!C445)) = 0, "", Input!C445)</f>
        <v/>
      </c>
      <c r="N15" s="108" t="str">
        <f>IF(LEN(CONCATENATE(M12,M13,M14,M15))=0, " ", SUM(M12:M15))</f>
        <v xml:space="preserve"> </v>
      </c>
      <c r="O15" s="107" t="str">
        <f>IF(LEN(TRIM(Input!D445)) = 0, "", Input!D445)</f>
        <v/>
      </c>
      <c r="P15" s="108" t="str">
        <f>IF(LEN(CONCATENATE(O12,O13,O14,O15))=0, " ", SUM(O12:O15))</f>
        <v xml:space="preserve"> </v>
      </c>
      <c r="Q15" s="107" t="str">
        <f>IF(LEN(TRIM(Input!E445)) = 0, "", Input!E445)</f>
        <v/>
      </c>
      <c r="R15" s="108" t="str">
        <f>IF(LEN(CONCATENATE(Q12,Q13,Q14,Q15))=0, " ", SUM(Q12:Q15))</f>
        <v xml:space="preserve"> </v>
      </c>
      <c r="S15" s="107" t="str">
        <f>IF(LEN(TRIM(Input!F445)) = 0, "", Input!F445)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IF(LEN(TRIM(Input!C398)) = 0, "", Input!C398)</f>
        <v/>
      </c>
      <c r="C16" s="91" t="s">
        <v>0</v>
      </c>
      <c r="D16" s="90" t="str">
        <f>IF(LEN(TRIM(Input!D398)) = 0, "", Input!D398)</f>
        <v/>
      </c>
      <c r="E16" s="92"/>
      <c r="F16" s="90" t="str">
        <f>IF(LEN(TRIM(Input!E398)) = 0, "", Input!E398)</f>
        <v/>
      </c>
      <c r="G16" s="90" t="s">
        <v>0</v>
      </c>
      <c r="H16" s="90" t="str">
        <f>IF(LEN(TRIM(Input!F398)) = 0, "", Input!F398)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IF(LEN(TRIM(Input!C446)) = 0, "", Input!C446)</f>
        <v/>
      </c>
      <c r="N16" s="95" t="s">
        <v>0</v>
      </c>
      <c r="O16" s="94" t="str">
        <f>IF(LEN(TRIM(Input!D446)) = 0, "", Input!D446)</f>
        <v/>
      </c>
      <c r="P16" s="94" t="s">
        <v>0</v>
      </c>
      <c r="Q16" s="94" t="str">
        <f>IF(LEN(TRIM(Input!E446)) = 0, "", Input!E446)</f>
        <v/>
      </c>
      <c r="R16" s="94" t="s">
        <v>0</v>
      </c>
      <c r="S16" s="94" t="str">
        <f>IF(LEN(TRIM(Input!F446)) = 0, "", Input!F446)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IF(LEN(TRIM(Input!C399)) = 0, "", Input!C399)</f>
        <v/>
      </c>
      <c r="C17" s="91" t="s">
        <v>0</v>
      </c>
      <c r="D17" s="90" t="str">
        <f>IF(LEN(TRIM(Input!D399)) = 0, "", Input!D399)</f>
        <v/>
      </c>
      <c r="E17" s="98"/>
      <c r="F17" s="90" t="str">
        <f>IF(LEN(TRIM(Input!E399)) = 0, "", Input!E399)</f>
        <v/>
      </c>
      <c r="G17" s="90" t="s">
        <v>0</v>
      </c>
      <c r="H17" s="90" t="str">
        <f>IF(LEN(TRIM(Input!F399)) = 0, "", Input!F399)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IF(LEN(TRIM(Input!C447)) = 0, "", Input!C447)</f>
        <v/>
      </c>
      <c r="N17" s="95" t="s">
        <v>0</v>
      </c>
      <c r="O17" s="94" t="str">
        <f>IF(LEN(TRIM(Input!D447)) = 0, "", Input!D447)</f>
        <v/>
      </c>
      <c r="P17" s="94" t="s">
        <v>0</v>
      </c>
      <c r="Q17" s="94" t="str">
        <f>IF(LEN(TRIM(Input!E447)) = 0, "", Input!E447)</f>
        <v/>
      </c>
      <c r="R17" s="94" t="s">
        <v>0</v>
      </c>
      <c r="S17" s="94" t="str">
        <f>IF(LEN(TRIM(Input!F447)) = 0, "", Input!F447)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IF(LEN(TRIM(Input!C400)) = 0, "", Input!C400)</f>
        <v/>
      </c>
      <c r="C18" s="91" t="s">
        <v>0</v>
      </c>
      <c r="D18" s="90" t="str">
        <f>IF(LEN(TRIM(Input!D400)) = 0, "", Input!D400)</f>
        <v/>
      </c>
      <c r="E18" s="98"/>
      <c r="F18" s="90" t="str">
        <f>IF(LEN(TRIM(Input!E400)) = 0, "", Input!E400)</f>
        <v/>
      </c>
      <c r="G18" s="90" t="s">
        <v>0</v>
      </c>
      <c r="H18" s="90" t="str">
        <f>IF(LEN(TRIM(Input!F400)) = 0, "", Input!F400)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IF(LEN(TRIM(Input!C448)) = 0, "", Input!C448)</f>
        <v/>
      </c>
      <c r="N18" s="95" t="s">
        <v>0</v>
      </c>
      <c r="O18" s="94" t="str">
        <f>IF(LEN(TRIM(Input!D448)) = 0, "", Input!D448)</f>
        <v/>
      </c>
      <c r="P18" s="94" t="s">
        <v>0</v>
      </c>
      <c r="Q18" s="94" t="str">
        <f>IF(LEN(TRIM(Input!E448)) = 0, "", Input!E448)</f>
        <v/>
      </c>
      <c r="R18" s="94" t="s">
        <v>0</v>
      </c>
      <c r="S18" s="94" t="str">
        <f>IF(LEN(TRIM(Input!F448)) = 0, "", Input!F448)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IF(LEN(TRIM(Input!C401)) = 0, "", Input!C401)</f>
        <v/>
      </c>
      <c r="C19" s="168" t="str">
        <f>IF(LEN(CONCATENATE(B16,B17,B18,B19))=0, " ", SUM(B16:B19))</f>
        <v xml:space="preserve"> </v>
      </c>
      <c r="D19" s="167" t="str">
        <f>IF(LEN(TRIM(Input!D401)) = 0, "", Input!D401)</f>
        <v/>
      </c>
      <c r="E19" s="168" t="str">
        <f>IF(LEN(CONCATENATE(D16,D17,D18,D19))=0, " ", SUM(D16:D19))</f>
        <v xml:space="preserve"> </v>
      </c>
      <c r="F19" s="167" t="str">
        <f>IF(LEN(TRIM(Input!E401)) = 0, "", Input!E401)</f>
        <v/>
      </c>
      <c r="G19" s="168" t="str">
        <f>IF(LEN(CONCATENATE(F16,F17,F18,F19))=0, " ", SUM(F16:F19))</f>
        <v xml:space="preserve"> </v>
      </c>
      <c r="H19" s="167" t="str">
        <f>IF(LEN(TRIM(Input!F401)) = 0, "", Input!F401)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IF(LEN(TRIM(Input!C449)) = 0, "", Input!C449)</f>
        <v/>
      </c>
      <c r="N19" s="108" t="str">
        <f>IF(LEN(CONCATENATE(M16,M17,M18,M19))=0, " ", SUM(M16:M19))</f>
        <v xml:space="preserve"> </v>
      </c>
      <c r="O19" s="107" t="str">
        <f>IF(LEN(TRIM(Input!D449)) = 0, "", Input!D449)</f>
        <v/>
      </c>
      <c r="P19" s="108" t="str">
        <f>IF(LEN(CONCATENATE(O16,O17,O18,O19))=0, " ", SUM(O16:O19))</f>
        <v xml:space="preserve"> </v>
      </c>
      <c r="Q19" s="107" t="str">
        <f>IF(LEN(TRIM(Input!E449)) = 0, "", Input!E449)</f>
        <v/>
      </c>
      <c r="R19" s="108" t="str">
        <f>IF(LEN(CONCATENATE(Q16,Q17,Q18,Q19))=0, " ", SUM(Q16:Q19))</f>
        <v xml:space="preserve"> </v>
      </c>
      <c r="S19" s="107" t="str">
        <f>IF(LEN(TRIM(Input!F449)) = 0, "", Input!F449)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IF(LEN(TRIM(Input!C402)) = 0, "", Input!C402)</f>
        <v/>
      </c>
      <c r="C20" s="91" t="s">
        <v>0</v>
      </c>
      <c r="D20" s="90" t="str">
        <f>IF(LEN(TRIM(Input!D402)) = 0, "", Input!D402)</f>
        <v/>
      </c>
      <c r="E20" s="92"/>
      <c r="F20" s="90" t="str">
        <f>IF(LEN(TRIM(Input!E402)) = 0, "", Input!E402)</f>
        <v/>
      </c>
      <c r="G20" s="90" t="s">
        <v>0</v>
      </c>
      <c r="H20" s="90" t="str">
        <f>IF(LEN(TRIM(Input!F402)) = 0, "", Input!F402)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IF(LEN(TRIM(Input!C450)) = 0, "", Input!C450)</f>
        <v/>
      </c>
      <c r="N20" s="95" t="s">
        <v>0</v>
      </c>
      <c r="O20" s="94" t="str">
        <f>IF(LEN(TRIM(Input!D450)) = 0, "", Input!D450)</f>
        <v/>
      </c>
      <c r="P20" s="94" t="s">
        <v>0</v>
      </c>
      <c r="Q20" s="94" t="str">
        <f>IF(LEN(TRIM(Input!E450)) = 0, "", Input!E450)</f>
        <v/>
      </c>
      <c r="R20" s="94" t="s">
        <v>0</v>
      </c>
      <c r="S20" s="94" t="str">
        <f>IF(LEN(TRIM(Input!F450)) = 0, "", Input!F450)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IF(LEN(TRIM(Input!C403)) = 0, "", Input!C403)</f>
        <v/>
      </c>
      <c r="C21" s="91" t="s">
        <v>0</v>
      </c>
      <c r="D21" s="90" t="str">
        <f>IF(LEN(TRIM(Input!D403)) = 0, "", Input!D403)</f>
        <v/>
      </c>
      <c r="E21" s="98"/>
      <c r="F21" s="90" t="str">
        <f>IF(LEN(TRIM(Input!E403)) = 0, "", Input!E403)</f>
        <v/>
      </c>
      <c r="G21" s="90" t="s">
        <v>0</v>
      </c>
      <c r="H21" s="90" t="str">
        <f>IF(LEN(TRIM(Input!F403)) = 0, "", Input!F403)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IF(LEN(TRIM(Input!C451)) = 0, "", Input!C451)</f>
        <v/>
      </c>
      <c r="N21" s="95" t="s">
        <v>0</v>
      </c>
      <c r="O21" s="94" t="str">
        <f>IF(LEN(TRIM(Input!D451)) = 0, "", Input!D451)</f>
        <v/>
      </c>
      <c r="P21" s="94" t="s">
        <v>0</v>
      </c>
      <c r="Q21" s="94" t="str">
        <f>IF(LEN(TRIM(Input!E451)) = 0, "", Input!E451)</f>
        <v/>
      </c>
      <c r="R21" s="94" t="s">
        <v>0</v>
      </c>
      <c r="S21" s="94" t="str">
        <f>IF(LEN(TRIM(Input!F451)) = 0, "", Input!F451)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IF(LEN(TRIM(Input!C404)) = 0, "", Input!C404)</f>
        <v/>
      </c>
      <c r="C22" s="91" t="s">
        <v>0</v>
      </c>
      <c r="D22" s="90" t="str">
        <f>IF(LEN(TRIM(Input!D404)) = 0, "", Input!D404)</f>
        <v/>
      </c>
      <c r="E22" s="98"/>
      <c r="F22" s="90" t="str">
        <f>IF(LEN(TRIM(Input!E404)) = 0, "", Input!E404)</f>
        <v/>
      </c>
      <c r="G22" s="90" t="s">
        <v>0</v>
      </c>
      <c r="H22" s="90" t="str">
        <f>IF(LEN(TRIM(Input!F404)) = 0, "", Input!F404)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IF(LEN(TRIM(Input!C452)) = 0, "", Input!C452)</f>
        <v/>
      </c>
      <c r="N22" s="95" t="s">
        <v>0</v>
      </c>
      <c r="O22" s="94" t="str">
        <f>IF(LEN(TRIM(Input!D452)) = 0, "", Input!D452)</f>
        <v/>
      </c>
      <c r="P22" s="94" t="s">
        <v>0</v>
      </c>
      <c r="Q22" s="94" t="str">
        <f>IF(LEN(TRIM(Input!E452)) = 0, "", Input!E452)</f>
        <v/>
      </c>
      <c r="R22" s="94" t="s">
        <v>0</v>
      </c>
      <c r="S22" s="94" t="str">
        <f>IF(LEN(TRIM(Input!F452)) = 0, "", Input!F452)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IF(LEN(TRIM(Input!C405)) = 0, "", Input!C405)</f>
        <v/>
      </c>
      <c r="C23" s="168" t="str">
        <f>IF(LEN(CONCATENATE(B20,B21,B22,B23))=0, " ", SUM(B20:B23))</f>
        <v xml:space="preserve"> </v>
      </c>
      <c r="D23" s="167" t="str">
        <f>IF(LEN(TRIM(Input!D405)) = 0, "", Input!D405)</f>
        <v/>
      </c>
      <c r="E23" s="168" t="str">
        <f>IF(LEN(CONCATENATE(D20,D21,D22,D23))=0, " ", SUM(D20:D23))</f>
        <v xml:space="preserve"> </v>
      </c>
      <c r="F23" s="167" t="str">
        <f>IF(LEN(TRIM(Input!E405)) = 0, "", Input!E405)</f>
        <v/>
      </c>
      <c r="G23" s="168" t="str">
        <f>IF(LEN(CONCATENATE(F20,F21,F22,F23))=0, " ", SUM(F20:F23))</f>
        <v xml:space="preserve"> </v>
      </c>
      <c r="H23" s="167" t="str">
        <f>IF(LEN(TRIM(Input!F405)) = 0, "", Input!F405)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IF(LEN(TRIM(Input!C453)) = 0, "", Input!C453)</f>
        <v/>
      </c>
      <c r="N23" s="108" t="str">
        <f>IF(LEN(CONCATENATE(M20,M21,M22,M23))=0, " ", SUM(M20:M23))</f>
        <v xml:space="preserve"> </v>
      </c>
      <c r="O23" s="107" t="str">
        <f>IF(LEN(TRIM(Input!D453)) = 0, "", Input!D453)</f>
        <v/>
      </c>
      <c r="P23" s="108" t="str">
        <f>IF(LEN(CONCATENATE(O20,O21,O22,O23))=0, " ", SUM(O20:O23))</f>
        <v xml:space="preserve"> </v>
      </c>
      <c r="Q23" s="107" t="str">
        <f>IF(LEN(TRIM(Input!E453)) = 0, "", Input!E453)</f>
        <v/>
      </c>
      <c r="R23" s="108" t="str">
        <f>IF(LEN(CONCATENATE(Q20,Q21,Q22,Q23))=0, " ", SUM(Q20:Q23))</f>
        <v xml:space="preserve"> </v>
      </c>
      <c r="S23" s="107" t="str">
        <f>IF(LEN(TRIM(Input!F453)) = 0, "", Input!F453)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IF(LEN(TRIM(Input!C406)) = 0, "", Input!C406)</f>
        <v/>
      </c>
      <c r="C24" s="91" t="s">
        <v>0</v>
      </c>
      <c r="D24" s="90" t="str">
        <f>IF(LEN(TRIM(Input!D406)) = 0, "", Input!D406)</f>
        <v/>
      </c>
      <c r="E24" s="92"/>
      <c r="F24" s="90" t="str">
        <f>IF(LEN(TRIM(Input!E406)) = 0, "", Input!E406)</f>
        <v/>
      </c>
      <c r="G24" s="90" t="s">
        <v>0</v>
      </c>
      <c r="H24" s="90" t="str">
        <f>IF(LEN(TRIM(Input!F406)) = 0, "", Input!F406)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IF(LEN(TRIM(Input!C454)) = 0, "", Input!C454)</f>
        <v/>
      </c>
      <c r="N24" s="95" t="s">
        <v>0</v>
      </c>
      <c r="O24" s="94" t="str">
        <f>IF(LEN(TRIM(Input!D454)) = 0, "", Input!D454)</f>
        <v/>
      </c>
      <c r="P24" s="94" t="s">
        <v>0</v>
      </c>
      <c r="Q24" s="94" t="str">
        <f>IF(LEN(TRIM(Input!E454)) = 0, "", Input!E454)</f>
        <v/>
      </c>
      <c r="R24" s="94" t="s">
        <v>0</v>
      </c>
      <c r="S24" s="94" t="str">
        <f>IF(LEN(TRIM(Input!F454)) = 0, "", Input!F454)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IF(LEN(TRIM(Input!C407)) = 0, "", Input!C407)</f>
        <v/>
      </c>
      <c r="C25" s="91" t="s">
        <v>0</v>
      </c>
      <c r="D25" s="90" t="str">
        <f>IF(LEN(TRIM(Input!D407)) = 0, "", Input!D407)</f>
        <v/>
      </c>
      <c r="E25" s="98"/>
      <c r="F25" s="90" t="str">
        <f>IF(LEN(TRIM(Input!E407)) = 0, "", Input!E407)</f>
        <v/>
      </c>
      <c r="G25" s="90" t="s">
        <v>0</v>
      </c>
      <c r="H25" s="90" t="str">
        <f>IF(LEN(TRIM(Input!F407)) = 0, "", Input!F407)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IF(LEN(TRIM(Input!C455)) = 0, "", Input!C455)</f>
        <v/>
      </c>
      <c r="N25" s="95" t="s">
        <v>0</v>
      </c>
      <c r="O25" s="94" t="str">
        <f>IF(LEN(TRIM(Input!D455)) = 0, "", Input!D455)</f>
        <v/>
      </c>
      <c r="P25" s="94" t="s">
        <v>0</v>
      </c>
      <c r="Q25" s="94" t="str">
        <f>IF(LEN(TRIM(Input!E455)) = 0, "", Input!E455)</f>
        <v/>
      </c>
      <c r="R25" s="94" t="s">
        <v>0</v>
      </c>
      <c r="S25" s="94" t="str">
        <f>IF(LEN(TRIM(Input!F455)) = 0, "", Input!F455)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IF(LEN(TRIM(Input!C408)) = 0, "", Input!C408)</f>
        <v/>
      </c>
      <c r="C26" s="91" t="s">
        <v>0</v>
      </c>
      <c r="D26" s="90" t="str">
        <f>IF(LEN(TRIM(Input!D408)) = 0, "", Input!D408)</f>
        <v/>
      </c>
      <c r="E26" s="98"/>
      <c r="F26" s="90" t="str">
        <f>IF(LEN(TRIM(Input!E408)) = 0, "", Input!E408)</f>
        <v/>
      </c>
      <c r="G26" s="90" t="s">
        <v>0</v>
      </c>
      <c r="H26" s="90" t="str">
        <f>IF(LEN(TRIM(Input!F408)) = 0, "", Input!F408)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IF(LEN(TRIM(Input!C456)) = 0, "", Input!C456)</f>
        <v/>
      </c>
      <c r="N26" s="95" t="s">
        <v>0</v>
      </c>
      <c r="O26" s="94" t="str">
        <f>IF(LEN(TRIM(Input!D456)) = 0, "", Input!D456)</f>
        <v/>
      </c>
      <c r="P26" s="94" t="s">
        <v>0</v>
      </c>
      <c r="Q26" s="94" t="str">
        <f>IF(LEN(TRIM(Input!E456)) = 0, "", Input!E456)</f>
        <v/>
      </c>
      <c r="R26" s="94" t="s">
        <v>0</v>
      </c>
      <c r="S26" s="94" t="str">
        <f>IF(LEN(TRIM(Input!F456)) = 0, "", Input!F456)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IF(LEN(TRIM(Input!C409)) = 0, "", Input!C409)</f>
        <v/>
      </c>
      <c r="C27" s="168" t="str">
        <f>IF(LEN(CONCATENATE(B24,B25,B26,B27))=0, " ", SUM(B24:B27))</f>
        <v xml:space="preserve"> </v>
      </c>
      <c r="D27" s="167" t="str">
        <f>IF(LEN(TRIM(Input!D409)) = 0, "", Input!D409)</f>
        <v/>
      </c>
      <c r="E27" s="168" t="str">
        <f>IF(LEN(CONCATENATE(D24,D25,D26,D27))=0, " ", SUM(D24:D27))</f>
        <v xml:space="preserve"> </v>
      </c>
      <c r="F27" s="167" t="str">
        <f>IF(LEN(TRIM(Input!E409)) = 0, "", Input!E409)</f>
        <v/>
      </c>
      <c r="G27" s="168" t="str">
        <f>IF(LEN(CONCATENATE(F24,F25,F26,F27))=0, " ", SUM(F24:F27))</f>
        <v xml:space="preserve"> </v>
      </c>
      <c r="H27" s="167" t="str">
        <f>IF(LEN(TRIM(Input!F409)) = 0, "", Input!F409)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IF(LEN(TRIM(Input!C457)) = 0, "", Input!C457)</f>
        <v/>
      </c>
      <c r="N27" s="108" t="str">
        <f>IF(LEN(CONCATENATE(M24,M25,M26,M27))=0, " ", SUM(M24:M27))</f>
        <v xml:space="preserve"> </v>
      </c>
      <c r="O27" s="107" t="str">
        <f>IF(LEN(TRIM(Input!D457)) = 0, "", Input!D457)</f>
        <v/>
      </c>
      <c r="P27" s="108" t="str">
        <f>IF(LEN(CONCATENATE(O24,O25,O26,O27))=0, " ", SUM(O24:O27))</f>
        <v xml:space="preserve"> </v>
      </c>
      <c r="Q27" s="107" t="str">
        <f>IF(LEN(TRIM(Input!E457)) = 0, "", Input!E457)</f>
        <v/>
      </c>
      <c r="R27" s="108" t="str">
        <f>IF(LEN(CONCATENATE(Q24,Q25,Q26,Q27))=0, " ", SUM(Q24:Q27))</f>
        <v xml:space="preserve"> </v>
      </c>
      <c r="S27" s="107" t="str">
        <f>IF(LEN(TRIM(Input!F457)) = 0, "", Input!F457)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IF(LEN(TRIM(Input!C410)) = 0, "", Input!C410)</f>
        <v/>
      </c>
      <c r="C28" s="91" t="s">
        <v>0</v>
      </c>
      <c r="D28" s="90" t="str">
        <f>IF(LEN(TRIM(Input!D410)) = 0, "", Input!D410)</f>
        <v/>
      </c>
      <c r="E28" s="92"/>
      <c r="F28" s="90" t="str">
        <f>IF(LEN(TRIM(Input!E410)) = 0, "", Input!E410)</f>
        <v/>
      </c>
      <c r="G28" s="90" t="s">
        <v>0</v>
      </c>
      <c r="H28" s="90" t="str">
        <f>IF(LEN(TRIM(Input!F410)) = 0, "", Input!F410)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IF(LEN(TRIM(Input!C458)) = 0, "", Input!C458)</f>
        <v/>
      </c>
      <c r="N28" s="95" t="s">
        <v>0</v>
      </c>
      <c r="O28" s="94" t="str">
        <f>IF(LEN(TRIM(Input!D458)) = 0, "", Input!D458)</f>
        <v/>
      </c>
      <c r="P28" s="94" t="s">
        <v>0</v>
      </c>
      <c r="Q28" s="94" t="str">
        <f>IF(LEN(TRIM(Input!E458)) = 0, "", Input!E458)</f>
        <v/>
      </c>
      <c r="R28" s="94" t="s">
        <v>0</v>
      </c>
      <c r="S28" s="94" t="str">
        <f>IF(LEN(TRIM(Input!F458)) = 0, "", Input!F458)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IF(LEN(TRIM(Input!C411)) = 0, "", Input!C411)</f>
        <v/>
      </c>
      <c r="C29" s="91" t="s">
        <v>0</v>
      </c>
      <c r="D29" s="90" t="str">
        <f>IF(LEN(TRIM(Input!D411)) = 0, "", Input!D411)</f>
        <v/>
      </c>
      <c r="E29" s="98"/>
      <c r="F29" s="90" t="str">
        <f>IF(LEN(TRIM(Input!E411)) = 0, "", Input!E411)</f>
        <v/>
      </c>
      <c r="G29" s="90" t="s">
        <v>0</v>
      </c>
      <c r="H29" s="90" t="str">
        <f>IF(LEN(TRIM(Input!F411)) = 0, "", Input!F411)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IF(LEN(TRIM(Input!C459)) = 0, "", Input!C459)</f>
        <v/>
      </c>
      <c r="N29" s="95" t="s">
        <v>0</v>
      </c>
      <c r="O29" s="94" t="str">
        <f>IF(LEN(TRIM(Input!D459)) = 0, "", Input!D459)</f>
        <v/>
      </c>
      <c r="P29" s="94" t="s">
        <v>0</v>
      </c>
      <c r="Q29" s="94" t="str">
        <f>IF(LEN(TRIM(Input!E459)) = 0, "", Input!E459)</f>
        <v/>
      </c>
      <c r="R29" s="94" t="s">
        <v>0</v>
      </c>
      <c r="S29" s="94" t="str">
        <f>IF(LEN(TRIM(Input!F459)) = 0, "", Input!F459)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IF(LEN(TRIM(Input!C412)) = 0, "", Input!C412)</f>
        <v/>
      </c>
      <c r="C30" s="91" t="s">
        <v>0</v>
      </c>
      <c r="D30" s="90" t="str">
        <f>IF(LEN(TRIM(Input!D412)) = 0, "", Input!D412)</f>
        <v/>
      </c>
      <c r="E30" s="98"/>
      <c r="F30" s="90" t="str">
        <f>IF(LEN(TRIM(Input!E412)) = 0, "", Input!E412)</f>
        <v/>
      </c>
      <c r="G30" s="90" t="s">
        <v>0</v>
      </c>
      <c r="H30" s="90" t="str">
        <f>IF(LEN(TRIM(Input!F412)) = 0, "", Input!F412)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IF(LEN(TRIM(Input!C460)) = 0, "", Input!C460)</f>
        <v/>
      </c>
      <c r="N30" s="95" t="s">
        <v>0</v>
      </c>
      <c r="O30" s="94" t="str">
        <f>IF(LEN(TRIM(Input!D460)) = 0, "", Input!D460)</f>
        <v/>
      </c>
      <c r="P30" s="94" t="s">
        <v>0</v>
      </c>
      <c r="Q30" s="94" t="str">
        <f>IF(LEN(TRIM(Input!E460)) = 0, "", Input!E460)</f>
        <v/>
      </c>
      <c r="R30" s="94" t="s">
        <v>0</v>
      </c>
      <c r="S30" s="94" t="str">
        <f>IF(LEN(TRIM(Input!F460)) = 0, "", Input!F460)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IF(LEN(TRIM(Input!C413)) = 0, "", Input!C413)</f>
        <v/>
      </c>
      <c r="C31" s="168" t="str">
        <f>IF(LEN(CONCATENATE(B28,B29,B30,B31))=0, " ", SUM(B28:B31))</f>
        <v xml:space="preserve"> </v>
      </c>
      <c r="D31" s="167" t="str">
        <f>IF(LEN(TRIM(Input!D413)) = 0, "", Input!D413)</f>
        <v/>
      </c>
      <c r="E31" s="168" t="str">
        <f>IF(LEN(CONCATENATE(D28,D29,D30,D31))=0, " ", SUM(D28:D31))</f>
        <v xml:space="preserve"> </v>
      </c>
      <c r="F31" s="167" t="str">
        <f>IF(LEN(TRIM(Input!E413)) = 0, "", Input!E413)</f>
        <v/>
      </c>
      <c r="G31" s="168" t="str">
        <f>IF(LEN(CONCATENATE(F28,F29,F30,F31))=0, " ", SUM(F28:F31))</f>
        <v xml:space="preserve"> </v>
      </c>
      <c r="H31" s="167" t="str">
        <f>IF(LEN(TRIM(Input!F413)) = 0, "", Input!F413)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IF(LEN(TRIM(Input!C461)) = 0, "", Input!C461)</f>
        <v/>
      </c>
      <c r="N31" s="108" t="str">
        <f>IF(LEN(CONCATENATE(M28,M29,M30,M31))=0, " ", SUM(M28:M31))</f>
        <v xml:space="preserve"> </v>
      </c>
      <c r="O31" s="107" t="str">
        <f>IF(LEN(TRIM(Input!D461)) = 0, "", Input!D461)</f>
        <v/>
      </c>
      <c r="P31" s="108" t="str">
        <f>IF(LEN(CONCATENATE(O28,O29,O30,O31))=0, " ", SUM(O28:O31))</f>
        <v xml:space="preserve"> </v>
      </c>
      <c r="Q31" s="107" t="str">
        <f>IF(LEN(TRIM(Input!E461)) = 0, "", Input!E461)</f>
        <v/>
      </c>
      <c r="R31" s="108" t="str">
        <f>IF(LEN(CONCATENATE(Q28,Q29,Q30,Q31))=0, " ", SUM(Q28:Q31))</f>
        <v xml:space="preserve"> </v>
      </c>
      <c r="S31" s="107" t="str">
        <f>IF(LEN(TRIM(Input!F461)) = 0, "", Input!F461)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IF(LEN(TRIM(Input!C414)) = 0, "", Input!C414)</f>
        <v/>
      </c>
      <c r="C32" s="91" t="s">
        <v>0</v>
      </c>
      <c r="D32" s="90" t="str">
        <f>IF(LEN(TRIM(Input!D414)) = 0, "", Input!D414)</f>
        <v/>
      </c>
      <c r="E32" s="92"/>
      <c r="F32" s="90" t="str">
        <f>IF(LEN(TRIM(Input!E414)) = 0, "", Input!E414)</f>
        <v/>
      </c>
      <c r="G32" s="90" t="s">
        <v>0</v>
      </c>
      <c r="H32" s="90" t="str">
        <f>IF(LEN(TRIM(Input!F414)) = 0, "", Input!F414)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IF(LEN(TRIM(Input!C462)) = 0, "", Input!C462)</f>
        <v/>
      </c>
      <c r="N32" s="95" t="s">
        <v>0</v>
      </c>
      <c r="O32" s="94" t="str">
        <f>IF(LEN(TRIM(Input!D462)) = 0, "", Input!D462)</f>
        <v/>
      </c>
      <c r="P32" s="94" t="s">
        <v>0</v>
      </c>
      <c r="Q32" s="94" t="str">
        <f>IF(LEN(TRIM(Input!E462)) = 0, "", Input!E462)</f>
        <v/>
      </c>
      <c r="R32" s="94" t="s">
        <v>0</v>
      </c>
      <c r="S32" s="94" t="str">
        <f>IF(LEN(TRIM(Input!F462)) = 0, "", Input!F462)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IF(LEN(TRIM(Input!C415)) = 0, "", Input!C415)</f>
        <v/>
      </c>
      <c r="C33" s="91" t="s">
        <v>0</v>
      </c>
      <c r="D33" s="90" t="str">
        <f>IF(LEN(TRIM(Input!D415)) = 0, "", Input!D415)</f>
        <v/>
      </c>
      <c r="E33" s="98"/>
      <c r="F33" s="90" t="str">
        <f>IF(LEN(TRIM(Input!E415)) = 0, "", Input!E415)</f>
        <v/>
      </c>
      <c r="G33" s="90" t="s">
        <v>0</v>
      </c>
      <c r="H33" s="90" t="str">
        <f>IF(LEN(TRIM(Input!F415)) = 0, "", Input!F415)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IF(LEN(TRIM(Input!C463)) = 0, "", Input!C463)</f>
        <v/>
      </c>
      <c r="N33" s="95" t="s">
        <v>0</v>
      </c>
      <c r="O33" s="94" t="str">
        <f>IF(LEN(TRIM(Input!D463)) = 0, "", Input!D463)</f>
        <v/>
      </c>
      <c r="P33" s="94" t="s">
        <v>0</v>
      </c>
      <c r="Q33" s="94" t="str">
        <f>IF(LEN(TRIM(Input!E463)) = 0, "", Input!E463)</f>
        <v/>
      </c>
      <c r="R33" s="94" t="s">
        <v>0</v>
      </c>
      <c r="S33" s="94" t="str">
        <f>IF(LEN(TRIM(Input!F463)) = 0, "", Input!F463)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IF(LEN(TRIM(Input!C416)) = 0, "", Input!C416)</f>
        <v/>
      </c>
      <c r="C34" s="91" t="s">
        <v>0</v>
      </c>
      <c r="D34" s="90" t="str">
        <f>IF(LEN(TRIM(Input!D416)) = 0, "", Input!D416)</f>
        <v/>
      </c>
      <c r="E34" s="98"/>
      <c r="F34" s="90" t="str">
        <f>IF(LEN(TRIM(Input!E416)) = 0, "", Input!E416)</f>
        <v/>
      </c>
      <c r="G34" s="90" t="s">
        <v>0</v>
      </c>
      <c r="H34" s="90" t="str">
        <f>IF(LEN(TRIM(Input!F416)) = 0, "", Input!F416)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IF(LEN(TRIM(Input!C464)) = 0, "", Input!C464)</f>
        <v/>
      </c>
      <c r="N34" s="95" t="s">
        <v>0</v>
      </c>
      <c r="O34" s="94" t="str">
        <f>IF(LEN(TRIM(Input!D464)) = 0, "", Input!D464)</f>
        <v/>
      </c>
      <c r="P34" s="94" t="s">
        <v>0</v>
      </c>
      <c r="Q34" s="94" t="str">
        <f>IF(LEN(TRIM(Input!E464)) = 0, "", Input!E464)</f>
        <v/>
      </c>
      <c r="R34" s="94" t="s">
        <v>0</v>
      </c>
      <c r="S34" s="94" t="str">
        <f>IF(LEN(TRIM(Input!F464)) = 0, "", Input!F464)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IF(LEN(TRIM(Input!C417)) = 0, "", Input!C417)</f>
        <v/>
      </c>
      <c r="C35" s="168" t="str">
        <f>IF(LEN(CONCATENATE(B32,B33,B34,B35))=0, " ", SUM(B32:B35))</f>
        <v xml:space="preserve"> </v>
      </c>
      <c r="D35" s="167" t="str">
        <f>IF(LEN(TRIM(Input!D417)) = 0, "", Input!D417)</f>
        <v/>
      </c>
      <c r="E35" s="168" t="str">
        <f>IF(LEN(CONCATENATE(D32,D33,D34,D35))=0, " ", SUM(D32:D35))</f>
        <v xml:space="preserve"> </v>
      </c>
      <c r="F35" s="167" t="str">
        <f>IF(LEN(TRIM(Input!E417)) = 0, "", Input!E417)</f>
        <v/>
      </c>
      <c r="G35" s="168" t="str">
        <f>IF(LEN(CONCATENATE(F32,F33,F34,F35))=0, " ", SUM(F32:F35))</f>
        <v xml:space="preserve"> </v>
      </c>
      <c r="H35" s="167" t="str">
        <f>IF(LEN(TRIM(Input!F417)) = 0, "", Input!F417)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IF(LEN(TRIM(Input!C465)) = 0, "", Input!C465)</f>
        <v/>
      </c>
      <c r="N35" s="108" t="str">
        <f>IF(LEN(CONCATENATE(M32,M33,M34,M35))=0, " ", SUM(M32:M35))</f>
        <v xml:space="preserve"> </v>
      </c>
      <c r="O35" s="107" t="str">
        <f>IF(LEN(TRIM(Input!D465)) = 0, "", Input!D465)</f>
        <v/>
      </c>
      <c r="P35" s="108" t="str">
        <f>IF(LEN(CONCATENATE(O32,O33,O34,O35))=0, " ", SUM(O32:O35))</f>
        <v xml:space="preserve"> </v>
      </c>
      <c r="Q35" s="107" t="str">
        <f>IF(LEN(TRIM(Input!E465)) = 0, "", Input!E465)</f>
        <v/>
      </c>
      <c r="R35" s="108" t="str">
        <f>IF(LEN(CONCATENATE(Q32,Q33,Q34,Q35))=0, " ", SUM(Q32:Q35))</f>
        <v xml:space="preserve"> </v>
      </c>
      <c r="S35" s="107" t="str">
        <f>IF(LEN(TRIM(Input!F465)) = 0, "", Input!F465)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IF(LEN(TRIM(Input!C418)) = 0, "", Input!C418)</f>
        <v/>
      </c>
      <c r="C36" s="91" t="s">
        <v>0</v>
      </c>
      <c r="D36" s="90" t="str">
        <f>IF(LEN(TRIM(Input!D418)) = 0, "", Input!D418)</f>
        <v/>
      </c>
      <c r="E36" s="92"/>
      <c r="F36" s="90" t="str">
        <f>IF(LEN(TRIM(Input!E418)) = 0, "", Input!E418)</f>
        <v/>
      </c>
      <c r="G36" s="90" t="s">
        <v>0</v>
      </c>
      <c r="H36" s="90" t="str">
        <f>IF(LEN(TRIM(Input!F418)) = 0, "", Input!F418)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IF(LEN(TRIM(Input!C466)) = 0, "", Input!C466)</f>
        <v/>
      </c>
      <c r="N36" s="95" t="s">
        <v>0</v>
      </c>
      <c r="O36" s="94" t="str">
        <f>IF(LEN(TRIM(Input!D466)) = 0, "", Input!D466)</f>
        <v/>
      </c>
      <c r="P36" s="94" t="s">
        <v>0</v>
      </c>
      <c r="Q36" s="94" t="str">
        <f>IF(LEN(TRIM(Input!E466)) = 0, "", Input!E466)</f>
        <v/>
      </c>
      <c r="R36" s="94" t="s">
        <v>0</v>
      </c>
      <c r="S36" s="94" t="str">
        <f>IF(LEN(TRIM(Input!F466)) = 0, "", Input!F466)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IF(LEN(TRIM(Input!C419)) = 0, "", Input!C419)</f>
        <v/>
      </c>
      <c r="C37" s="91" t="s">
        <v>0</v>
      </c>
      <c r="D37" s="90" t="str">
        <f>IF(LEN(TRIM(Input!D419)) = 0, "", Input!D419)</f>
        <v/>
      </c>
      <c r="E37" s="98"/>
      <c r="F37" s="90" t="str">
        <f>IF(LEN(TRIM(Input!E419)) = 0, "", Input!E419)</f>
        <v/>
      </c>
      <c r="G37" s="90" t="s">
        <v>0</v>
      </c>
      <c r="H37" s="90" t="str">
        <f>IF(LEN(TRIM(Input!F419)) = 0, "", Input!F419)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IF(LEN(TRIM(Input!C467)) = 0, "", Input!C467)</f>
        <v/>
      </c>
      <c r="N37" s="95" t="s">
        <v>0</v>
      </c>
      <c r="O37" s="94" t="str">
        <f>IF(LEN(TRIM(Input!D467)) = 0, "", Input!D467)</f>
        <v/>
      </c>
      <c r="P37" s="94" t="s">
        <v>0</v>
      </c>
      <c r="Q37" s="94" t="str">
        <f>IF(LEN(TRIM(Input!E467)) = 0, "", Input!E467)</f>
        <v/>
      </c>
      <c r="R37" s="94" t="s">
        <v>0</v>
      </c>
      <c r="S37" s="94" t="str">
        <f>IF(LEN(TRIM(Input!F467)) = 0, "", Input!F467)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IF(LEN(TRIM(Input!C420)) = 0, "", Input!C420)</f>
        <v/>
      </c>
      <c r="C38" s="91" t="s">
        <v>0</v>
      </c>
      <c r="D38" s="90" t="str">
        <f>IF(LEN(TRIM(Input!D420)) = 0, "", Input!D420)</f>
        <v/>
      </c>
      <c r="E38" s="98"/>
      <c r="F38" s="90" t="str">
        <f>IF(LEN(TRIM(Input!E420)) = 0, "", Input!E420)</f>
        <v/>
      </c>
      <c r="G38" s="90" t="s">
        <v>0</v>
      </c>
      <c r="H38" s="90" t="str">
        <f>IF(LEN(TRIM(Input!F420)) = 0, "", Input!F420)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IF(LEN(TRIM(Input!C468)) = 0, "", Input!C468)</f>
        <v/>
      </c>
      <c r="N38" s="95" t="s">
        <v>0</v>
      </c>
      <c r="O38" s="94" t="str">
        <f>IF(LEN(TRIM(Input!D468)) = 0, "", Input!D468)</f>
        <v/>
      </c>
      <c r="P38" s="94" t="s">
        <v>0</v>
      </c>
      <c r="Q38" s="94" t="str">
        <f>IF(LEN(TRIM(Input!E468)) = 0, "", Input!E468)</f>
        <v/>
      </c>
      <c r="R38" s="94" t="s">
        <v>0</v>
      </c>
      <c r="S38" s="94" t="str">
        <f>IF(LEN(TRIM(Input!F468)) = 0, "", Input!F468)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IF(LEN(TRIM(Input!C421)) = 0, "", Input!C421)</f>
        <v/>
      </c>
      <c r="C39" s="168" t="str">
        <f>IF(LEN(CONCATENATE(B36,B37,B38,B39))=0, " ", SUM(B36:B39))</f>
        <v xml:space="preserve"> </v>
      </c>
      <c r="D39" s="167" t="str">
        <f>IF(LEN(TRIM(Input!D421)) = 0, "", Input!D421)</f>
        <v/>
      </c>
      <c r="E39" s="168" t="str">
        <f>IF(LEN(CONCATENATE(D36,D37,D38,D39))=0, " ", SUM(D36:D39))</f>
        <v xml:space="preserve"> </v>
      </c>
      <c r="F39" s="167" t="str">
        <f>IF(LEN(TRIM(Input!E421)) = 0, "", Input!E421)</f>
        <v/>
      </c>
      <c r="G39" s="168" t="str">
        <f>IF(LEN(CONCATENATE(F36,F37,F38,F39))=0, " ", SUM(F36:F39))</f>
        <v xml:space="preserve"> </v>
      </c>
      <c r="H39" s="167" t="str">
        <f>IF(LEN(TRIM(Input!F421)) = 0, "", Input!F421)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IF(LEN(TRIM(Input!C469)) = 0, "", Input!C469)</f>
        <v/>
      </c>
      <c r="N39" s="108" t="str">
        <f>IF(LEN(CONCATENATE(M36,M37,M38,M39))=0, " ", SUM(M36:M39))</f>
        <v xml:space="preserve"> </v>
      </c>
      <c r="O39" s="107" t="str">
        <f>IF(LEN(TRIM(Input!D469)) = 0, "", Input!D469)</f>
        <v/>
      </c>
      <c r="P39" s="108" t="str">
        <f>IF(LEN(CONCATENATE(O36,O37,O38,O39))=0, " ", SUM(O36:O39))</f>
        <v xml:space="preserve"> </v>
      </c>
      <c r="Q39" s="107" t="str">
        <f>IF(LEN(TRIM(Input!E469)) = 0, "", Input!E469)</f>
        <v/>
      </c>
      <c r="R39" s="108" t="str">
        <f>IF(LEN(CONCATENATE(Q36,Q37,Q38,Q39))=0, " ", SUM(Q36:Q39))</f>
        <v xml:space="preserve"> </v>
      </c>
      <c r="S39" s="107" t="str">
        <f>IF(LEN(TRIM(Input!F469)) = 0, "", Input!F469)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IF(LEN(TRIM(Input!C422)) = 0, "", Input!C422)</f>
        <v/>
      </c>
      <c r="C40" s="91" t="s">
        <v>0</v>
      </c>
      <c r="D40" s="90" t="str">
        <f>IF(LEN(TRIM(Input!D422)) = 0, "", Input!D422)</f>
        <v/>
      </c>
      <c r="E40" s="92"/>
      <c r="F40" s="90" t="str">
        <f>IF(LEN(TRIM(Input!E422)) = 0, "", Input!E422)</f>
        <v/>
      </c>
      <c r="G40" s="90" t="s">
        <v>0</v>
      </c>
      <c r="H40" s="90" t="str">
        <f>IF(LEN(TRIM(Input!F422)) = 0, "", Input!F422)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IF(LEN(TRIM(Input!C470)) = 0, "", Input!C470)</f>
        <v/>
      </c>
      <c r="N40" s="95" t="s">
        <v>0</v>
      </c>
      <c r="O40" s="94" t="str">
        <f>IF(LEN(TRIM(Input!D470)) = 0, "", Input!D470)</f>
        <v/>
      </c>
      <c r="P40" s="94" t="s">
        <v>0</v>
      </c>
      <c r="Q40" s="94" t="str">
        <f>IF(LEN(TRIM(Input!E470)) = 0, "", Input!E470)</f>
        <v/>
      </c>
      <c r="R40" s="94" t="s">
        <v>0</v>
      </c>
      <c r="S40" s="94" t="str">
        <f>IF(LEN(TRIM(Input!F470)) = 0, "", Input!F470)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IF(LEN(TRIM(Input!C423)) = 0, "", Input!C423)</f>
        <v/>
      </c>
      <c r="C41" s="91" t="s">
        <v>0</v>
      </c>
      <c r="D41" s="90" t="str">
        <f>IF(LEN(TRIM(Input!D423)) = 0, "", Input!D423)</f>
        <v/>
      </c>
      <c r="E41" s="98"/>
      <c r="F41" s="90" t="str">
        <f>IF(LEN(TRIM(Input!E423)) = 0, "", Input!E423)</f>
        <v/>
      </c>
      <c r="G41" s="90" t="s">
        <v>0</v>
      </c>
      <c r="H41" s="90" t="str">
        <f>IF(LEN(TRIM(Input!F423)) = 0, "", Input!F423)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IF(LEN(TRIM(Input!C471)) = 0, "", Input!C471)</f>
        <v/>
      </c>
      <c r="N41" s="95" t="s">
        <v>0</v>
      </c>
      <c r="O41" s="94" t="str">
        <f>IF(LEN(TRIM(Input!D471)) = 0, "", Input!D471)</f>
        <v/>
      </c>
      <c r="P41" s="94" t="s">
        <v>0</v>
      </c>
      <c r="Q41" s="94" t="str">
        <f>IF(LEN(TRIM(Input!E471)) = 0, "", Input!E471)</f>
        <v/>
      </c>
      <c r="R41" s="94" t="s">
        <v>0</v>
      </c>
      <c r="S41" s="94" t="str">
        <f>IF(LEN(TRIM(Input!F471)) = 0, "", Input!F471)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IF(LEN(TRIM(Input!C424)) = 0, "", Input!C424)</f>
        <v/>
      </c>
      <c r="C42" s="91" t="s">
        <v>0</v>
      </c>
      <c r="D42" s="90" t="str">
        <f>IF(LEN(TRIM(Input!D424)) = 0, "", Input!D424)</f>
        <v/>
      </c>
      <c r="E42" s="98"/>
      <c r="F42" s="90" t="str">
        <f>IF(LEN(TRIM(Input!E424)) = 0, "", Input!E424)</f>
        <v/>
      </c>
      <c r="G42" s="90" t="s">
        <v>0</v>
      </c>
      <c r="H42" s="90" t="str">
        <f>IF(LEN(TRIM(Input!F424)) = 0, "", Input!F424)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IF(LEN(TRIM(Input!C472)) = 0, "", Input!C472)</f>
        <v/>
      </c>
      <c r="N42" s="95" t="s">
        <v>0</v>
      </c>
      <c r="O42" s="94" t="str">
        <f>IF(LEN(TRIM(Input!D472)) = 0, "", Input!D472)</f>
        <v/>
      </c>
      <c r="P42" s="94" t="s">
        <v>0</v>
      </c>
      <c r="Q42" s="94" t="str">
        <f>IF(LEN(TRIM(Input!E472)) = 0, "", Input!E472)</f>
        <v/>
      </c>
      <c r="R42" s="94" t="s">
        <v>0</v>
      </c>
      <c r="S42" s="94" t="str">
        <f>IF(LEN(TRIM(Input!F472)) = 0, "", Input!F472)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IF(LEN(TRIM(Input!C425)) = 0, "", Input!C425)</f>
        <v/>
      </c>
      <c r="C43" s="168" t="str">
        <f>IF(LEN(CONCATENATE(B40,B41,B42,B43))=0, " ", SUM(B40:B43))</f>
        <v xml:space="preserve"> </v>
      </c>
      <c r="D43" s="167" t="str">
        <f>IF(LEN(TRIM(Input!D425)) = 0, "", Input!D425)</f>
        <v/>
      </c>
      <c r="E43" s="168" t="str">
        <f>IF(LEN(CONCATENATE(D40,D41,D42,D43))=0, " ", SUM(D40:D43))</f>
        <v xml:space="preserve"> </v>
      </c>
      <c r="F43" s="167" t="str">
        <f>IF(LEN(TRIM(Input!E425)) = 0, "", Input!E425)</f>
        <v/>
      </c>
      <c r="G43" s="168" t="str">
        <f>IF(LEN(CONCATENATE(F40,F41,F42,F43))=0, " ", SUM(F40:F43))</f>
        <v xml:space="preserve"> </v>
      </c>
      <c r="H43" s="167" t="str">
        <f>IF(LEN(TRIM(Input!F425)) = 0, "", Input!F425)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IF(LEN(TRIM(Input!C473)) = 0, "", Input!C473)</f>
        <v/>
      </c>
      <c r="N43" s="108" t="str">
        <f>IF(LEN(CONCATENATE(M40,M41,M42,M43))=0, " ", SUM(M40:M43))</f>
        <v xml:space="preserve"> </v>
      </c>
      <c r="O43" s="107" t="str">
        <f>IF(LEN(TRIM(Input!D473)) = 0, "", Input!D473)</f>
        <v/>
      </c>
      <c r="P43" s="108" t="str">
        <f>IF(LEN(CONCATENATE(O40,O41,O42,O43))=0, " ", SUM(O40:O43))</f>
        <v xml:space="preserve"> </v>
      </c>
      <c r="Q43" s="107" t="str">
        <f>IF(LEN(TRIM(Input!E473)) = 0, "", Input!E473)</f>
        <v/>
      </c>
      <c r="R43" s="108" t="str">
        <f>IF(LEN(CONCATENATE(Q40,Q41,Q42,Q43))=0, " ", SUM(Q40:Q43))</f>
        <v xml:space="preserve"> </v>
      </c>
      <c r="S43" s="107" t="str">
        <f>IF(LEN(TRIM(Input!F473)) = 0, "", Input!F473)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IF(LEN(TRIM(Input!C426)) = 0, "", Input!C426)</f>
        <v/>
      </c>
      <c r="C44" s="91" t="s">
        <v>0</v>
      </c>
      <c r="D44" s="90" t="str">
        <f>IF(LEN(TRIM(Input!D426)) = 0, "", Input!D426)</f>
        <v/>
      </c>
      <c r="E44" s="92"/>
      <c r="F44" s="90" t="str">
        <f>IF(LEN(TRIM(Input!E426)) = 0, "", Input!E426)</f>
        <v/>
      </c>
      <c r="G44" s="90" t="s">
        <v>0</v>
      </c>
      <c r="H44" s="90" t="str">
        <f>IF(LEN(TRIM(Input!F426)) = 0, "", Input!F426)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IF(LEN(TRIM(Input!C474)) = 0, "", Input!C474)</f>
        <v/>
      </c>
      <c r="N44" s="95" t="s">
        <v>0</v>
      </c>
      <c r="O44" s="94" t="str">
        <f>IF(LEN(TRIM(Input!D474)) = 0, "", Input!D474)</f>
        <v/>
      </c>
      <c r="P44" s="94" t="s">
        <v>0</v>
      </c>
      <c r="Q44" s="94" t="str">
        <f>IF(LEN(TRIM(Input!E474)) = 0, "", Input!E474)</f>
        <v/>
      </c>
      <c r="R44" s="94" t="s">
        <v>0</v>
      </c>
      <c r="S44" s="94" t="str">
        <f>IF(LEN(TRIM(Input!F474)) = 0, "", Input!F474)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IF(LEN(TRIM(Input!C427)) = 0, "", Input!C427)</f>
        <v/>
      </c>
      <c r="C45" s="91" t="s">
        <v>0</v>
      </c>
      <c r="D45" s="90" t="str">
        <f>IF(LEN(TRIM(Input!D427)) = 0, "", Input!D427)</f>
        <v/>
      </c>
      <c r="E45" s="98"/>
      <c r="F45" s="90" t="str">
        <f>IF(LEN(TRIM(Input!E427)) = 0, "", Input!E427)</f>
        <v/>
      </c>
      <c r="G45" s="90" t="s">
        <v>0</v>
      </c>
      <c r="H45" s="90" t="str">
        <f>IF(LEN(TRIM(Input!F427)) = 0, "", Input!F427)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IF(LEN(TRIM(Input!C475)) = 0, "", Input!C475)</f>
        <v/>
      </c>
      <c r="N45" s="95" t="s">
        <v>0</v>
      </c>
      <c r="O45" s="94" t="str">
        <f>IF(LEN(TRIM(Input!D475)) = 0, "", Input!D475)</f>
        <v/>
      </c>
      <c r="P45" s="94" t="s">
        <v>0</v>
      </c>
      <c r="Q45" s="94" t="str">
        <f>IF(LEN(TRIM(Input!E475)) = 0, "", Input!E475)</f>
        <v/>
      </c>
      <c r="R45" s="94" t="s">
        <v>0</v>
      </c>
      <c r="S45" s="94" t="str">
        <f>IF(LEN(TRIM(Input!F475)) = 0, "", Input!F475)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IF(LEN(TRIM(Input!C428)) = 0, "", Input!C428)</f>
        <v/>
      </c>
      <c r="C46" s="91" t="s">
        <v>0</v>
      </c>
      <c r="D46" s="90" t="str">
        <f>IF(LEN(TRIM(Input!D428)) = 0, "", Input!D428)</f>
        <v/>
      </c>
      <c r="E46" s="98"/>
      <c r="F46" s="90" t="str">
        <f>IF(LEN(TRIM(Input!E428)) = 0, "", Input!E428)</f>
        <v/>
      </c>
      <c r="G46" s="90" t="s">
        <v>0</v>
      </c>
      <c r="H46" s="90" t="str">
        <f>IF(LEN(TRIM(Input!F428)) = 0, "", Input!F428)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IF(LEN(TRIM(Input!C476)) = 0, "", Input!C476)</f>
        <v/>
      </c>
      <c r="N46" s="95" t="s">
        <v>0</v>
      </c>
      <c r="O46" s="94" t="str">
        <f>IF(LEN(TRIM(Input!D476)) = 0, "", Input!D476)</f>
        <v/>
      </c>
      <c r="P46" s="94" t="s">
        <v>0</v>
      </c>
      <c r="Q46" s="94" t="str">
        <f>IF(LEN(TRIM(Input!E476)) = 0, "", Input!E476)</f>
        <v/>
      </c>
      <c r="R46" s="94" t="s">
        <v>0</v>
      </c>
      <c r="S46" s="94" t="str">
        <f>IF(LEN(TRIM(Input!F476)) = 0, "", Input!F476)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IF(LEN(TRIM(Input!C429)) = 0, "", Input!C429)</f>
        <v/>
      </c>
      <c r="C47" s="168" t="str">
        <f>IF(LEN(CONCATENATE(B44,B45,B46,B47))=0, " ", SUM(B44:B47))</f>
        <v xml:space="preserve"> </v>
      </c>
      <c r="D47" s="167" t="str">
        <f>IF(LEN(TRIM(Input!D429)) = 0, "", Input!D429)</f>
        <v/>
      </c>
      <c r="E47" s="168" t="str">
        <f>IF(LEN(CONCATENATE(D44,D45,D46,D47))=0, " ", SUM(D44:D47))</f>
        <v xml:space="preserve"> </v>
      </c>
      <c r="F47" s="167" t="str">
        <f>IF(LEN(TRIM(Input!E429)) = 0, "", Input!E429)</f>
        <v/>
      </c>
      <c r="G47" s="168" t="str">
        <f>IF(LEN(CONCATENATE(F44,F45,F46,F47))=0, " ", SUM(F44:F47))</f>
        <v xml:space="preserve"> </v>
      </c>
      <c r="H47" s="167" t="str">
        <f>IF(LEN(TRIM(Input!F429)) = 0, "", Input!F429)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IF(LEN(TRIM(Input!C477)) = 0, "", Input!C477)</f>
        <v/>
      </c>
      <c r="N47" s="108" t="str">
        <f>IF(LEN(CONCATENATE(M44,M45,M46,M47))=0, " ", SUM(M44:M47))</f>
        <v xml:space="preserve"> </v>
      </c>
      <c r="O47" s="107" t="str">
        <f>IF(LEN(TRIM(Input!D477)) = 0, "", Input!D477)</f>
        <v/>
      </c>
      <c r="P47" s="108" t="str">
        <f>IF(LEN(CONCATENATE(O44,O45,O46,O47))=0, " ", SUM(O44:O47))</f>
        <v xml:space="preserve"> </v>
      </c>
      <c r="Q47" s="107" t="str">
        <f>IF(LEN(TRIM(Input!E477)) = 0, "", Input!E477)</f>
        <v/>
      </c>
      <c r="R47" s="108" t="str">
        <f>IF(LEN(CONCATENATE(Q44,Q45,Q46,Q47))=0, " ", SUM(Q44:Q47))</f>
        <v xml:space="preserve"> </v>
      </c>
      <c r="S47" s="107" t="str">
        <f>IF(LEN(TRIM(Input!F477)) = 0, "", Input!F477)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IF(LEN(TRIM(Input!C430)) = 0, "", Input!C430)</f>
        <v/>
      </c>
      <c r="C48" s="91" t="s">
        <v>0</v>
      </c>
      <c r="D48" s="90" t="str">
        <f>IF(LEN(TRIM(Input!D430)) = 0, "", Input!D430)</f>
        <v/>
      </c>
      <c r="E48" s="92"/>
      <c r="F48" s="90" t="str">
        <f>IF(LEN(TRIM(Input!E430)) = 0, "", Input!E430)</f>
        <v/>
      </c>
      <c r="G48" s="90" t="s">
        <v>0</v>
      </c>
      <c r="H48" s="90" t="str">
        <f>IF(LEN(TRIM(Input!F430)) = 0, "", Input!F430)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IF(LEN(TRIM(Input!C478)) = 0, "", Input!C478)</f>
        <v/>
      </c>
      <c r="N48" s="95" t="s">
        <v>0</v>
      </c>
      <c r="O48" s="94" t="str">
        <f>IF(LEN(TRIM(Input!D478)) = 0, "", Input!D478)</f>
        <v/>
      </c>
      <c r="P48" s="94" t="s">
        <v>0</v>
      </c>
      <c r="Q48" s="94" t="str">
        <f>IF(LEN(TRIM(Input!E478)) = 0, "", Input!E478)</f>
        <v/>
      </c>
      <c r="R48" s="94" t="s">
        <v>0</v>
      </c>
      <c r="S48" s="94" t="str">
        <f>IF(LEN(TRIM(Input!F478)) = 0, "", Input!F478)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IF(LEN(TRIM(Input!C431)) = 0, "", Input!C431)</f>
        <v/>
      </c>
      <c r="C49" s="91" t="s">
        <v>0</v>
      </c>
      <c r="D49" s="90" t="str">
        <f>IF(LEN(TRIM(Input!D431)) = 0, "", Input!D431)</f>
        <v/>
      </c>
      <c r="E49" s="98"/>
      <c r="F49" s="90" t="str">
        <f>IF(LEN(TRIM(Input!E431)) = 0, "", Input!E431)</f>
        <v/>
      </c>
      <c r="G49" s="90" t="s">
        <v>0</v>
      </c>
      <c r="H49" s="90" t="str">
        <f>IF(LEN(TRIM(Input!F431)) = 0, "", Input!F431)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IF(LEN(TRIM(Input!C479)) = 0, "", Input!C479)</f>
        <v/>
      </c>
      <c r="N49" s="95" t="s">
        <v>0</v>
      </c>
      <c r="O49" s="94" t="str">
        <f>IF(LEN(TRIM(Input!D479)) = 0, "", Input!D479)</f>
        <v/>
      </c>
      <c r="P49" s="94" t="s">
        <v>0</v>
      </c>
      <c r="Q49" s="94" t="str">
        <f>IF(LEN(TRIM(Input!E479)) = 0, "", Input!E479)</f>
        <v/>
      </c>
      <c r="R49" s="94" t="s">
        <v>0</v>
      </c>
      <c r="S49" s="94" t="str">
        <f>IF(LEN(TRIM(Input!F479)) = 0, "", Input!F479)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IF(LEN(TRIM(Input!C432)) = 0, "", Input!C432)</f>
        <v/>
      </c>
      <c r="C50" s="91" t="s">
        <v>0</v>
      </c>
      <c r="D50" s="90" t="str">
        <f>IF(LEN(TRIM(Input!D432)) = 0, "", Input!D432)</f>
        <v/>
      </c>
      <c r="E50" s="98"/>
      <c r="F50" s="90" t="str">
        <f>IF(LEN(TRIM(Input!E432)) = 0, "", Input!E432)</f>
        <v/>
      </c>
      <c r="G50" s="90" t="s">
        <v>0</v>
      </c>
      <c r="H50" s="90" t="str">
        <f>IF(LEN(TRIM(Input!F432)) = 0, "", Input!F432)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IF(LEN(TRIM(Input!C480)) = 0, "", Input!C480)</f>
        <v/>
      </c>
      <c r="N50" s="95" t="s">
        <v>0</v>
      </c>
      <c r="O50" s="94" t="str">
        <f>IF(LEN(TRIM(Input!D480)) = 0, "", Input!D480)</f>
        <v/>
      </c>
      <c r="P50" s="94" t="s">
        <v>0</v>
      </c>
      <c r="Q50" s="94" t="str">
        <f>IF(LEN(TRIM(Input!E480)) = 0, "", Input!E480)</f>
        <v/>
      </c>
      <c r="R50" s="94" t="s">
        <v>0</v>
      </c>
      <c r="S50" s="94" t="str">
        <f>IF(LEN(TRIM(Input!F480)) = 0, "", Input!F480)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IF(LEN(TRIM(Input!C433)) = 0, "", Input!C433)</f>
        <v/>
      </c>
      <c r="C51" s="168" t="str">
        <f>IF(LEN(CONCATENATE(B48,B49,B50,B51))=0, " ", SUM(B48:B51))</f>
        <v xml:space="preserve"> </v>
      </c>
      <c r="D51" s="167" t="str">
        <f>IF(LEN(TRIM(Input!D433)) = 0, "", Input!D433)</f>
        <v/>
      </c>
      <c r="E51" s="168" t="str">
        <f>IF(LEN(CONCATENATE(D48,D49,D50,D51))=0, " ", SUM(D48:D51))</f>
        <v xml:space="preserve"> </v>
      </c>
      <c r="F51" s="167" t="str">
        <f>IF(LEN(TRIM(Input!E433)) = 0, "", Input!E433)</f>
        <v/>
      </c>
      <c r="G51" s="168" t="str">
        <f>IF(LEN(CONCATENATE(F48,F49,F50,F51))=0, " ", SUM(F48:F51))</f>
        <v xml:space="preserve"> </v>
      </c>
      <c r="H51" s="167" t="str">
        <f>IF(LEN(TRIM(Input!F433)) = 0, "", Input!F433)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IF(LEN(TRIM(Input!C481)) = 0, "", Input!C481)</f>
        <v/>
      </c>
      <c r="N51" s="108" t="str">
        <f>IF(LEN(CONCATENATE(M48,M49,M50,M51))=0, " ", SUM(M48:M51))</f>
        <v xml:space="preserve"> </v>
      </c>
      <c r="O51" s="107" t="str">
        <f>IF(LEN(TRIM(Input!D481)) = 0, "", Input!D481)</f>
        <v/>
      </c>
      <c r="P51" s="108" t="str">
        <f>IF(LEN(CONCATENATE(O48,O49,O50,O51))=0, " ", SUM(O48:O51))</f>
        <v xml:space="preserve"> </v>
      </c>
      <c r="Q51" s="107" t="str">
        <f>IF(LEN(TRIM(Input!E481)) = 0, "", Input!E481)</f>
        <v/>
      </c>
      <c r="R51" s="108" t="str">
        <f>IF(LEN(CONCATENATE(Q48,Q49,Q50,Q51))=0, " ", SUM(Q48:Q51))</f>
        <v xml:space="preserve"> </v>
      </c>
      <c r="S51" s="107" t="str">
        <f>IF(LEN(TRIM(Input!F481)) = 0, "", Input!F481)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IF(LEN(TRIM(Input!C434)) = 0, "", Input!C434)</f>
        <v/>
      </c>
      <c r="C52" s="91" t="s">
        <v>0</v>
      </c>
      <c r="D52" s="90" t="str">
        <f>IF(LEN(TRIM(Input!D434)) = 0, "", Input!D434)</f>
        <v/>
      </c>
      <c r="E52" s="92"/>
      <c r="F52" s="90" t="str">
        <f>IF(LEN(TRIM(Input!E434)) = 0, "", Input!E434)</f>
        <v/>
      </c>
      <c r="G52" s="90" t="s">
        <v>0</v>
      </c>
      <c r="H52" s="90" t="str">
        <f>IF(LEN(TRIM(Input!F434)) = 0, "", Input!F434)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IF(LEN(TRIM(Input!C482)) = 0, "", Input!C482)</f>
        <v/>
      </c>
      <c r="N52" s="95" t="s">
        <v>0</v>
      </c>
      <c r="O52" s="94" t="str">
        <f>IF(LEN(TRIM(Input!D482)) = 0, "", Input!D482)</f>
        <v/>
      </c>
      <c r="P52" s="94" t="s">
        <v>0</v>
      </c>
      <c r="Q52" s="94" t="str">
        <f>IF(LEN(TRIM(Input!E482)) = 0, "", Input!E482)</f>
        <v/>
      </c>
      <c r="R52" s="94" t="s">
        <v>0</v>
      </c>
      <c r="S52" s="94" t="str">
        <f>IF(LEN(TRIM(Input!F482)) = 0, "", Input!F482)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IF(LEN(TRIM(Input!C435)) = 0, "", Input!C435)</f>
        <v/>
      </c>
      <c r="C53" s="91" t="s">
        <v>0</v>
      </c>
      <c r="D53" s="90" t="str">
        <f>IF(LEN(TRIM(Input!D435)) = 0, "", Input!D435)</f>
        <v/>
      </c>
      <c r="E53" s="98"/>
      <c r="F53" s="90" t="str">
        <f>IF(LEN(TRIM(Input!E435)) = 0, "", Input!E435)</f>
        <v/>
      </c>
      <c r="G53" s="90" t="s">
        <v>0</v>
      </c>
      <c r="H53" s="90" t="str">
        <f>IF(LEN(TRIM(Input!F435)) = 0, "", Input!F435)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IF(LEN(TRIM(Input!C483)) = 0, "", Input!C483)</f>
        <v/>
      </c>
      <c r="N53" s="95" t="s">
        <v>0</v>
      </c>
      <c r="O53" s="94" t="str">
        <f>IF(LEN(TRIM(Input!D483)) = 0, "", Input!D483)</f>
        <v/>
      </c>
      <c r="P53" s="94" t="s">
        <v>0</v>
      </c>
      <c r="Q53" s="94" t="str">
        <f>IF(LEN(TRIM(Input!E483)) = 0, "", Input!E483)</f>
        <v/>
      </c>
      <c r="R53" s="94" t="s">
        <v>0</v>
      </c>
      <c r="S53" s="94" t="str">
        <f>IF(LEN(TRIM(Input!F483)) = 0, "", Input!F483)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IF(LEN(TRIM(Input!C436)) = 0, "", Input!C436)</f>
        <v/>
      </c>
      <c r="C54" s="91" t="s">
        <v>0</v>
      </c>
      <c r="D54" s="90" t="str">
        <f>IF(LEN(TRIM(Input!D436)) = 0, "", Input!D436)</f>
        <v/>
      </c>
      <c r="E54" s="98"/>
      <c r="F54" s="90" t="str">
        <f>IF(LEN(TRIM(Input!E436)) = 0, "", Input!E436)</f>
        <v/>
      </c>
      <c r="G54" s="90" t="s">
        <v>0</v>
      </c>
      <c r="H54" s="90" t="str">
        <f>IF(LEN(TRIM(Input!F436)) = 0, "", Input!F436)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IF(LEN(TRIM(Input!C484)) = 0, "", Input!C484)</f>
        <v/>
      </c>
      <c r="N54" s="95" t="s">
        <v>0</v>
      </c>
      <c r="O54" s="94" t="str">
        <f>IF(LEN(TRIM(Input!D484)) = 0, "", Input!D484)</f>
        <v/>
      </c>
      <c r="P54" s="94" t="s">
        <v>0</v>
      </c>
      <c r="Q54" s="94" t="str">
        <f>IF(LEN(TRIM(Input!E484)) = 0, "", Input!E484)</f>
        <v/>
      </c>
      <c r="R54" s="94" t="s">
        <v>0</v>
      </c>
      <c r="S54" s="94" t="str">
        <f>IF(LEN(TRIM(Input!F484)) = 0, "", Input!F484)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IF(LEN(TRIM(Input!C437)) = 0, "", Input!C437)</f>
        <v/>
      </c>
      <c r="C55" s="168" t="str">
        <f>IF(LEN(CONCATENATE(B52,B53,B54,B55))=0, " ", SUM(B52:B55))</f>
        <v xml:space="preserve"> </v>
      </c>
      <c r="D55" s="90" t="str">
        <f>IF(LEN(TRIM(Input!D437)) = 0, "", Input!D437)</f>
        <v/>
      </c>
      <c r="E55" s="168" t="str">
        <f>IF(LEN(CONCATENATE(D52,D53,D54,D55))=0, " ", SUM(D52:D55))</f>
        <v xml:space="preserve"> </v>
      </c>
      <c r="F55" s="90" t="str">
        <f>IF(LEN(TRIM(Input!E437)) = 0, "", Input!E437)</f>
        <v/>
      </c>
      <c r="G55" s="168" t="str">
        <f>IF(LEN(CONCATENATE(F52,F53,F54,F55))=0, " ", SUM(F52:F55))</f>
        <v xml:space="preserve"> </v>
      </c>
      <c r="H55" s="90" t="str">
        <f>IF(LEN(TRIM(Input!F437)) = 0, "", Input!F437)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IF(LEN(TRIM(Input!C485)) = 0, "", Input!C485)</f>
        <v/>
      </c>
      <c r="N55" s="108" t="str">
        <f>IF(LEN(CONCATENATE(M52,M53,M54,M55))=0, " ", SUM(M52:M55))</f>
        <v xml:space="preserve"> </v>
      </c>
      <c r="O55" s="94" t="str">
        <f>IF(LEN(TRIM(Input!D485)) = 0, "", Input!D485)</f>
        <v/>
      </c>
      <c r="P55" s="108" t="str">
        <f>IF(LEN(CONCATENATE(O52,O53,O54,O55))=0, " ", SUM(O52:O55))</f>
        <v xml:space="preserve"> </v>
      </c>
      <c r="Q55" s="94" t="str">
        <f>IF(LEN(TRIM(Input!E485)) = 0, "", Input!E485)</f>
        <v/>
      </c>
      <c r="R55" s="108" t="str">
        <f>IF(LEN(CONCATENATE(Q52,Q53,Q54,Q55))=0, " ", SUM(Q52:Q55))</f>
        <v xml:space="preserve"> </v>
      </c>
      <c r="S55" s="94" t="str">
        <f>IF(LEN(TRIM(Input!F485)) = 0, "", Input!F485)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Auto Mall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+ 5</f>
        <v>41322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Fremont and Osgood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IF(LEN(TRIM(Input!C486)) = 0, "", Input!C486)</f>
        <v/>
      </c>
      <c r="C8" s="91" t="s">
        <v>0</v>
      </c>
      <c r="D8" s="90" t="str">
        <f>IF(LEN(TRIM(Input!D486)) = 0, "", Input!D486)</f>
        <v/>
      </c>
      <c r="E8" s="92"/>
      <c r="F8" s="90" t="str">
        <f>IF(LEN(TRIM(Input!E486)) = 0, "", Input!E486)</f>
        <v/>
      </c>
      <c r="G8" s="90" t="s">
        <v>0</v>
      </c>
      <c r="H8" s="90" t="str">
        <f>IF(LEN(TRIM(Input!F486)) = 0, "", Input!F486)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IF(LEN(TRIM(Input!C534)) = 0, "", Input!C534)</f>
        <v/>
      </c>
      <c r="N8" s="95" t="s">
        <v>0</v>
      </c>
      <c r="O8" s="94" t="str">
        <f>IF(LEN(TRIM(Input!D534)) = 0, "", Input!D534)</f>
        <v/>
      </c>
      <c r="P8" s="94" t="s">
        <v>0</v>
      </c>
      <c r="Q8" s="94" t="str">
        <f>IF(LEN(TRIM(Input!E534)) = 0, "", Input!E534)</f>
        <v/>
      </c>
      <c r="R8" s="94" t="s">
        <v>0</v>
      </c>
      <c r="S8" s="94" t="str">
        <f>IF(LEN(TRIM(Input!F534)) = 0, "", Input!F534)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IF(LEN(TRIM(Input!C487)) = 0, "", Input!C487)</f>
        <v/>
      </c>
      <c r="C9" s="91" t="s">
        <v>0</v>
      </c>
      <c r="D9" s="90" t="str">
        <f>IF(LEN(TRIM(Input!D487)) = 0, "", Input!D487)</f>
        <v/>
      </c>
      <c r="E9" s="98"/>
      <c r="F9" s="90" t="str">
        <f>IF(LEN(TRIM(Input!E487)) = 0, "", Input!E487)</f>
        <v/>
      </c>
      <c r="G9" s="90" t="s">
        <v>0</v>
      </c>
      <c r="H9" s="90" t="str">
        <f>IF(LEN(TRIM(Input!F487)) = 0, "", Input!F487)</f>
        <v/>
      </c>
      <c r="I9" s="91" t="s">
        <v>0</v>
      </c>
      <c r="J9" s="90"/>
      <c r="K9" s="93">
        <v>0.51041666666666663</v>
      </c>
      <c r="L9" s="94"/>
      <c r="M9" s="94" t="str">
        <f>IF(LEN(TRIM(Input!C535)) = 0, "", Input!C535)</f>
        <v/>
      </c>
      <c r="N9" s="95" t="s">
        <v>0</v>
      </c>
      <c r="O9" s="94" t="str">
        <f>IF(LEN(TRIM(Input!D535)) = 0, "", Input!D535)</f>
        <v/>
      </c>
      <c r="P9" s="94" t="s">
        <v>0</v>
      </c>
      <c r="Q9" s="94" t="str">
        <f>IF(LEN(TRIM(Input!E535)) = 0, "", Input!E535)</f>
        <v/>
      </c>
      <c r="R9" s="94" t="s">
        <v>0</v>
      </c>
      <c r="S9" s="94" t="str">
        <f>IF(LEN(TRIM(Input!F535)) = 0, "", Input!F535)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IF(LEN(TRIM(Input!C488)) = 0, "", Input!C488)</f>
        <v/>
      </c>
      <c r="C10" s="91" t="s">
        <v>0</v>
      </c>
      <c r="D10" s="90" t="str">
        <f>IF(LEN(TRIM(Input!D488)) = 0, "", Input!D488)</f>
        <v/>
      </c>
      <c r="E10" s="98"/>
      <c r="F10" s="90" t="str">
        <f>IF(LEN(TRIM(Input!E488)) = 0, "", Input!E488)</f>
        <v/>
      </c>
      <c r="G10" s="90" t="s">
        <v>0</v>
      </c>
      <c r="H10" s="90" t="str">
        <f>IF(LEN(TRIM(Input!F488)) = 0, "", Input!F488)</f>
        <v/>
      </c>
      <c r="I10" s="91" t="s">
        <v>0</v>
      </c>
      <c r="J10" s="90"/>
      <c r="K10" s="93">
        <v>0.52083333333333304</v>
      </c>
      <c r="L10" s="94"/>
      <c r="M10" s="94" t="str">
        <f>IF(LEN(TRIM(Input!C536)) = 0, "", Input!C536)</f>
        <v/>
      </c>
      <c r="N10" s="95" t="s">
        <v>0</v>
      </c>
      <c r="O10" s="94" t="str">
        <f>IF(LEN(TRIM(Input!D536)) = 0, "", Input!D536)</f>
        <v/>
      </c>
      <c r="P10" s="94" t="s">
        <v>0</v>
      </c>
      <c r="Q10" s="94" t="str">
        <f>IF(LEN(TRIM(Input!E536)) = 0, "", Input!E536)</f>
        <v/>
      </c>
      <c r="R10" s="94" t="s">
        <v>0</v>
      </c>
      <c r="S10" s="94" t="str">
        <f>IF(LEN(TRIM(Input!F536)) = 0, "", Input!F536)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IF(LEN(TRIM(Input!C489)) = 0, "", Input!C489)</f>
        <v/>
      </c>
      <c r="C11" s="168" t="str">
        <f>IF(LEN(CONCATENATE(B8,B9,B10,B11))=0, " ", SUM(B8:B11))</f>
        <v xml:space="preserve"> </v>
      </c>
      <c r="D11" s="167" t="str">
        <f>IF(LEN(TRIM(Input!D489)) = 0, "", Input!D489)</f>
        <v/>
      </c>
      <c r="E11" s="168" t="str">
        <f>IF(LEN(CONCATENATE(D8,D9,D10,D11))=0, " ", SUM(D8:D11))</f>
        <v xml:space="preserve"> </v>
      </c>
      <c r="F11" s="167" t="str">
        <f>IF(LEN(TRIM(Input!E489)) = 0, "", Input!E489)</f>
        <v/>
      </c>
      <c r="G11" s="168" t="str">
        <f>IF(LEN(CONCATENATE(F8,F9,F10,F11))=0, " ", SUM(F8:F11))</f>
        <v xml:space="preserve"> </v>
      </c>
      <c r="H11" s="167" t="str">
        <f>IF(LEN(TRIM(Input!F489)) = 0, "", Input!F489)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IF(LEN(TRIM(Input!C537)) = 0, "", Input!C537)</f>
        <v/>
      </c>
      <c r="N11" s="108" t="str">
        <f>IF(LEN(CONCATENATE(M8,M9,M10,M11))=0, " ", SUM(M8:M11))</f>
        <v xml:space="preserve"> </v>
      </c>
      <c r="O11" s="107" t="str">
        <f>IF(LEN(TRIM(Input!D537)) = 0, "", Input!D537)</f>
        <v/>
      </c>
      <c r="P11" s="108" t="str">
        <f>IF(LEN(CONCATENATE(O8,O9,O10,O11))=0, " ", SUM(O8:O11))</f>
        <v xml:space="preserve"> </v>
      </c>
      <c r="Q11" s="107" t="str">
        <f>IF(LEN(TRIM(Input!E537)) = 0, "", Input!E537)</f>
        <v/>
      </c>
      <c r="R11" s="108" t="str">
        <f>IF(LEN(CONCATENATE(Q8,Q9,Q10,Q11))=0, " ", SUM(Q8:Q11))</f>
        <v xml:space="preserve"> </v>
      </c>
      <c r="S11" s="107" t="str">
        <f>IF(LEN(TRIM(Input!F537)) = 0, "", Input!F537)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IF(LEN(TRIM(Input!C490)) = 0, "", Input!C490)</f>
        <v/>
      </c>
      <c r="C12" s="91" t="s">
        <v>0</v>
      </c>
      <c r="D12" s="90" t="str">
        <f>IF(LEN(TRIM(Input!D490)) = 0, "", Input!D490)</f>
        <v/>
      </c>
      <c r="E12" s="92"/>
      <c r="F12" s="90" t="str">
        <f>IF(LEN(TRIM(Input!E490)) = 0, "", Input!E490)</f>
        <v/>
      </c>
      <c r="G12" s="90" t="s">
        <v>0</v>
      </c>
      <c r="H12" s="90" t="str">
        <f>IF(LEN(TRIM(Input!F490)) = 0, "", Input!F490)</f>
        <v/>
      </c>
      <c r="I12" s="91" t="s">
        <v>0</v>
      </c>
      <c r="J12" s="101"/>
      <c r="K12" s="102">
        <v>0.54166666666666696</v>
      </c>
      <c r="L12" s="94"/>
      <c r="M12" s="94" t="str">
        <f>IF(LEN(TRIM(Input!C538)) = 0, "", Input!C538)</f>
        <v/>
      </c>
      <c r="N12" s="95" t="s">
        <v>0</v>
      </c>
      <c r="O12" s="94" t="str">
        <f>IF(LEN(TRIM(Input!D538)) = 0, "", Input!D538)</f>
        <v/>
      </c>
      <c r="P12" s="94" t="s">
        <v>0</v>
      </c>
      <c r="Q12" s="94" t="str">
        <f>IF(LEN(TRIM(Input!E538)) = 0, "", Input!E538)</f>
        <v/>
      </c>
      <c r="R12" s="94" t="s">
        <v>0</v>
      </c>
      <c r="S12" s="94" t="str">
        <f>IF(LEN(TRIM(Input!F538)) = 0, "", Input!F538)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IF(LEN(TRIM(Input!C491)) = 0, "", Input!C491)</f>
        <v/>
      </c>
      <c r="C13" s="91" t="s">
        <v>0</v>
      </c>
      <c r="D13" s="90" t="str">
        <f>IF(LEN(TRIM(Input!D491)) = 0, "", Input!D491)</f>
        <v/>
      </c>
      <c r="E13" s="98"/>
      <c r="F13" s="90" t="str">
        <f>IF(LEN(TRIM(Input!E491)) = 0, "", Input!E491)</f>
        <v/>
      </c>
      <c r="G13" s="90" t="s">
        <v>0</v>
      </c>
      <c r="H13" s="90" t="str">
        <f>IF(LEN(TRIM(Input!F491)) = 0, "", Input!F491)</f>
        <v/>
      </c>
      <c r="I13" s="91" t="s">
        <v>0</v>
      </c>
      <c r="J13" s="101"/>
      <c r="K13" s="93">
        <v>0.55208333333333304</v>
      </c>
      <c r="L13" s="94"/>
      <c r="M13" s="94" t="str">
        <f>IF(LEN(TRIM(Input!C539)) = 0, "", Input!C539)</f>
        <v/>
      </c>
      <c r="N13" s="95" t="s">
        <v>0</v>
      </c>
      <c r="O13" s="94" t="str">
        <f>IF(LEN(TRIM(Input!D539)) = 0, "", Input!D539)</f>
        <v/>
      </c>
      <c r="P13" s="94" t="s">
        <v>0</v>
      </c>
      <c r="Q13" s="94" t="str">
        <f>IF(LEN(TRIM(Input!E539)) = 0, "", Input!E539)</f>
        <v/>
      </c>
      <c r="R13" s="94" t="s">
        <v>0</v>
      </c>
      <c r="S13" s="94" t="str">
        <f>IF(LEN(TRIM(Input!F539)) = 0, "", Input!F539)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IF(LEN(TRIM(Input!C492)) = 0, "", Input!C492)</f>
        <v/>
      </c>
      <c r="C14" s="91" t="s">
        <v>0</v>
      </c>
      <c r="D14" s="90" t="str">
        <f>IF(LEN(TRIM(Input!D492)) = 0, "", Input!D492)</f>
        <v/>
      </c>
      <c r="E14" s="98"/>
      <c r="F14" s="90" t="str">
        <f>IF(LEN(TRIM(Input!E492)) = 0, "", Input!E492)</f>
        <v/>
      </c>
      <c r="G14" s="90" t="s">
        <v>0</v>
      </c>
      <c r="H14" s="90" t="str">
        <f>IF(LEN(TRIM(Input!F492)) = 0, "", Input!F492)</f>
        <v/>
      </c>
      <c r="I14" s="91" t="s">
        <v>0</v>
      </c>
      <c r="J14" s="101"/>
      <c r="K14" s="93">
        <v>0.5625</v>
      </c>
      <c r="L14" s="94"/>
      <c r="M14" s="94" t="str">
        <f>IF(LEN(TRIM(Input!C540)) = 0, "", Input!C540)</f>
        <v/>
      </c>
      <c r="N14" s="95" t="s">
        <v>0</v>
      </c>
      <c r="O14" s="94" t="str">
        <f>IF(LEN(TRIM(Input!D540)) = 0, "", Input!D540)</f>
        <v/>
      </c>
      <c r="P14" s="94" t="s">
        <v>0</v>
      </c>
      <c r="Q14" s="94" t="str">
        <f>IF(LEN(TRIM(Input!E540)) = 0, "", Input!E540)</f>
        <v/>
      </c>
      <c r="R14" s="94" t="s">
        <v>0</v>
      </c>
      <c r="S14" s="94" t="str">
        <f>IF(LEN(TRIM(Input!F540)) = 0, "", Input!F540)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IF(LEN(TRIM(Input!C493)) = 0, "", Input!C493)</f>
        <v/>
      </c>
      <c r="C15" s="168" t="str">
        <f>IF(LEN(CONCATENATE(B12,B13,B14,B15))=0, " ", SUM(B12:B15))</f>
        <v xml:space="preserve"> </v>
      </c>
      <c r="D15" s="167" t="str">
        <f>IF(LEN(TRIM(Input!D493)) = 0, "", Input!D493)</f>
        <v/>
      </c>
      <c r="E15" s="168" t="str">
        <f>IF(LEN(CONCATENATE(D12,D13,D14,D15))=0, " ", SUM(D12:D15))</f>
        <v xml:space="preserve"> </v>
      </c>
      <c r="F15" s="167" t="str">
        <f>IF(LEN(TRIM(Input!E493)) = 0, "", Input!E493)</f>
        <v/>
      </c>
      <c r="G15" s="168" t="str">
        <f>IF(LEN(CONCATENATE(F12,F13,F14,F15))=0, " ", SUM(F12:F15))</f>
        <v xml:space="preserve"> </v>
      </c>
      <c r="H15" s="167" t="str">
        <f>IF(LEN(TRIM(Input!F493)) = 0, "", Input!F493)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IF(LEN(TRIM(Input!C541)) = 0, "", Input!C541)</f>
        <v/>
      </c>
      <c r="N15" s="108" t="str">
        <f>IF(LEN(CONCATENATE(M12,M13,M14,M15))=0, " ", SUM(M12:M15))</f>
        <v xml:space="preserve"> </v>
      </c>
      <c r="O15" s="107" t="str">
        <f>IF(LEN(TRIM(Input!D541)) = 0, "", Input!D541)</f>
        <v/>
      </c>
      <c r="P15" s="108" t="str">
        <f>IF(LEN(CONCATENATE(O12,O13,O14,O15))=0, " ", SUM(O12:O15))</f>
        <v xml:space="preserve"> </v>
      </c>
      <c r="Q15" s="107" t="str">
        <f>IF(LEN(TRIM(Input!E541)) = 0, "", Input!E541)</f>
        <v/>
      </c>
      <c r="R15" s="108" t="str">
        <f>IF(LEN(CONCATENATE(Q12,Q13,Q14,Q15))=0, " ", SUM(Q12:Q15))</f>
        <v xml:space="preserve"> </v>
      </c>
      <c r="S15" s="107" t="str">
        <f>IF(LEN(TRIM(Input!F541)) = 0, "", Input!F541)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IF(LEN(TRIM(Input!C494)) = 0, "", Input!C494)</f>
        <v/>
      </c>
      <c r="C16" s="91" t="s">
        <v>0</v>
      </c>
      <c r="D16" s="90" t="str">
        <f>IF(LEN(TRIM(Input!D494)) = 0, "", Input!D494)</f>
        <v/>
      </c>
      <c r="E16" s="92"/>
      <c r="F16" s="90" t="str">
        <f>IF(LEN(TRIM(Input!E494)) = 0, "", Input!E494)</f>
        <v/>
      </c>
      <c r="G16" s="90" t="s">
        <v>0</v>
      </c>
      <c r="H16" s="90" t="str">
        <f>IF(LEN(TRIM(Input!F494)) = 0, "", Input!F494)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IF(LEN(TRIM(Input!C542)) = 0, "", Input!C542)</f>
        <v/>
      </c>
      <c r="N16" s="95" t="s">
        <v>0</v>
      </c>
      <c r="O16" s="94" t="str">
        <f>IF(LEN(TRIM(Input!D542)) = 0, "", Input!D542)</f>
        <v/>
      </c>
      <c r="P16" s="94" t="s">
        <v>0</v>
      </c>
      <c r="Q16" s="94" t="str">
        <f>IF(LEN(TRIM(Input!E542)) = 0, "", Input!E542)</f>
        <v/>
      </c>
      <c r="R16" s="94" t="s">
        <v>0</v>
      </c>
      <c r="S16" s="94" t="str">
        <f>IF(LEN(TRIM(Input!F542)) = 0, "", Input!F542)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IF(LEN(TRIM(Input!C495)) = 0, "", Input!C495)</f>
        <v/>
      </c>
      <c r="C17" s="91" t="s">
        <v>0</v>
      </c>
      <c r="D17" s="90" t="str">
        <f>IF(LEN(TRIM(Input!D495)) = 0, "", Input!D495)</f>
        <v/>
      </c>
      <c r="E17" s="98"/>
      <c r="F17" s="90" t="str">
        <f>IF(LEN(TRIM(Input!E495)) = 0, "", Input!E495)</f>
        <v/>
      </c>
      <c r="G17" s="90" t="s">
        <v>0</v>
      </c>
      <c r="H17" s="90" t="str">
        <f>IF(LEN(TRIM(Input!F495)) = 0, "", Input!F495)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IF(LEN(TRIM(Input!C543)) = 0, "", Input!C543)</f>
        <v/>
      </c>
      <c r="N17" s="95" t="s">
        <v>0</v>
      </c>
      <c r="O17" s="94" t="str">
        <f>IF(LEN(TRIM(Input!D543)) = 0, "", Input!D543)</f>
        <v/>
      </c>
      <c r="P17" s="94" t="s">
        <v>0</v>
      </c>
      <c r="Q17" s="94" t="str">
        <f>IF(LEN(TRIM(Input!E543)) = 0, "", Input!E543)</f>
        <v/>
      </c>
      <c r="R17" s="94" t="s">
        <v>0</v>
      </c>
      <c r="S17" s="94" t="str">
        <f>IF(LEN(TRIM(Input!F543)) = 0, "", Input!F543)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IF(LEN(TRIM(Input!C496)) = 0, "", Input!C496)</f>
        <v/>
      </c>
      <c r="C18" s="91" t="s">
        <v>0</v>
      </c>
      <c r="D18" s="90" t="str">
        <f>IF(LEN(TRIM(Input!D496)) = 0, "", Input!D496)</f>
        <v/>
      </c>
      <c r="E18" s="98"/>
      <c r="F18" s="90" t="str">
        <f>IF(LEN(TRIM(Input!E496)) = 0, "", Input!E496)</f>
        <v/>
      </c>
      <c r="G18" s="90" t="s">
        <v>0</v>
      </c>
      <c r="H18" s="90" t="str">
        <f>IF(LEN(TRIM(Input!F496)) = 0, "", Input!F496)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IF(LEN(TRIM(Input!C544)) = 0, "", Input!C544)</f>
        <v/>
      </c>
      <c r="N18" s="95" t="s">
        <v>0</v>
      </c>
      <c r="O18" s="94" t="str">
        <f>IF(LEN(TRIM(Input!D544)) = 0, "", Input!D544)</f>
        <v/>
      </c>
      <c r="P18" s="94" t="s">
        <v>0</v>
      </c>
      <c r="Q18" s="94" t="str">
        <f>IF(LEN(TRIM(Input!E544)) = 0, "", Input!E544)</f>
        <v/>
      </c>
      <c r="R18" s="94" t="s">
        <v>0</v>
      </c>
      <c r="S18" s="94" t="str">
        <f>IF(LEN(TRIM(Input!F544)) = 0, "", Input!F544)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IF(LEN(TRIM(Input!C497)) = 0, "", Input!C497)</f>
        <v/>
      </c>
      <c r="C19" s="168" t="str">
        <f>IF(LEN(CONCATENATE(B16,B17,B18,B19))=0, " ", SUM(B16:B19))</f>
        <v xml:space="preserve"> </v>
      </c>
      <c r="D19" s="167" t="str">
        <f>IF(LEN(TRIM(Input!D497)) = 0, "", Input!D497)</f>
        <v/>
      </c>
      <c r="E19" s="168" t="str">
        <f>IF(LEN(CONCATENATE(D16,D17,D18,D19))=0, " ", SUM(D16:D19))</f>
        <v xml:space="preserve"> </v>
      </c>
      <c r="F19" s="167" t="str">
        <f>IF(LEN(TRIM(Input!E497)) = 0, "", Input!E497)</f>
        <v/>
      </c>
      <c r="G19" s="168" t="str">
        <f>IF(LEN(CONCATENATE(F16,F17,F18,F19))=0, " ", SUM(F16:F19))</f>
        <v xml:space="preserve"> </v>
      </c>
      <c r="H19" s="167" t="str">
        <f>IF(LEN(TRIM(Input!F497)) = 0, "", Input!F497)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IF(LEN(TRIM(Input!C545)) = 0, "", Input!C545)</f>
        <v/>
      </c>
      <c r="N19" s="108" t="str">
        <f>IF(LEN(CONCATENATE(M16,M17,M18,M19))=0, " ", SUM(M16:M19))</f>
        <v xml:space="preserve"> </v>
      </c>
      <c r="O19" s="107" t="str">
        <f>IF(LEN(TRIM(Input!D545)) = 0, "", Input!D545)</f>
        <v/>
      </c>
      <c r="P19" s="108" t="str">
        <f>IF(LEN(CONCATENATE(O16,O17,O18,O19))=0, " ", SUM(O16:O19))</f>
        <v xml:space="preserve"> </v>
      </c>
      <c r="Q19" s="107" t="str">
        <f>IF(LEN(TRIM(Input!E545)) = 0, "", Input!E545)</f>
        <v/>
      </c>
      <c r="R19" s="108" t="str">
        <f>IF(LEN(CONCATENATE(Q16,Q17,Q18,Q19))=0, " ", SUM(Q16:Q19))</f>
        <v xml:space="preserve"> </v>
      </c>
      <c r="S19" s="107" t="str">
        <f>IF(LEN(TRIM(Input!F545)) = 0, "", Input!F545)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IF(LEN(TRIM(Input!C498)) = 0, "", Input!C498)</f>
        <v/>
      </c>
      <c r="C20" s="91" t="s">
        <v>0</v>
      </c>
      <c r="D20" s="90" t="str">
        <f>IF(LEN(TRIM(Input!D498)) = 0, "", Input!D498)</f>
        <v/>
      </c>
      <c r="E20" s="92"/>
      <c r="F20" s="90" t="str">
        <f>IF(LEN(TRIM(Input!E498)) = 0, "", Input!E498)</f>
        <v/>
      </c>
      <c r="G20" s="90" t="s">
        <v>0</v>
      </c>
      <c r="H20" s="90" t="str">
        <f>IF(LEN(TRIM(Input!F498)) = 0, "", Input!F498)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IF(LEN(TRIM(Input!C546)) = 0, "", Input!C546)</f>
        <v/>
      </c>
      <c r="N20" s="95" t="s">
        <v>0</v>
      </c>
      <c r="O20" s="94" t="str">
        <f>IF(LEN(TRIM(Input!D546)) = 0, "", Input!D546)</f>
        <v/>
      </c>
      <c r="P20" s="94" t="s">
        <v>0</v>
      </c>
      <c r="Q20" s="94" t="str">
        <f>IF(LEN(TRIM(Input!E546)) = 0, "", Input!E546)</f>
        <v/>
      </c>
      <c r="R20" s="94" t="s">
        <v>0</v>
      </c>
      <c r="S20" s="94" t="str">
        <f>IF(LEN(TRIM(Input!F546)) = 0, "", Input!F546)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IF(LEN(TRIM(Input!C499)) = 0, "", Input!C499)</f>
        <v/>
      </c>
      <c r="C21" s="91" t="s">
        <v>0</v>
      </c>
      <c r="D21" s="90" t="str">
        <f>IF(LEN(TRIM(Input!D499)) = 0, "", Input!D499)</f>
        <v/>
      </c>
      <c r="E21" s="98"/>
      <c r="F21" s="90" t="str">
        <f>IF(LEN(TRIM(Input!E499)) = 0, "", Input!E499)</f>
        <v/>
      </c>
      <c r="G21" s="90" t="s">
        <v>0</v>
      </c>
      <c r="H21" s="90" t="str">
        <f>IF(LEN(TRIM(Input!F499)) = 0, "", Input!F499)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IF(LEN(TRIM(Input!C547)) = 0, "", Input!C547)</f>
        <v/>
      </c>
      <c r="N21" s="95" t="s">
        <v>0</v>
      </c>
      <c r="O21" s="94" t="str">
        <f>IF(LEN(TRIM(Input!D547)) = 0, "", Input!D547)</f>
        <v/>
      </c>
      <c r="P21" s="94" t="s">
        <v>0</v>
      </c>
      <c r="Q21" s="94" t="str">
        <f>IF(LEN(TRIM(Input!E547)) = 0, "", Input!E547)</f>
        <v/>
      </c>
      <c r="R21" s="94" t="s">
        <v>0</v>
      </c>
      <c r="S21" s="94" t="str">
        <f>IF(LEN(TRIM(Input!F547)) = 0, "", Input!F547)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IF(LEN(TRIM(Input!C500)) = 0, "", Input!C500)</f>
        <v/>
      </c>
      <c r="C22" s="91" t="s">
        <v>0</v>
      </c>
      <c r="D22" s="90" t="str">
        <f>IF(LEN(TRIM(Input!D500)) = 0, "", Input!D500)</f>
        <v/>
      </c>
      <c r="E22" s="98"/>
      <c r="F22" s="90" t="str">
        <f>IF(LEN(TRIM(Input!E500)) = 0, "", Input!E500)</f>
        <v/>
      </c>
      <c r="G22" s="90" t="s">
        <v>0</v>
      </c>
      <c r="H22" s="90" t="str">
        <f>IF(LEN(TRIM(Input!F500)) = 0, "", Input!F500)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IF(LEN(TRIM(Input!C548)) = 0, "", Input!C548)</f>
        <v/>
      </c>
      <c r="N22" s="95" t="s">
        <v>0</v>
      </c>
      <c r="O22" s="94" t="str">
        <f>IF(LEN(TRIM(Input!D548)) = 0, "", Input!D548)</f>
        <v/>
      </c>
      <c r="P22" s="94" t="s">
        <v>0</v>
      </c>
      <c r="Q22" s="94" t="str">
        <f>IF(LEN(TRIM(Input!E548)) = 0, "", Input!E548)</f>
        <v/>
      </c>
      <c r="R22" s="94" t="s">
        <v>0</v>
      </c>
      <c r="S22" s="94" t="str">
        <f>IF(LEN(TRIM(Input!F548)) = 0, "", Input!F548)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IF(LEN(TRIM(Input!C501)) = 0, "", Input!C501)</f>
        <v/>
      </c>
      <c r="C23" s="168" t="str">
        <f>IF(LEN(CONCATENATE(B20,B21,B22,B23))=0, " ", SUM(B20:B23))</f>
        <v xml:space="preserve"> </v>
      </c>
      <c r="D23" s="167" t="str">
        <f>IF(LEN(TRIM(Input!D501)) = 0, "", Input!D501)</f>
        <v/>
      </c>
      <c r="E23" s="168" t="str">
        <f>IF(LEN(CONCATENATE(D20,D21,D22,D23))=0, " ", SUM(D20:D23))</f>
        <v xml:space="preserve"> </v>
      </c>
      <c r="F23" s="167" t="str">
        <f>IF(LEN(TRIM(Input!E501)) = 0, "", Input!E501)</f>
        <v/>
      </c>
      <c r="G23" s="168" t="str">
        <f>IF(LEN(CONCATENATE(F20,F21,F22,F23))=0, " ", SUM(F20:F23))</f>
        <v xml:space="preserve"> </v>
      </c>
      <c r="H23" s="167" t="str">
        <f>IF(LEN(TRIM(Input!F501)) = 0, "", Input!F501)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IF(LEN(TRIM(Input!C549)) = 0, "", Input!C549)</f>
        <v/>
      </c>
      <c r="N23" s="108" t="str">
        <f>IF(LEN(CONCATENATE(M20,M21,M22,M23))=0, " ", SUM(M20:M23))</f>
        <v xml:space="preserve"> </v>
      </c>
      <c r="O23" s="107" t="str">
        <f>IF(LEN(TRIM(Input!D549)) = 0, "", Input!D549)</f>
        <v/>
      </c>
      <c r="P23" s="108" t="str">
        <f>IF(LEN(CONCATENATE(O20,O21,O22,O23))=0, " ", SUM(O20:O23))</f>
        <v xml:space="preserve"> </v>
      </c>
      <c r="Q23" s="107" t="str">
        <f>IF(LEN(TRIM(Input!E549)) = 0, "", Input!E549)</f>
        <v/>
      </c>
      <c r="R23" s="108" t="str">
        <f>IF(LEN(CONCATENATE(Q20,Q21,Q22,Q23))=0, " ", SUM(Q20:Q23))</f>
        <v xml:space="preserve"> </v>
      </c>
      <c r="S23" s="107" t="str">
        <f>IF(LEN(TRIM(Input!F549)) = 0, "", Input!F549)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IF(LEN(TRIM(Input!C502)) = 0, "", Input!C502)</f>
        <v/>
      </c>
      <c r="C24" s="91" t="s">
        <v>0</v>
      </c>
      <c r="D24" s="90" t="str">
        <f>IF(LEN(TRIM(Input!D502)) = 0, "", Input!D502)</f>
        <v/>
      </c>
      <c r="E24" s="92"/>
      <c r="F24" s="90" t="str">
        <f>IF(LEN(TRIM(Input!E502)) = 0, "", Input!E502)</f>
        <v/>
      </c>
      <c r="G24" s="90" t="s">
        <v>0</v>
      </c>
      <c r="H24" s="90" t="str">
        <f>IF(LEN(TRIM(Input!F502)) = 0, "", Input!F502)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IF(LEN(TRIM(Input!C550)) = 0, "", Input!C550)</f>
        <v/>
      </c>
      <c r="N24" s="95" t="s">
        <v>0</v>
      </c>
      <c r="O24" s="94" t="str">
        <f>IF(LEN(TRIM(Input!D550)) = 0, "", Input!D550)</f>
        <v/>
      </c>
      <c r="P24" s="94" t="s">
        <v>0</v>
      </c>
      <c r="Q24" s="94" t="str">
        <f>IF(LEN(TRIM(Input!E550)) = 0, "", Input!E550)</f>
        <v/>
      </c>
      <c r="R24" s="94" t="s">
        <v>0</v>
      </c>
      <c r="S24" s="94" t="str">
        <f>IF(LEN(TRIM(Input!F550)) = 0, "", Input!F550)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IF(LEN(TRIM(Input!C503)) = 0, "", Input!C503)</f>
        <v/>
      </c>
      <c r="C25" s="91" t="s">
        <v>0</v>
      </c>
      <c r="D25" s="90" t="str">
        <f>IF(LEN(TRIM(Input!D503)) = 0, "", Input!D503)</f>
        <v/>
      </c>
      <c r="E25" s="98"/>
      <c r="F25" s="90" t="str">
        <f>IF(LEN(TRIM(Input!E503)) = 0, "", Input!E503)</f>
        <v/>
      </c>
      <c r="G25" s="90" t="s">
        <v>0</v>
      </c>
      <c r="H25" s="90" t="str">
        <f>IF(LEN(TRIM(Input!F503)) = 0, "", Input!F503)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IF(LEN(TRIM(Input!C551)) = 0, "", Input!C551)</f>
        <v/>
      </c>
      <c r="N25" s="95" t="s">
        <v>0</v>
      </c>
      <c r="O25" s="94" t="str">
        <f>IF(LEN(TRIM(Input!D551)) = 0, "", Input!D551)</f>
        <v/>
      </c>
      <c r="P25" s="94" t="s">
        <v>0</v>
      </c>
      <c r="Q25" s="94" t="str">
        <f>IF(LEN(TRIM(Input!E551)) = 0, "", Input!E551)</f>
        <v/>
      </c>
      <c r="R25" s="94" t="s">
        <v>0</v>
      </c>
      <c r="S25" s="94" t="str">
        <f>IF(LEN(TRIM(Input!F551)) = 0, "", Input!F551)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IF(LEN(TRIM(Input!C504)) = 0, "", Input!C504)</f>
        <v/>
      </c>
      <c r="C26" s="91" t="s">
        <v>0</v>
      </c>
      <c r="D26" s="90" t="str">
        <f>IF(LEN(TRIM(Input!D504)) = 0, "", Input!D504)</f>
        <v/>
      </c>
      <c r="E26" s="98"/>
      <c r="F26" s="90" t="str">
        <f>IF(LEN(TRIM(Input!E504)) = 0, "", Input!E504)</f>
        <v/>
      </c>
      <c r="G26" s="90" t="s">
        <v>0</v>
      </c>
      <c r="H26" s="90" t="str">
        <f>IF(LEN(TRIM(Input!F504)) = 0, "", Input!F504)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IF(LEN(TRIM(Input!C552)) = 0, "", Input!C552)</f>
        <v/>
      </c>
      <c r="N26" s="95" t="s">
        <v>0</v>
      </c>
      <c r="O26" s="94" t="str">
        <f>IF(LEN(TRIM(Input!D552)) = 0, "", Input!D552)</f>
        <v/>
      </c>
      <c r="P26" s="94" t="s">
        <v>0</v>
      </c>
      <c r="Q26" s="94" t="str">
        <f>IF(LEN(TRIM(Input!E552)) = 0, "", Input!E552)</f>
        <v/>
      </c>
      <c r="R26" s="94" t="s">
        <v>0</v>
      </c>
      <c r="S26" s="94" t="str">
        <f>IF(LEN(TRIM(Input!F552)) = 0, "", Input!F552)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IF(LEN(TRIM(Input!C505)) = 0, "", Input!C505)</f>
        <v/>
      </c>
      <c r="C27" s="168" t="str">
        <f>IF(LEN(CONCATENATE(B24,B25,B26,B27))=0, " ", SUM(B24:B27))</f>
        <v xml:space="preserve"> </v>
      </c>
      <c r="D27" s="167" t="str">
        <f>IF(LEN(TRIM(Input!D505)) = 0, "", Input!D505)</f>
        <v/>
      </c>
      <c r="E27" s="168" t="str">
        <f>IF(LEN(CONCATENATE(D24,D25,D26,D27))=0, " ", SUM(D24:D27))</f>
        <v xml:space="preserve"> </v>
      </c>
      <c r="F27" s="167" t="str">
        <f>IF(LEN(TRIM(Input!E505)) = 0, "", Input!E505)</f>
        <v/>
      </c>
      <c r="G27" s="168" t="str">
        <f>IF(LEN(CONCATENATE(F24,F25,F26,F27))=0, " ", SUM(F24:F27))</f>
        <v xml:space="preserve"> </v>
      </c>
      <c r="H27" s="167" t="str">
        <f>IF(LEN(TRIM(Input!F505)) = 0, "", Input!F505)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IF(LEN(TRIM(Input!C553)) = 0, "", Input!C553)</f>
        <v/>
      </c>
      <c r="N27" s="108" t="str">
        <f>IF(LEN(CONCATENATE(M24,M25,M26,M27))=0, " ", SUM(M24:M27))</f>
        <v xml:space="preserve"> </v>
      </c>
      <c r="O27" s="107" t="str">
        <f>IF(LEN(TRIM(Input!D553)) = 0, "", Input!D553)</f>
        <v/>
      </c>
      <c r="P27" s="108" t="str">
        <f>IF(LEN(CONCATENATE(O24,O25,O26,O27))=0, " ", SUM(O24:O27))</f>
        <v xml:space="preserve"> </v>
      </c>
      <c r="Q27" s="107" t="str">
        <f>IF(LEN(TRIM(Input!E553)) = 0, "", Input!E553)</f>
        <v/>
      </c>
      <c r="R27" s="108" t="str">
        <f>IF(LEN(CONCATENATE(Q24,Q25,Q26,Q27))=0, " ", SUM(Q24:Q27))</f>
        <v xml:space="preserve"> </v>
      </c>
      <c r="S27" s="107" t="str">
        <f>IF(LEN(TRIM(Input!F553)) = 0, "", Input!F553)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IF(LEN(TRIM(Input!C506)) = 0, "", Input!C506)</f>
        <v/>
      </c>
      <c r="C28" s="91" t="s">
        <v>0</v>
      </c>
      <c r="D28" s="90" t="str">
        <f>IF(LEN(TRIM(Input!D506)) = 0, "", Input!D506)</f>
        <v/>
      </c>
      <c r="E28" s="92"/>
      <c r="F28" s="90" t="str">
        <f>IF(LEN(TRIM(Input!E506)) = 0, "", Input!E506)</f>
        <v/>
      </c>
      <c r="G28" s="90" t="s">
        <v>0</v>
      </c>
      <c r="H28" s="90" t="str">
        <f>IF(LEN(TRIM(Input!F506)) = 0, "", Input!F506)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IF(LEN(TRIM(Input!C554)) = 0, "", Input!C554)</f>
        <v/>
      </c>
      <c r="N28" s="95" t="s">
        <v>0</v>
      </c>
      <c r="O28" s="94" t="str">
        <f>IF(LEN(TRIM(Input!D554)) = 0, "", Input!D554)</f>
        <v/>
      </c>
      <c r="P28" s="94" t="s">
        <v>0</v>
      </c>
      <c r="Q28" s="94" t="str">
        <f>IF(LEN(TRIM(Input!E554)) = 0, "", Input!E554)</f>
        <v/>
      </c>
      <c r="R28" s="94" t="s">
        <v>0</v>
      </c>
      <c r="S28" s="94" t="str">
        <f>IF(LEN(TRIM(Input!F554)) = 0, "", Input!F554)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IF(LEN(TRIM(Input!C507)) = 0, "", Input!C507)</f>
        <v/>
      </c>
      <c r="C29" s="91" t="s">
        <v>0</v>
      </c>
      <c r="D29" s="90" t="str">
        <f>IF(LEN(TRIM(Input!D507)) = 0, "", Input!D507)</f>
        <v/>
      </c>
      <c r="E29" s="98"/>
      <c r="F29" s="90" t="str">
        <f>IF(LEN(TRIM(Input!E507)) = 0, "", Input!E507)</f>
        <v/>
      </c>
      <c r="G29" s="90" t="s">
        <v>0</v>
      </c>
      <c r="H29" s="90" t="str">
        <f>IF(LEN(TRIM(Input!F507)) = 0, "", Input!F507)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IF(LEN(TRIM(Input!C555)) = 0, "", Input!C555)</f>
        <v/>
      </c>
      <c r="N29" s="95" t="s">
        <v>0</v>
      </c>
      <c r="O29" s="94" t="str">
        <f>IF(LEN(TRIM(Input!D555)) = 0, "", Input!D555)</f>
        <v/>
      </c>
      <c r="P29" s="94" t="s">
        <v>0</v>
      </c>
      <c r="Q29" s="94" t="str">
        <f>IF(LEN(TRIM(Input!E555)) = 0, "", Input!E555)</f>
        <v/>
      </c>
      <c r="R29" s="94" t="s">
        <v>0</v>
      </c>
      <c r="S29" s="94" t="str">
        <f>IF(LEN(TRIM(Input!F555)) = 0, "", Input!F555)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IF(LEN(TRIM(Input!C508)) = 0, "", Input!C508)</f>
        <v/>
      </c>
      <c r="C30" s="91" t="s">
        <v>0</v>
      </c>
      <c r="D30" s="90" t="str">
        <f>IF(LEN(TRIM(Input!D508)) = 0, "", Input!D508)</f>
        <v/>
      </c>
      <c r="E30" s="98"/>
      <c r="F30" s="90" t="str">
        <f>IF(LEN(TRIM(Input!E508)) = 0, "", Input!E508)</f>
        <v/>
      </c>
      <c r="G30" s="90" t="s">
        <v>0</v>
      </c>
      <c r="H30" s="90" t="str">
        <f>IF(LEN(TRIM(Input!F508)) = 0, "", Input!F508)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IF(LEN(TRIM(Input!C556)) = 0, "", Input!C556)</f>
        <v/>
      </c>
      <c r="N30" s="95" t="s">
        <v>0</v>
      </c>
      <c r="O30" s="94" t="str">
        <f>IF(LEN(TRIM(Input!D556)) = 0, "", Input!D556)</f>
        <v/>
      </c>
      <c r="P30" s="94" t="s">
        <v>0</v>
      </c>
      <c r="Q30" s="94" t="str">
        <f>IF(LEN(TRIM(Input!E556)) = 0, "", Input!E556)</f>
        <v/>
      </c>
      <c r="R30" s="94" t="s">
        <v>0</v>
      </c>
      <c r="S30" s="94" t="str">
        <f>IF(LEN(TRIM(Input!F556)) = 0, "", Input!F556)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IF(LEN(TRIM(Input!C509)) = 0, "", Input!C509)</f>
        <v/>
      </c>
      <c r="C31" s="168" t="str">
        <f>IF(LEN(CONCATENATE(B28,B29,B30,B31))=0, " ", SUM(B28:B31))</f>
        <v xml:space="preserve"> </v>
      </c>
      <c r="D31" s="167" t="str">
        <f>IF(LEN(TRIM(Input!D509)) = 0, "", Input!D509)</f>
        <v/>
      </c>
      <c r="E31" s="168" t="str">
        <f>IF(LEN(CONCATENATE(D28,D29,D30,D31))=0, " ", SUM(D28:D31))</f>
        <v xml:space="preserve"> </v>
      </c>
      <c r="F31" s="167" t="str">
        <f>IF(LEN(TRIM(Input!E509)) = 0, "", Input!E509)</f>
        <v/>
      </c>
      <c r="G31" s="168" t="str">
        <f>IF(LEN(CONCATENATE(F28,F29,F30,F31))=0, " ", SUM(F28:F31))</f>
        <v xml:space="preserve"> </v>
      </c>
      <c r="H31" s="167" t="str">
        <f>IF(LEN(TRIM(Input!F509)) = 0, "", Input!F509)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IF(LEN(TRIM(Input!C557)) = 0, "", Input!C557)</f>
        <v/>
      </c>
      <c r="N31" s="108" t="str">
        <f>IF(LEN(CONCATENATE(M28,M29,M30,M31))=0, " ", SUM(M28:M31))</f>
        <v xml:space="preserve"> </v>
      </c>
      <c r="O31" s="107" t="str">
        <f>IF(LEN(TRIM(Input!D557)) = 0, "", Input!D557)</f>
        <v/>
      </c>
      <c r="P31" s="108" t="str">
        <f>IF(LEN(CONCATENATE(O28,O29,O30,O31))=0, " ", SUM(O28:O31))</f>
        <v xml:space="preserve"> </v>
      </c>
      <c r="Q31" s="107" t="str">
        <f>IF(LEN(TRIM(Input!E557)) = 0, "", Input!E557)</f>
        <v/>
      </c>
      <c r="R31" s="108" t="str">
        <f>IF(LEN(CONCATENATE(Q28,Q29,Q30,Q31))=0, " ", SUM(Q28:Q31))</f>
        <v xml:space="preserve"> </v>
      </c>
      <c r="S31" s="107" t="str">
        <f>IF(LEN(TRIM(Input!F557)) = 0, "", Input!F557)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IF(LEN(TRIM(Input!C510)) = 0, "", Input!C510)</f>
        <v/>
      </c>
      <c r="C32" s="91" t="s">
        <v>0</v>
      </c>
      <c r="D32" s="90" t="str">
        <f>IF(LEN(TRIM(Input!D510)) = 0, "", Input!D510)</f>
        <v/>
      </c>
      <c r="E32" s="92"/>
      <c r="F32" s="90" t="str">
        <f>IF(LEN(TRIM(Input!E510)) = 0, "", Input!E510)</f>
        <v/>
      </c>
      <c r="G32" s="90" t="s">
        <v>0</v>
      </c>
      <c r="H32" s="90" t="str">
        <f>IF(LEN(TRIM(Input!F510)) = 0, "", Input!F510)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IF(LEN(TRIM(Input!C558)) = 0, "", Input!C558)</f>
        <v/>
      </c>
      <c r="N32" s="95" t="s">
        <v>0</v>
      </c>
      <c r="O32" s="94" t="str">
        <f>IF(LEN(TRIM(Input!D558)) = 0, "", Input!D558)</f>
        <v/>
      </c>
      <c r="P32" s="94" t="s">
        <v>0</v>
      </c>
      <c r="Q32" s="94" t="str">
        <f>IF(LEN(TRIM(Input!E558)) = 0, "", Input!E558)</f>
        <v/>
      </c>
      <c r="R32" s="94" t="s">
        <v>0</v>
      </c>
      <c r="S32" s="94" t="str">
        <f>IF(LEN(TRIM(Input!F558)) = 0, "", Input!F558)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IF(LEN(TRIM(Input!C511)) = 0, "", Input!C511)</f>
        <v/>
      </c>
      <c r="C33" s="91" t="s">
        <v>0</v>
      </c>
      <c r="D33" s="90" t="str">
        <f>IF(LEN(TRIM(Input!D511)) = 0, "", Input!D511)</f>
        <v/>
      </c>
      <c r="E33" s="98"/>
      <c r="F33" s="90" t="str">
        <f>IF(LEN(TRIM(Input!E511)) = 0, "", Input!E511)</f>
        <v/>
      </c>
      <c r="G33" s="90" t="s">
        <v>0</v>
      </c>
      <c r="H33" s="90" t="str">
        <f>IF(LEN(TRIM(Input!F511)) = 0, "", Input!F511)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IF(LEN(TRIM(Input!C559)) = 0, "", Input!C559)</f>
        <v/>
      </c>
      <c r="N33" s="95" t="s">
        <v>0</v>
      </c>
      <c r="O33" s="94" t="str">
        <f>IF(LEN(TRIM(Input!D559)) = 0, "", Input!D559)</f>
        <v/>
      </c>
      <c r="P33" s="94" t="s">
        <v>0</v>
      </c>
      <c r="Q33" s="94" t="str">
        <f>IF(LEN(TRIM(Input!E559)) = 0, "", Input!E559)</f>
        <v/>
      </c>
      <c r="R33" s="94" t="s">
        <v>0</v>
      </c>
      <c r="S33" s="94" t="str">
        <f>IF(LEN(TRIM(Input!F559)) = 0, "", Input!F559)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IF(LEN(TRIM(Input!C512)) = 0, "", Input!C512)</f>
        <v/>
      </c>
      <c r="C34" s="91" t="s">
        <v>0</v>
      </c>
      <c r="D34" s="90" t="str">
        <f>IF(LEN(TRIM(Input!D512)) = 0, "", Input!D512)</f>
        <v/>
      </c>
      <c r="E34" s="98"/>
      <c r="F34" s="90" t="str">
        <f>IF(LEN(TRIM(Input!E512)) = 0, "", Input!E512)</f>
        <v/>
      </c>
      <c r="G34" s="90" t="s">
        <v>0</v>
      </c>
      <c r="H34" s="90" t="str">
        <f>IF(LEN(TRIM(Input!F512)) = 0, "", Input!F512)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IF(LEN(TRIM(Input!C560)) = 0, "", Input!C560)</f>
        <v/>
      </c>
      <c r="N34" s="95" t="s">
        <v>0</v>
      </c>
      <c r="O34" s="94" t="str">
        <f>IF(LEN(TRIM(Input!D560)) = 0, "", Input!D560)</f>
        <v/>
      </c>
      <c r="P34" s="94" t="s">
        <v>0</v>
      </c>
      <c r="Q34" s="94" t="str">
        <f>IF(LEN(TRIM(Input!E560)) = 0, "", Input!E560)</f>
        <v/>
      </c>
      <c r="R34" s="94" t="s">
        <v>0</v>
      </c>
      <c r="S34" s="94" t="str">
        <f>IF(LEN(TRIM(Input!F560)) = 0, "", Input!F560)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IF(LEN(TRIM(Input!C513)) = 0, "", Input!C513)</f>
        <v/>
      </c>
      <c r="C35" s="168" t="str">
        <f>IF(LEN(CONCATENATE(B32,B33,B34,B35))=0, " ", SUM(B32:B35))</f>
        <v xml:space="preserve"> </v>
      </c>
      <c r="D35" s="167" t="str">
        <f>IF(LEN(TRIM(Input!D513)) = 0, "", Input!D513)</f>
        <v/>
      </c>
      <c r="E35" s="168" t="str">
        <f>IF(LEN(CONCATENATE(D32,D33,D34,D35))=0, " ", SUM(D32:D35))</f>
        <v xml:space="preserve"> </v>
      </c>
      <c r="F35" s="167" t="str">
        <f>IF(LEN(TRIM(Input!E513)) = 0, "", Input!E513)</f>
        <v/>
      </c>
      <c r="G35" s="168" t="str">
        <f>IF(LEN(CONCATENATE(F32,F33,F34,F35))=0, " ", SUM(F32:F35))</f>
        <v xml:space="preserve"> </v>
      </c>
      <c r="H35" s="167" t="str">
        <f>IF(LEN(TRIM(Input!F513)) = 0, "", Input!F513)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IF(LEN(TRIM(Input!C561)) = 0, "", Input!C561)</f>
        <v/>
      </c>
      <c r="N35" s="108" t="str">
        <f>IF(LEN(CONCATENATE(M32,M33,M34,M35))=0, " ", SUM(M32:M35))</f>
        <v xml:space="preserve"> </v>
      </c>
      <c r="O35" s="107" t="str">
        <f>IF(LEN(TRIM(Input!D561)) = 0, "", Input!D561)</f>
        <v/>
      </c>
      <c r="P35" s="108" t="str">
        <f>IF(LEN(CONCATENATE(O32,O33,O34,O35))=0, " ", SUM(O32:O35))</f>
        <v xml:space="preserve"> </v>
      </c>
      <c r="Q35" s="107" t="str">
        <f>IF(LEN(TRIM(Input!E561)) = 0, "", Input!E561)</f>
        <v/>
      </c>
      <c r="R35" s="108" t="str">
        <f>IF(LEN(CONCATENATE(Q32,Q33,Q34,Q35))=0, " ", SUM(Q32:Q35))</f>
        <v xml:space="preserve"> </v>
      </c>
      <c r="S35" s="107" t="str">
        <f>IF(LEN(TRIM(Input!F561)) = 0, "", Input!F561)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IF(LEN(TRIM(Input!C514)) = 0, "", Input!C514)</f>
        <v/>
      </c>
      <c r="C36" s="91" t="s">
        <v>0</v>
      </c>
      <c r="D36" s="90" t="str">
        <f>IF(LEN(TRIM(Input!D514)) = 0, "", Input!D514)</f>
        <v/>
      </c>
      <c r="E36" s="92"/>
      <c r="F36" s="90" t="str">
        <f>IF(LEN(TRIM(Input!E514)) = 0, "", Input!E514)</f>
        <v/>
      </c>
      <c r="G36" s="90" t="s">
        <v>0</v>
      </c>
      <c r="H36" s="90" t="str">
        <f>IF(LEN(TRIM(Input!F514)) = 0, "", Input!F514)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IF(LEN(TRIM(Input!C562)) = 0, "", Input!C562)</f>
        <v/>
      </c>
      <c r="N36" s="95" t="s">
        <v>0</v>
      </c>
      <c r="O36" s="94" t="str">
        <f>IF(LEN(TRIM(Input!D562)) = 0, "", Input!D562)</f>
        <v/>
      </c>
      <c r="P36" s="94" t="s">
        <v>0</v>
      </c>
      <c r="Q36" s="94" t="str">
        <f>IF(LEN(TRIM(Input!E562)) = 0, "", Input!E562)</f>
        <v/>
      </c>
      <c r="R36" s="94" t="s">
        <v>0</v>
      </c>
      <c r="S36" s="94" t="str">
        <f>IF(LEN(TRIM(Input!F562)) = 0, "", Input!F562)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IF(LEN(TRIM(Input!C515)) = 0, "", Input!C515)</f>
        <v/>
      </c>
      <c r="C37" s="91" t="s">
        <v>0</v>
      </c>
      <c r="D37" s="90" t="str">
        <f>IF(LEN(TRIM(Input!D515)) = 0, "", Input!D515)</f>
        <v/>
      </c>
      <c r="E37" s="98"/>
      <c r="F37" s="90" t="str">
        <f>IF(LEN(TRIM(Input!E515)) = 0, "", Input!E515)</f>
        <v/>
      </c>
      <c r="G37" s="90" t="s">
        <v>0</v>
      </c>
      <c r="H37" s="90" t="str">
        <f>IF(LEN(TRIM(Input!F515)) = 0, "", Input!F515)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IF(LEN(TRIM(Input!C563)) = 0, "", Input!C563)</f>
        <v/>
      </c>
      <c r="N37" s="95" t="s">
        <v>0</v>
      </c>
      <c r="O37" s="94" t="str">
        <f>IF(LEN(TRIM(Input!D563)) = 0, "", Input!D563)</f>
        <v/>
      </c>
      <c r="P37" s="94" t="s">
        <v>0</v>
      </c>
      <c r="Q37" s="94" t="str">
        <f>IF(LEN(TRIM(Input!E563)) = 0, "", Input!E563)</f>
        <v/>
      </c>
      <c r="R37" s="94" t="s">
        <v>0</v>
      </c>
      <c r="S37" s="94" t="str">
        <f>IF(LEN(TRIM(Input!F563)) = 0, "", Input!F563)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IF(LEN(TRIM(Input!C516)) = 0, "", Input!C516)</f>
        <v/>
      </c>
      <c r="C38" s="91" t="s">
        <v>0</v>
      </c>
      <c r="D38" s="90" t="str">
        <f>IF(LEN(TRIM(Input!D516)) = 0, "", Input!D516)</f>
        <v/>
      </c>
      <c r="E38" s="98"/>
      <c r="F38" s="90" t="str">
        <f>IF(LEN(TRIM(Input!E516)) = 0, "", Input!E516)</f>
        <v/>
      </c>
      <c r="G38" s="90" t="s">
        <v>0</v>
      </c>
      <c r="H38" s="90" t="str">
        <f>IF(LEN(TRIM(Input!F516)) = 0, "", Input!F516)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IF(LEN(TRIM(Input!C564)) = 0, "", Input!C564)</f>
        <v/>
      </c>
      <c r="N38" s="95" t="s">
        <v>0</v>
      </c>
      <c r="O38" s="94" t="str">
        <f>IF(LEN(TRIM(Input!D564)) = 0, "", Input!D564)</f>
        <v/>
      </c>
      <c r="P38" s="94" t="s">
        <v>0</v>
      </c>
      <c r="Q38" s="94" t="str">
        <f>IF(LEN(TRIM(Input!E564)) = 0, "", Input!E564)</f>
        <v/>
      </c>
      <c r="R38" s="94" t="s">
        <v>0</v>
      </c>
      <c r="S38" s="94" t="str">
        <f>IF(LEN(TRIM(Input!F564)) = 0, "", Input!F564)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IF(LEN(TRIM(Input!C517)) = 0, "", Input!C517)</f>
        <v/>
      </c>
      <c r="C39" s="168" t="str">
        <f>IF(LEN(CONCATENATE(B36,B37,B38,B39))=0, " ", SUM(B36:B39))</f>
        <v xml:space="preserve"> </v>
      </c>
      <c r="D39" s="167" t="str">
        <f>IF(LEN(TRIM(Input!D517)) = 0, "", Input!D517)</f>
        <v/>
      </c>
      <c r="E39" s="168" t="str">
        <f>IF(LEN(CONCATENATE(D36,D37,D38,D39))=0, " ", SUM(D36:D39))</f>
        <v xml:space="preserve"> </v>
      </c>
      <c r="F39" s="167" t="str">
        <f>IF(LEN(TRIM(Input!E517)) = 0, "", Input!E517)</f>
        <v/>
      </c>
      <c r="G39" s="168" t="str">
        <f>IF(LEN(CONCATENATE(F36,F37,F38,F39))=0, " ", SUM(F36:F39))</f>
        <v xml:space="preserve"> </v>
      </c>
      <c r="H39" s="167" t="str">
        <f>IF(LEN(TRIM(Input!F517)) = 0, "", Input!F517)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IF(LEN(TRIM(Input!C565)) = 0, "", Input!C565)</f>
        <v/>
      </c>
      <c r="N39" s="108" t="str">
        <f>IF(LEN(CONCATENATE(M36,M37,M38,M39))=0, " ", SUM(M36:M39))</f>
        <v xml:space="preserve"> </v>
      </c>
      <c r="O39" s="107" t="str">
        <f>IF(LEN(TRIM(Input!D565)) = 0, "", Input!D565)</f>
        <v/>
      </c>
      <c r="P39" s="108" t="str">
        <f>IF(LEN(CONCATENATE(O36,O37,O38,O39))=0, " ", SUM(O36:O39))</f>
        <v xml:space="preserve"> </v>
      </c>
      <c r="Q39" s="107" t="str">
        <f>IF(LEN(TRIM(Input!E565)) = 0, "", Input!E565)</f>
        <v/>
      </c>
      <c r="R39" s="108" t="str">
        <f>IF(LEN(CONCATENATE(Q36,Q37,Q38,Q39))=0, " ", SUM(Q36:Q39))</f>
        <v xml:space="preserve"> </v>
      </c>
      <c r="S39" s="107" t="str">
        <f>IF(LEN(TRIM(Input!F565)) = 0, "", Input!F565)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IF(LEN(TRIM(Input!C518)) = 0, "", Input!C518)</f>
        <v/>
      </c>
      <c r="C40" s="91" t="s">
        <v>0</v>
      </c>
      <c r="D40" s="90" t="str">
        <f>IF(LEN(TRIM(Input!D518)) = 0, "", Input!D518)</f>
        <v/>
      </c>
      <c r="E40" s="92"/>
      <c r="F40" s="90" t="str">
        <f>IF(LEN(TRIM(Input!E518)) = 0, "", Input!E518)</f>
        <v/>
      </c>
      <c r="G40" s="90" t="s">
        <v>0</v>
      </c>
      <c r="H40" s="90" t="str">
        <f>IF(LEN(TRIM(Input!F518)) = 0, "", Input!F518)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IF(LEN(TRIM(Input!C566)) = 0, "", Input!C566)</f>
        <v/>
      </c>
      <c r="N40" s="95" t="s">
        <v>0</v>
      </c>
      <c r="O40" s="94" t="str">
        <f>IF(LEN(TRIM(Input!D566)) = 0, "", Input!D566)</f>
        <v/>
      </c>
      <c r="P40" s="94" t="s">
        <v>0</v>
      </c>
      <c r="Q40" s="94" t="str">
        <f>IF(LEN(TRIM(Input!E566)) = 0, "", Input!E566)</f>
        <v/>
      </c>
      <c r="R40" s="94" t="s">
        <v>0</v>
      </c>
      <c r="S40" s="94" t="str">
        <f>IF(LEN(TRIM(Input!F566)) = 0, "", Input!F566)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IF(LEN(TRIM(Input!C519)) = 0, "", Input!C519)</f>
        <v/>
      </c>
      <c r="C41" s="91" t="s">
        <v>0</v>
      </c>
      <c r="D41" s="90" t="str">
        <f>IF(LEN(TRIM(Input!D519)) = 0, "", Input!D519)</f>
        <v/>
      </c>
      <c r="E41" s="98"/>
      <c r="F41" s="90" t="str">
        <f>IF(LEN(TRIM(Input!E519)) = 0, "", Input!E519)</f>
        <v/>
      </c>
      <c r="G41" s="90" t="s">
        <v>0</v>
      </c>
      <c r="H41" s="90" t="str">
        <f>IF(LEN(TRIM(Input!F519)) = 0, "", Input!F519)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IF(LEN(TRIM(Input!C567)) = 0, "", Input!C567)</f>
        <v/>
      </c>
      <c r="N41" s="95" t="s">
        <v>0</v>
      </c>
      <c r="O41" s="94" t="str">
        <f>IF(LEN(TRIM(Input!D567)) = 0, "", Input!D567)</f>
        <v/>
      </c>
      <c r="P41" s="94" t="s">
        <v>0</v>
      </c>
      <c r="Q41" s="94" t="str">
        <f>IF(LEN(TRIM(Input!E567)) = 0, "", Input!E567)</f>
        <v/>
      </c>
      <c r="R41" s="94" t="s">
        <v>0</v>
      </c>
      <c r="S41" s="94" t="str">
        <f>IF(LEN(TRIM(Input!F567)) = 0, "", Input!F567)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IF(LEN(TRIM(Input!C520)) = 0, "", Input!C520)</f>
        <v/>
      </c>
      <c r="C42" s="91" t="s">
        <v>0</v>
      </c>
      <c r="D42" s="90" t="str">
        <f>IF(LEN(TRIM(Input!D520)) = 0, "", Input!D520)</f>
        <v/>
      </c>
      <c r="E42" s="98"/>
      <c r="F42" s="90" t="str">
        <f>IF(LEN(TRIM(Input!E520)) = 0, "", Input!E520)</f>
        <v/>
      </c>
      <c r="G42" s="90" t="s">
        <v>0</v>
      </c>
      <c r="H42" s="90" t="str">
        <f>IF(LEN(TRIM(Input!F520)) = 0, "", Input!F520)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IF(LEN(TRIM(Input!C568)) = 0, "", Input!C568)</f>
        <v/>
      </c>
      <c r="N42" s="95" t="s">
        <v>0</v>
      </c>
      <c r="O42" s="94" t="str">
        <f>IF(LEN(TRIM(Input!D568)) = 0, "", Input!D568)</f>
        <v/>
      </c>
      <c r="P42" s="94" t="s">
        <v>0</v>
      </c>
      <c r="Q42" s="94" t="str">
        <f>IF(LEN(TRIM(Input!E568)) = 0, "", Input!E568)</f>
        <v/>
      </c>
      <c r="R42" s="94" t="s">
        <v>0</v>
      </c>
      <c r="S42" s="94" t="str">
        <f>IF(LEN(TRIM(Input!F568)) = 0, "", Input!F568)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IF(LEN(TRIM(Input!C521)) = 0, "", Input!C521)</f>
        <v/>
      </c>
      <c r="C43" s="168" t="str">
        <f>IF(LEN(CONCATENATE(B40,B41,B42,B43))=0, " ", SUM(B40:B43))</f>
        <v xml:space="preserve"> </v>
      </c>
      <c r="D43" s="167" t="str">
        <f>IF(LEN(TRIM(Input!D521)) = 0, "", Input!D521)</f>
        <v/>
      </c>
      <c r="E43" s="168" t="str">
        <f>IF(LEN(CONCATENATE(D40,D41,D42,D43))=0, " ", SUM(D40:D43))</f>
        <v xml:space="preserve"> </v>
      </c>
      <c r="F43" s="167" t="str">
        <f>IF(LEN(TRIM(Input!E521)) = 0, "", Input!E521)</f>
        <v/>
      </c>
      <c r="G43" s="168" t="str">
        <f>IF(LEN(CONCATENATE(F40,F41,F42,F43))=0, " ", SUM(F40:F43))</f>
        <v xml:space="preserve"> </v>
      </c>
      <c r="H43" s="167" t="str">
        <f>IF(LEN(TRIM(Input!F521)) = 0, "", Input!F521)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IF(LEN(TRIM(Input!C569)) = 0, "", Input!C569)</f>
        <v/>
      </c>
      <c r="N43" s="108" t="str">
        <f>IF(LEN(CONCATENATE(M40,M41,M42,M43))=0, " ", SUM(M40:M43))</f>
        <v xml:space="preserve"> </v>
      </c>
      <c r="O43" s="107" t="str">
        <f>IF(LEN(TRIM(Input!D569)) = 0, "", Input!D569)</f>
        <v/>
      </c>
      <c r="P43" s="108" t="str">
        <f>IF(LEN(CONCATENATE(O40,O41,O42,O43))=0, " ", SUM(O40:O43))</f>
        <v xml:space="preserve"> </v>
      </c>
      <c r="Q43" s="107" t="str">
        <f>IF(LEN(TRIM(Input!E569)) = 0, "", Input!E569)</f>
        <v/>
      </c>
      <c r="R43" s="108" t="str">
        <f>IF(LEN(CONCATENATE(Q40,Q41,Q42,Q43))=0, " ", SUM(Q40:Q43))</f>
        <v xml:space="preserve"> </v>
      </c>
      <c r="S43" s="107" t="str">
        <f>IF(LEN(TRIM(Input!F569)) = 0, "", Input!F569)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IF(LEN(TRIM(Input!C522)) = 0, "", Input!C522)</f>
        <v/>
      </c>
      <c r="C44" s="91" t="s">
        <v>0</v>
      </c>
      <c r="D44" s="90" t="str">
        <f>IF(LEN(TRIM(Input!D522)) = 0, "", Input!D522)</f>
        <v/>
      </c>
      <c r="E44" s="92"/>
      <c r="F44" s="90" t="str">
        <f>IF(LEN(TRIM(Input!E522)) = 0, "", Input!E522)</f>
        <v/>
      </c>
      <c r="G44" s="90" t="s">
        <v>0</v>
      </c>
      <c r="H44" s="90" t="str">
        <f>IF(LEN(TRIM(Input!F522)) = 0, "", Input!F522)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IF(LEN(TRIM(Input!C570)) = 0, "", Input!C570)</f>
        <v/>
      </c>
      <c r="N44" s="95" t="s">
        <v>0</v>
      </c>
      <c r="O44" s="94" t="str">
        <f>IF(LEN(TRIM(Input!D570)) = 0, "", Input!D570)</f>
        <v/>
      </c>
      <c r="P44" s="94" t="s">
        <v>0</v>
      </c>
      <c r="Q44" s="94" t="str">
        <f>IF(LEN(TRIM(Input!E570)) = 0, "", Input!E570)</f>
        <v/>
      </c>
      <c r="R44" s="94" t="s">
        <v>0</v>
      </c>
      <c r="S44" s="94" t="str">
        <f>IF(LEN(TRIM(Input!F570)) = 0, "", Input!F570)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IF(LEN(TRIM(Input!C523)) = 0, "", Input!C523)</f>
        <v/>
      </c>
      <c r="C45" s="91" t="s">
        <v>0</v>
      </c>
      <c r="D45" s="90" t="str">
        <f>IF(LEN(TRIM(Input!D523)) = 0, "", Input!D523)</f>
        <v/>
      </c>
      <c r="E45" s="98"/>
      <c r="F45" s="90" t="str">
        <f>IF(LEN(TRIM(Input!E523)) = 0, "", Input!E523)</f>
        <v/>
      </c>
      <c r="G45" s="90" t="s">
        <v>0</v>
      </c>
      <c r="H45" s="90" t="str">
        <f>IF(LEN(TRIM(Input!F523)) = 0, "", Input!F523)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IF(LEN(TRIM(Input!C571)) = 0, "", Input!C571)</f>
        <v/>
      </c>
      <c r="N45" s="95" t="s">
        <v>0</v>
      </c>
      <c r="O45" s="94" t="str">
        <f>IF(LEN(TRIM(Input!D571)) = 0, "", Input!D571)</f>
        <v/>
      </c>
      <c r="P45" s="94" t="s">
        <v>0</v>
      </c>
      <c r="Q45" s="94" t="str">
        <f>IF(LEN(TRIM(Input!E571)) = 0, "", Input!E571)</f>
        <v/>
      </c>
      <c r="R45" s="94" t="s">
        <v>0</v>
      </c>
      <c r="S45" s="94" t="str">
        <f>IF(LEN(TRIM(Input!F571)) = 0, "", Input!F571)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IF(LEN(TRIM(Input!C524)) = 0, "", Input!C524)</f>
        <v/>
      </c>
      <c r="C46" s="91" t="s">
        <v>0</v>
      </c>
      <c r="D46" s="90" t="str">
        <f>IF(LEN(TRIM(Input!D524)) = 0, "", Input!D524)</f>
        <v/>
      </c>
      <c r="E46" s="98"/>
      <c r="F46" s="90" t="str">
        <f>IF(LEN(TRIM(Input!E524)) = 0, "", Input!E524)</f>
        <v/>
      </c>
      <c r="G46" s="90" t="s">
        <v>0</v>
      </c>
      <c r="H46" s="90" t="str">
        <f>IF(LEN(TRIM(Input!F524)) = 0, "", Input!F524)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IF(LEN(TRIM(Input!C572)) = 0, "", Input!C572)</f>
        <v/>
      </c>
      <c r="N46" s="95" t="s">
        <v>0</v>
      </c>
      <c r="O46" s="94" t="str">
        <f>IF(LEN(TRIM(Input!D572)) = 0, "", Input!D572)</f>
        <v/>
      </c>
      <c r="P46" s="94" t="s">
        <v>0</v>
      </c>
      <c r="Q46" s="94" t="str">
        <f>IF(LEN(TRIM(Input!E572)) = 0, "", Input!E572)</f>
        <v/>
      </c>
      <c r="R46" s="94" t="s">
        <v>0</v>
      </c>
      <c r="S46" s="94" t="str">
        <f>IF(LEN(TRIM(Input!F572)) = 0, "", Input!F572)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IF(LEN(TRIM(Input!C525)) = 0, "", Input!C525)</f>
        <v/>
      </c>
      <c r="C47" s="168" t="str">
        <f>IF(LEN(CONCATENATE(B44,B45,B46,B47))=0, " ", SUM(B44:B47))</f>
        <v xml:space="preserve"> </v>
      </c>
      <c r="D47" s="167" t="str">
        <f>IF(LEN(TRIM(Input!D525)) = 0, "", Input!D525)</f>
        <v/>
      </c>
      <c r="E47" s="168" t="str">
        <f>IF(LEN(CONCATENATE(D44,D45,D46,D47))=0, " ", SUM(D44:D47))</f>
        <v xml:space="preserve"> </v>
      </c>
      <c r="F47" s="167" t="str">
        <f>IF(LEN(TRIM(Input!E525)) = 0, "", Input!E525)</f>
        <v/>
      </c>
      <c r="G47" s="168" t="str">
        <f>IF(LEN(CONCATENATE(F44,F45,F46,F47))=0, " ", SUM(F44:F47))</f>
        <v xml:space="preserve"> </v>
      </c>
      <c r="H47" s="167" t="str">
        <f>IF(LEN(TRIM(Input!F525)) = 0, "", Input!F525)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IF(LEN(TRIM(Input!C573)) = 0, "", Input!C573)</f>
        <v/>
      </c>
      <c r="N47" s="108" t="str">
        <f>IF(LEN(CONCATENATE(M44,M45,M46,M47))=0, " ", SUM(M44:M47))</f>
        <v xml:space="preserve"> </v>
      </c>
      <c r="O47" s="107" t="str">
        <f>IF(LEN(TRIM(Input!D573)) = 0, "", Input!D573)</f>
        <v/>
      </c>
      <c r="P47" s="108" t="str">
        <f>IF(LEN(CONCATENATE(O44,O45,O46,O47))=0, " ", SUM(O44:O47))</f>
        <v xml:space="preserve"> </v>
      </c>
      <c r="Q47" s="107" t="str">
        <f>IF(LEN(TRIM(Input!E573)) = 0, "", Input!E573)</f>
        <v/>
      </c>
      <c r="R47" s="108" t="str">
        <f>IF(LEN(CONCATENATE(Q44,Q45,Q46,Q47))=0, " ", SUM(Q44:Q47))</f>
        <v xml:space="preserve"> </v>
      </c>
      <c r="S47" s="107" t="str">
        <f>IF(LEN(TRIM(Input!F573)) = 0, "", Input!F573)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IF(LEN(TRIM(Input!C526)) = 0, "", Input!C526)</f>
        <v/>
      </c>
      <c r="C48" s="91" t="s">
        <v>0</v>
      </c>
      <c r="D48" s="90" t="str">
        <f>IF(LEN(TRIM(Input!D526)) = 0, "", Input!D526)</f>
        <v/>
      </c>
      <c r="E48" s="92"/>
      <c r="F48" s="90" t="str">
        <f>IF(LEN(TRIM(Input!E526)) = 0, "", Input!E526)</f>
        <v/>
      </c>
      <c r="G48" s="90" t="s">
        <v>0</v>
      </c>
      <c r="H48" s="90" t="str">
        <f>IF(LEN(TRIM(Input!F526)) = 0, "", Input!F526)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IF(LEN(TRIM(Input!C574)) = 0, "", Input!C574)</f>
        <v/>
      </c>
      <c r="N48" s="95" t="s">
        <v>0</v>
      </c>
      <c r="O48" s="94" t="str">
        <f>IF(LEN(TRIM(Input!D574)) = 0, "", Input!D574)</f>
        <v/>
      </c>
      <c r="P48" s="94" t="s">
        <v>0</v>
      </c>
      <c r="Q48" s="94" t="str">
        <f>IF(LEN(TRIM(Input!E574)) = 0, "", Input!E574)</f>
        <v/>
      </c>
      <c r="R48" s="94" t="s">
        <v>0</v>
      </c>
      <c r="S48" s="94" t="str">
        <f>IF(LEN(TRIM(Input!F574)) = 0, "", Input!F574)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IF(LEN(TRIM(Input!C527)) = 0, "", Input!C527)</f>
        <v/>
      </c>
      <c r="C49" s="91" t="s">
        <v>0</v>
      </c>
      <c r="D49" s="90" t="str">
        <f>IF(LEN(TRIM(Input!D527)) = 0, "", Input!D527)</f>
        <v/>
      </c>
      <c r="E49" s="98"/>
      <c r="F49" s="90" t="str">
        <f>IF(LEN(TRIM(Input!E527)) = 0, "", Input!E527)</f>
        <v/>
      </c>
      <c r="G49" s="90" t="s">
        <v>0</v>
      </c>
      <c r="H49" s="90" t="str">
        <f>IF(LEN(TRIM(Input!F527)) = 0, "", Input!F527)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IF(LEN(TRIM(Input!C575)) = 0, "", Input!C575)</f>
        <v/>
      </c>
      <c r="N49" s="95" t="s">
        <v>0</v>
      </c>
      <c r="O49" s="94" t="str">
        <f>IF(LEN(TRIM(Input!D575)) = 0, "", Input!D575)</f>
        <v/>
      </c>
      <c r="P49" s="94" t="s">
        <v>0</v>
      </c>
      <c r="Q49" s="94" t="str">
        <f>IF(LEN(TRIM(Input!E575)) = 0, "", Input!E575)</f>
        <v/>
      </c>
      <c r="R49" s="94" t="s">
        <v>0</v>
      </c>
      <c r="S49" s="94" t="str">
        <f>IF(LEN(TRIM(Input!F575)) = 0, "", Input!F575)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IF(LEN(TRIM(Input!C528)) = 0, "", Input!C528)</f>
        <v/>
      </c>
      <c r="C50" s="91" t="s">
        <v>0</v>
      </c>
      <c r="D50" s="90" t="str">
        <f>IF(LEN(TRIM(Input!D528)) = 0, "", Input!D528)</f>
        <v/>
      </c>
      <c r="E50" s="98"/>
      <c r="F50" s="90" t="str">
        <f>IF(LEN(TRIM(Input!E528)) = 0, "", Input!E528)</f>
        <v/>
      </c>
      <c r="G50" s="90" t="s">
        <v>0</v>
      </c>
      <c r="H50" s="90" t="str">
        <f>IF(LEN(TRIM(Input!F528)) = 0, "", Input!F528)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IF(LEN(TRIM(Input!C576)) = 0, "", Input!C576)</f>
        <v/>
      </c>
      <c r="N50" s="95" t="s">
        <v>0</v>
      </c>
      <c r="O50" s="94" t="str">
        <f>IF(LEN(TRIM(Input!D576)) = 0, "", Input!D576)</f>
        <v/>
      </c>
      <c r="P50" s="94" t="s">
        <v>0</v>
      </c>
      <c r="Q50" s="94" t="str">
        <f>IF(LEN(TRIM(Input!E576)) = 0, "", Input!E576)</f>
        <v/>
      </c>
      <c r="R50" s="94" t="s">
        <v>0</v>
      </c>
      <c r="S50" s="94" t="str">
        <f>IF(LEN(TRIM(Input!F576)) = 0, "", Input!F576)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IF(LEN(TRIM(Input!C529)) = 0, "", Input!C529)</f>
        <v/>
      </c>
      <c r="C51" s="168" t="str">
        <f>IF(LEN(CONCATENATE(B48,B49,B50,B51))=0, " ", SUM(B48:B51))</f>
        <v xml:space="preserve"> </v>
      </c>
      <c r="D51" s="167" t="str">
        <f>IF(LEN(TRIM(Input!D529)) = 0, "", Input!D529)</f>
        <v/>
      </c>
      <c r="E51" s="168" t="str">
        <f>IF(LEN(CONCATENATE(D48,D49,D50,D51))=0, " ", SUM(D48:D51))</f>
        <v xml:space="preserve"> </v>
      </c>
      <c r="F51" s="167" t="str">
        <f>IF(LEN(TRIM(Input!E529)) = 0, "", Input!E529)</f>
        <v/>
      </c>
      <c r="G51" s="168" t="str">
        <f>IF(LEN(CONCATENATE(F48,F49,F50,F51))=0, " ", SUM(F48:F51))</f>
        <v xml:space="preserve"> </v>
      </c>
      <c r="H51" s="167" t="str">
        <f>IF(LEN(TRIM(Input!F529)) = 0, "", Input!F529)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IF(LEN(TRIM(Input!C577)) = 0, "", Input!C577)</f>
        <v/>
      </c>
      <c r="N51" s="108" t="str">
        <f>IF(LEN(CONCATENATE(M48,M49,M50,M51))=0, " ", SUM(M48:M51))</f>
        <v xml:space="preserve"> </v>
      </c>
      <c r="O51" s="107" t="str">
        <f>IF(LEN(TRIM(Input!D577)) = 0, "", Input!D577)</f>
        <v/>
      </c>
      <c r="P51" s="108" t="str">
        <f>IF(LEN(CONCATENATE(O48,O49,O50,O51))=0, " ", SUM(O48:O51))</f>
        <v xml:space="preserve"> </v>
      </c>
      <c r="Q51" s="107" t="str">
        <f>IF(LEN(TRIM(Input!E577)) = 0, "", Input!E577)</f>
        <v/>
      </c>
      <c r="R51" s="108" t="str">
        <f>IF(LEN(CONCATENATE(Q48,Q49,Q50,Q51))=0, " ", SUM(Q48:Q51))</f>
        <v xml:space="preserve"> </v>
      </c>
      <c r="S51" s="107" t="str">
        <f>IF(LEN(TRIM(Input!F577)) = 0, "", Input!F577)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IF(LEN(TRIM(Input!C530)) = 0, "", Input!C530)</f>
        <v/>
      </c>
      <c r="C52" s="91" t="s">
        <v>0</v>
      </c>
      <c r="D52" s="90" t="str">
        <f>IF(LEN(TRIM(Input!D530)) = 0, "", Input!D530)</f>
        <v/>
      </c>
      <c r="E52" s="92"/>
      <c r="F52" s="90" t="str">
        <f>IF(LEN(TRIM(Input!E530)) = 0, "", Input!E530)</f>
        <v/>
      </c>
      <c r="G52" s="90" t="s">
        <v>0</v>
      </c>
      <c r="H52" s="90" t="str">
        <f>IF(LEN(TRIM(Input!F530)) = 0, "", Input!F530)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IF(LEN(TRIM(Input!C578)) = 0, "", Input!C578)</f>
        <v/>
      </c>
      <c r="N52" s="95" t="s">
        <v>0</v>
      </c>
      <c r="O52" s="94" t="str">
        <f>IF(LEN(TRIM(Input!D578)) = 0, "", Input!D578)</f>
        <v/>
      </c>
      <c r="P52" s="94" t="s">
        <v>0</v>
      </c>
      <c r="Q52" s="94" t="str">
        <f>IF(LEN(TRIM(Input!E578)) = 0, "", Input!E578)</f>
        <v/>
      </c>
      <c r="R52" s="94" t="s">
        <v>0</v>
      </c>
      <c r="S52" s="94" t="str">
        <f>IF(LEN(TRIM(Input!F578)) = 0, "", Input!F578)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IF(LEN(TRIM(Input!C531)) = 0, "", Input!C531)</f>
        <v/>
      </c>
      <c r="C53" s="91" t="s">
        <v>0</v>
      </c>
      <c r="D53" s="90" t="str">
        <f>IF(LEN(TRIM(Input!D531)) = 0, "", Input!D531)</f>
        <v/>
      </c>
      <c r="E53" s="98"/>
      <c r="F53" s="90" t="str">
        <f>IF(LEN(TRIM(Input!E531)) = 0, "", Input!E531)</f>
        <v/>
      </c>
      <c r="G53" s="90" t="s">
        <v>0</v>
      </c>
      <c r="H53" s="90" t="str">
        <f>IF(LEN(TRIM(Input!F531)) = 0, "", Input!F531)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IF(LEN(TRIM(Input!C579)) = 0, "", Input!C579)</f>
        <v/>
      </c>
      <c r="N53" s="95" t="s">
        <v>0</v>
      </c>
      <c r="O53" s="94" t="str">
        <f>IF(LEN(TRIM(Input!D579)) = 0, "", Input!D579)</f>
        <v/>
      </c>
      <c r="P53" s="94" t="s">
        <v>0</v>
      </c>
      <c r="Q53" s="94" t="str">
        <f>IF(LEN(TRIM(Input!E579)) = 0, "", Input!E579)</f>
        <v/>
      </c>
      <c r="R53" s="94" t="s">
        <v>0</v>
      </c>
      <c r="S53" s="94" t="str">
        <f>IF(LEN(TRIM(Input!F579)) = 0, "", Input!F579)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IF(LEN(TRIM(Input!C532)) = 0, "", Input!C532)</f>
        <v/>
      </c>
      <c r="C54" s="91" t="s">
        <v>0</v>
      </c>
      <c r="D54" s="90" t="str">
        <f>IF(LEN(TRIM(Input!D532)) = 0, "", Input!D532)</f>
        <v/>
      </c>
      <c r="E54" s="98"/>
      <c r="F54" s="90" t="str">
        <f>IF(LEN(TRIM(Input!E532)) = 0, "", Input!E532)</f>
        <v/>
      </c>
      <c r="G54" s="90" t="s">
        <v>0</v>
      </c>
      <c r="H54" s="90" t="str">
        <f>IF(LEN(TRIM(Input!F532)) = 0, "", Input!F532)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IF(LEN(TRIM(Input!C580)) = 0, "", Input!C580)</f>
        <v/>
      </c>
      <c r="N54" s="95" t="s">
        <v>0</v>
      </c>
      <c r="O54" s="94" t="str">
        <f>IF(LEN(TRIM(Input!D580)) = 0, "", Input!D580)</f>
        <v/>
      </c>
      <c r="P54" s="94" t="s">
        <v>0</v>
      </c>
      <c r="Q54" s="94" t="str">
        <f>IF(LEN(TRIM(Input!E580)) = 0, "", Input!E580)</f>
        <v/>
      </c>
      <c r="R54" s="94" t="s">
        <v>0</v>
      </c>
      <c r="S54" s="94" t="str">
        <f>IF(LEN(TRIM(Input!F580)) = 0, "", Input!F580)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IF(LEN(TRIM(Input!C533)) = 0, "", Input!C533)</f>
        <v/>
      </c>
      <c r="C55" s="168" t="str">
        <f>IF(LEN(CONCATENATE(B52,B53,B54,B55))=0, " ", SUM(B52:B55))</f>
        <v xml:space="preserve"> </v>
      </c>
      <c r="D55" s="90" t="str">
        <f>IF(LEN(TRIM(Input!D533)) = 0, "", Input!D533)</f>
        <v/>
      </c>
      <c r="E55" s="168" t="str">
        <f>IF(LEN(CONCATENATE(D52,D53,D54,D55))=0, " ", SUM(D52:D55))</f>
        <v xml:space="preserve"> </v>
      </c>
      <c r="F55" s="90" t="str">
        <f>IF(LEN(TRIM(Input!E533)) = 0, "", Input!E533)</f>
        <v/>
      </c>
      <c r="G55" s="168" t="str">
        <f>IF(LEN(CONCATENATE(F52,F53,F54,F55))=0, " ", SUM(F52:F55))</f>
        <v xml:space="preserve"> </v>
      </c>
      <c r="H55" s="90" t="str">
        <f>IF(LEN(TRIM(Input!F533)) = 0, "", Input!F533)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IF(LEN(TRIM(Input!C581)) = 0, "", Input!C581)</f>
        <v/>
      </c>
      <c r="N55" s="108" t="str">
        <f>IF(LEN(CONCATENATE(M52,M53,M54,M55))=0, " ", SUM(M52:M55))</f>
        <v xml:space="preserve"> </v>
      </c>
      <c r="O55" s="94" t="str">
        <f>IF(LEN(TRIM(Input!D581)) = 0, "", Input!D581)</f>
        <v/>
      </c>
      <c r="P55" s="108" t="str">
        <f>IF(LEN(CONCATENATE(O52,O53,O54,O55))=0, " ", SUM(O52:O55))</f>
        <v xml:space="preserve"> </v>
      </c>
      <c r="Q55" s="94" t="str">
        <f>IF(LEN(TRIM(Input!E581)) = 0, "", Input!E581)</f>
        <v/>
      </c>
      <c r="R55" s="108" t="str">
        <f>IF(LEN(CONCATENATE(Q52,Q53,Q54,Q55))=0, " ", SUM(Q52:Q55))</f>
        <v xml:space="preserve"> </v>
      </c>
      <c r="S55" s="94" t="str">
        <f>IF(LEN(TRIM(Input!F581)) = 0, "", Input!F581)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Auto Mall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+ 6</f>
        <v>41323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Fremont and Osgood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IF(LEN(TRIM(Input!C582)) = 0, "", Input!C582)</f>
        <v/>
      </c>
      <c r="C8" s="91" t="s">
        <v>0</v>
      </c>
      <c r="D8" s="90" t="str">
        <f>IF(LEN(TRIM(Input!D582)) = 0, "", Input!D582)</f>
        <v/>
      </c>
      <c r="E8" s="92"/>
      <c r="F8" s="90" t="str">
        <f>IF(LEN(TRIM(Input!E582)) = 0, "", Input!E582)</f>
        <v/>
      </c>
      <c r="G8" s="90" t="s">
        <v>0</v>
      </c>
      <c r="H8" s="90" t="str">
        <f>IF(LEN(TRIM(Input!F582)) = 0, "", Input!F582)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IF(LEN(TRIM(Input!C630)) = 0, "", Input!C630)</f>
        <v/>
      </c>
      <c r="N8" s="95" t="s">
        <v>0</v>
      </c>
      <c r="O8" s="94" t="str">
        <f>IF(LEN(TRIM(Input!D630)) = 0, "", Input!D630)</f>
        <v/>
      </c>
      <c r="P8" s="94" t="s">
        <v>0</v>
      </c>
      <c r="Q8" s="94" t="str">
        <f>IF(LEN(TRIM(Input!E630)) = 0, "", Input!E630)</f>
        <v/>
      </c>
      <c r="R8" s="94" t="s">
        <v>0</v>
      </c>
      <c r="S8" s="94" t="str">
        <f>IF(LEN(TRIM(Input!F630)) = 0, "", Input!F630)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IF(LEN(TRIM(Input!C583)) = 0, "", Input!C583)</f>
        <v/>
      </c>
      <c r="C9" s="91" t="s">
        <v>0</v>
      </c>
      <c r="D9" s="90" t="str">
        <f>IF(LEN(TRIM(Input!D583)) = 0, "", Input!D583)</f>
        <v/>
      </c>
      <c r="E9" s="98"/>
      <c r="F9" s="90" t="str">
        <f>IF(LEN(TRIM(Input!E583)) = 0, "", Input!E583)</f>
        <v/>
      </c>
      <c r="G9" s="90" t="s">
        <v>0</v>
      </c>
      <c r="H9" s="90" t="str">
        <f>IF(LEN(TRIM(Input!F583)) = 0, "", Input!F583)</f>
        <v/>
      </c>
      <c r="I9" s="91" t="s">
        <v>0</v>
      </c>
      <c r="J9" s="90"/>
      <c r="K9" s="93">
        <v>0.51041666666666663</v>
      </c>
      <c r="L9" s="94"/>
      <c r="M9" s="94" t="str">
        <f>IF(LEN(TRIM(Input!C631)) = 0, "", Input!C631)</f>
        <v/>
      </c>
      <c r="N9" s="95" t="s">
        <v>0</v>
      </c>
      <c r="O9" s="94" t="str">
        <f>IF(LEN(TRIM(Input!D631)) = 0, "", Input!D631)</f>
        <v/>
      </c>
      <c r="P9" s="94" t="s">
        <v>0</v>
      </c>
      <c r="Q9" s="94" t="str">
        <f>IF(LEN(TRIM(Input!E631)) = 0, "", Input!E631)</f>
        <v/>
      </c>
      <c r="R9" s="94" t="s">
        <v>0</v>
      </c>
      <c r="S9" s="94" t="str">
        <f>IF(LEN(TRIM(Input!F631)) = 0, "", Input!F631)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IF(LEN(TRIM(Input!C584)) = 0, "", Input!C584)</f>
        <v/>
      </c>
      <c r="C10" s="91" t="s">
        <v>0</v>
      </c>
      <c r="D10" s="90" t="str">
        <f>IF(LEN(TRIM(Input!D584)) = 0, "", Input!D584)</f>
        <v/>
      </c>
      <c r="E10" s="98"/>
      <c r="F10" s="90" t="str">
        <f>IF(LEN(TRIM(Input!E584)) = 0, "", Input!E584)</f>
        <v/>
      </c>
      <c r="G10" s="90" t="s">
        <v>0</v>
      </c>
      <c r="H10" s="90" t="str">
        <f>IF(LEN(TRIM(Input!F584)) = 0, "", Input!F584)</f>
        <v/>
      </c>
      <c r="I10" s="91" t="s">
        <v>0</v>
      </c>
      <c r="J10" s="90"/>
      <c r="K10" s="93">
        <v>0.52083333333333304</v>
      </c>
      <c r="L10" s="94"/>
      <c r="M10" s="94" t="str">
        <f>IF(LEN(TRIM(Input!C632)) = 0, "", Input!C632)</f>
        <v/>
      </c>
      <c r="N10" s="95" t="s">
        <v>0</v>
      </c>
      <c r="O10" s="94" t="str">
        <f>IF(LEN(TRIM(Input!D632)) = 0, "", Input!D632)</f>
        <v/>
      </c>
      <c r="P10" s="94" t="s">
        <v>0</v>
      </c>
      <c r="Q10" s="94" t="str">
        <f>IF(LEN(TRIM(Input!E632)) = 0, "", Input!E632)</f>
        <v/>
      </c>
      <c r="R10" s="94" t="s">
        <v>0</v>
      </c>
      <c r="S10" s="94" t="str">
        <f>IF(LEN(TRIM(Input!F632)) = 0, "", Input!F632)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IF(LEN(TRIM(Input!C585)) = 0, "", Input!C585)</f>
        <v/>
      </c>
      <c r="C11" s="168" t="str">
        <f>IF(LEN(CONCATENATE(B8,B9,B10,B11))=0, " ", SUM(B8:B11))</f>
        <v xml:space="preserve"> </v>
      </c>
      <c r="D11" s="167" t="str">
        <f>IF(LEN(TRIM(Input!D585)) = 0, "", Input!D585)</f>
        <v/>
      </c>
      <c r="E11" s="168" t="str">
        <f>IF(LEN(CONCATENATE(D8,D9,D10,D11))=0, " ", SUM(D8:D11))</f>
        <v xml:space="preserve"> </v>
      </c>
      <c r="F11" s="167" t="str">
        <f>IF(LEN(TRIM(Input!E585)) = 0, "", Input!E585)</f>
        <v/>
      </c>
      <c r="G11" s="168" t="str">
        <f>IF(LEN(CONCATENATE(F8,F9,F10,F11))=0, " ", SUM(F8:F11))</f>
        <v xml:space="preserve"> </v>
      </c>
      <c r="H11" s="167" t="str">
        <f>IF(LEN(TRIM(Input!F585)) = 0, "", Input!F585)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IF(LEN(TRIM(Input!C633)) = 0, "", Input!C633)</f>
        <v/>
      </c>
      <c r="N11" s="108" t="str">
        <f>IF(LEN(CONCATENATE(M8,M9,M10,M11))=0, " ", SUM(M8:M11))</f>
        <v xml:space="preserve"> </v>
      </c>
      <c r="O11" s="107" t="str">
        <f>IF(LEN(TRIM(Input!D633)) = 0, "", Input!D633)</f>
        <v/>
      </c>
      <c r="P11" s="108" t="str">
        <f>IF(LEN(CONCATENATE(O8,O9,O10,O11))=0, " ", SUM(O8:O11))</f>
        <v xml:space="preserve"> </v>
      </c>
      <c r="Q11" s="107" t="str">
        <f>IF(LEN(TRIM(Input!E633)) = 0, "", Input!E633)</f>
        <v/>
      </c>
      <c r="R11" s="108" t="str">
        <f>IF(LEN(CONCATENATE(Q8,Q9,Q10,Q11))=0, " ", SUM(Q8:Q11))</f>
        <v xml:space="preserve"> </v>
      </c>
      <c r="S11" s="107" t="str">
        <f>IF(LEN(TRIM(Input!F633)) = 0, "", Input!F633)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IF(LEN(TRIM(Input!C586)) = 0, "", Input!C586)</f>
        <v/>
      </c>
      <c r="C12" s="91" t="s">
        <v>0</v>
      </c>
      <c r="D12" s="90" t="str">
        <f>IF(LEN(TRIM(Input!D586)) = 0, "", Input!D586)</f>
        <v/>
      </c>
      <c r="E12" s="92"/>
      <c r="F12" s="90" t="str">
        <f>IF(LEN(TRIM(Input!E586)) = 0, "", Input!E586)</f>
        <v/>
      </c>
      <c r="G12" s="90" t="s">
        <v>0</v>
      </c>
      <c r="H12" s="90" t="str">
        <f>IF(LEN(TRIM(Input!F586)) = 0, "", Input!F586)</f>
        <v/>
      </c>
      <c r="I12" s="91" t="s">
        <v>0</v>
      </c>
      <c r="J12" s="101"/>
      <c r="K12" s="102">
        <v>0.54166666666666696</v>
      </c>
      <c r="L12" s="94"/>
      <c r="M12" s="94" t="str">
        <f>IF(LEN(TRIM(Input!C634)) = 0, "", Input!C634)</f>
        <v/>
      </c>
      <c r="N12" s="95" t="s">
        <v>0</v>
      </c>
      <c r="O12" s="94" t="str">
        <f>IF(LEN(TRIM(Input!D634)) = 0, "", Input!D634)</f>
        <v/>
      </c>
      <c r="P12" s="94" t="s">
        <v>0</v>
      </c>
      <c r="Q12" s="94" t="str">
        <f>IF(LEN(TRIM(Input!E634)) = 0, "", Input!E634)</f>
        <v/>
      </c>
      <c r="R12" s="94" t="s">
        <v>0</v>
      </c>
      <c r="S12" s="94" t="str">
        <f>IF(LEN(TRIM(Input!F634)) = 0, "", Input!F634)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IF(LEN(TRIM(Input!C587)) = 0, "", Input!C587)</f>
        <v/>
      </c>
      <c r="C13" s="91" t="s">
        <v>0</v>
      </c>
      <c r="D13" s="90" t="str">
        <f>IF(LEN(TRIM(Input!D587)) = 0, "", Input!D587)</f>
        <v/>
      </c>
      <c r="E13" s="98"/>
      <c r="F13" s="90" t="str">
        <f>IF(LEN(TRIM(Input!E587)) = 0, "", Input!E587)</f>
        <v/>
      </c>
      <c r="G13" s="90" t="s">
        <v>0</v>
      </c>
      <c r="H13" s="90" t="str">
        <f>IF(LEN(TRIM(Input!F587)) = 0, "", Input!F587)</f>
        <v/>
      </c>
      <c r="I13" s="91" t="s">
        <v>0</v>
      </c>
      <c r="J13" s="101"/>
      <c r="K13" s="93">
        <v>0.55208333333333304</v>
      </c>
      <c r="L13" s="94"/>
      <c r="M13" s="94" t="str">
        <f>IF(LEN(TRIM(Input!C635)) = 0, "", Input!C635)</f>
        <v/>
      </c>
      <c r="N13" s="95" t="s">
        <v>0</v>
      </c>
      <c r="O13" s="94" t="str">
        <f>IF(LEN(TRIM(Input!D635)) = 0, "", Input!D635)</f>
        <v/>
      </c>
      <c r="P13" s="94" t="s">
        <v>0</v>
      </c>
      <c r="Q13" s="94" t="str">
        <f>IF(LEN(TRIM(Input!E635)) = 0, "", Input!E635)</f>
        <v/>
      </c>
      <c r="R13" s="94" t="s">
        <v>0</v>
      </c>
      <c r="S13" s="94" t="str">
        <f>IF(LEN(TRIM(Input!F635)) = 0, "", Input!F635)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IF(LEN(TRIM(Input!C588)) = 0, "", Input!C588)</f>
        <v/>
      </c>
      <c r="C14" s="91" t="s">
        <v>0</v>
      </c>
      <c r="D14" s="90" t="str">
        <f>IF(LEN(TRIM(Input!D588)) = 0, "", Input!D588)</f>
        <v/>
      </c>
      <c r="E14" s="98"/>
      <c r="F14" s="90" t="str">
        <f>IF(LEN(TRIM(Input!E588)) = 0, "", Input!E588)</f>
        <v/>
      </c>
      <c r="G14" s="90" t="s">
        <v>0</v>
      </c>
      <c r="H14" s="90" t="str">
        <f>IF(LEN(TRIM(Input!F588)) = 0, "", Input!F588)</f>
        <v/>
      </c>
      <c r="I14" s="91" t="s">
        <v>0</v>
      </c>
      <c r="J14" s="101"/>
      <c r="K14" s="93">
        <v>0.5625</v>
      </c>
      <c r="L14" s="94"/>
      <c r="M14" s="94" t="str">
        <f>IF(LEN(TRIM(Input!C636)) = 0, "", Input!C636)</f>
        <v/>
      </c>
      <c r="N14" s="95" t="s">
        <v>0</v>
      </c>
      <c r="O14" s="94" t="str">
        <f>IF(LEN(TRIM(Input!D636)) = 0, "", Input!D636)</f>
        <v/>
      </c>
      <c r="P14" s="94" t="s">
        <v>0</v>
      </c>
      <c r="Q14" s="94" t="str">
        <f>IF(LEN(TRIM(Input!E636)) = 0, "", Input!E636)</f>
        <v/>
      </c>
      <c r="R14" s="94" t="s">
        <v>0</v>
      </c>
      <c r="S14" s="94" t="str">
        <f>IF(LEN(TRIM(Input!F636)) = 0, "", Input!F636)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IF(LEN(TRIM(Input!C589)) = 0, "", Input!C589)</f>
        <v/>
      </c>
      <c r="C15" s="168" t="str">
        <f>IF(LEN(CONCATENATE(B12,B13,B14,B15))=0, " ", SUM(B12:B15))</f>
        <v xml:space="preserve"> </v>
      </c>
      <c r="D15" s="167" t="str">
        <f>IF(LEN(TRIM(Input!D589)) = 0, "", Input!D589)</f>
        <v/>
      </c>
      <c r="E15" s="168" t="str">
        <f>IF(LEN(CONCATENATE(D12,D13,D14,D15))=0, " ", SUM(D12:D15))</f>
        <v xml:space="preserve"> </v>
      </c>
      <c r="F15" s="167" t="str">
        <f>IF(LEN(TRIM(Input!E589)) = 0, "", Input!E589)</f>
        <v/>
      </c>
      <c r="G15" s="168" t="str">
        <f>IF(LEN(CONCATENATE(F12,F13,F14,F15))=0, " ", SUM(F12:F15))</f>
        <v xml:space="preserve"> </v>
      </c>
      <c r="H15" s="167" t="str">
        <f>IF(LEN(TRIM(Input!F589)) = 0, "", Input!F589)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IF(LEN(TRIM(Input!C637)) = 0, "", Input!C637)</f>
        <v/>
      </c>
      <c r="N15" s="108" t="str">
        <f>IF(LEN(CONCATENATE(M12,M13,M14,M15))=0, " ", SUM(M12:M15))</f>
        <v xml:space="preserve"> </v>
      </c>
      <c r="O15" s="107" t="str">
        <f>IF(LEN(TRIM(Input!D637)) = 0, "", Input!D637)</f>
        <v/>
      </c>
      <c r="P15" s="108" t="str">
        <f>IF(LEN(CONCATENATE(O12,O13,O14,O15))=0, " ", SUM(O12:O15))</f>
        <v xml:space="preserve"> </v>
      </c>
      <c r="Q15" s="107" t="str">
        <f>IF(LEN(TRIM(Input!E637)) = 0, "", Input!E637)</f>
        <v/>
      </c>
      <c r="R15" s="108" t="str">
        <f>IF(LEN(CONCATENATE(Q12,Q13,Q14,Q15))=0, " ", SUM(Q12:Q15))</f>
        <v xml:space="preserve"> </v>
      </c>
      <c r="S15" s="107" t="str">
        <f>IF(LEN(TRIM(Input!F637)) = 0, "", Input!F637)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IF(LEN(TRIM(Input!C590)) = 0, "", Input!C590)</f>
        <v/>
      </c>
      <c r="C16" s="91" t="s">
        <v>0</v>
      </c>
      <c r="D16" s="90" t="str">
        <f>IF(LEN(TRIM(Input!D590)) = 0, "", Input!D590)</f>
        <v/>
      </c>
      <c r="E16" s="92"/>
      <c r="F16" s="90" t="str">
        <f>IF(LEN(TRIM(Input!E590)) = 0, "", Input!E590)</f>
        <v/>
      </c>
      <c r="G16" s="90" t="s">
        <v>0</v>
      </c>
      <c r="H16" s="90" t="str">
        <f>IF(LEN(TRIM(Input!F590)) = 0, "", Input!F590)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IF(LEN(TRIM(Input!C638)) = 0, "", Input!C638)</f>
        <v/>
      </c>
      <c r="N16" s="95" t="s">
        <v>0</v>
      </c>
      <c r="O16" s="94" t="str">
        <f>IF(LEN(TRIM(Input!D638)) = 0, "", Input!D638)</f>
        <v/>
      </c>
      <c r="P16" s="94" t="s">
        <v>0</v>
      </c>
      <c r="Q16" s="94" t="str">
        <f>IF(LEN(TRIM(Input!E638)) = 0, "", Input!E638)</f>
        <v/>
      </c>
      <c r="R16" s="94" t="s">
        <v>0</v>
      </c>
      <c r="S16" s="94" t="str">
        <f>IF(LEN(TRIM(Input!F638)) = 0, "", Input!F638)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IF(LEN(TRIM(Input!C591)) = 0, "", Input!C591)</f>
        <v/>
      </c>
      <c r="C17" s="91" t="s">
        <v>0</v>
      </c>
      <c r="D17" s="90" t="str">
        <f>IF(LEN(TRIM(Input!D591)) = 0, "", Input!D591)</f>
        <v/>
      </c>
      <c r="E17" s="98"/>
      <c r="F17" s="90" t="str">
        <f>IF(LEN(TRIM(Input!E591)) = 0, "", Input!E591)</f>
        <v/>
      </c>
      <c r="G17" s="90" t="s">
        <v>0</v>
      </c>
      <c r="H17" s="90" t="str">
        <f>IF(LEN(TRIM(Input!F591)) = 0, "", Input!F591)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IF(LEN(TRIM(Input!C639)) = 0, "", Input!C639)</f>
        <v/>
      </c>
      <c r="N17" s="95" t="s">
        <v>0</v>
      </c>
      <c r="O17" s="94" t="str">
        <f>IF(LEN(TRIM(Input!D639)) = 0, "", Input!D639)</f>
        <v/>
      </c>
      <c r="P17" s="94" t="s">
        <v>0</v>
      </c>
      <c r="Q17" s="94" t="str">
        <f>IF(LEN(TRIM(Input!E639)) = 0, "", Input!E639)</f>
        <v/>
      </c>
      <c r="R17" s="94" t="s">
        <v>0</v>
      </c>
      <c r="S17" s="94" t="str">
        <f>IF(LEN(TRIM(Input!F639)) = 0, "", Input!F639)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IF(LEN(TRIM(Input!C592)) = 0, "", Input!C592)</f>
        <v/>
      </c>
      <c r="C18" s="91" t="s">
        <v>0</v>
      </c>
      <c r="D18" s="90" t="str">
        <f>IF(LEN(TRIM(Input!D592)) = 0, "", Input!D592)</f>
        <v/>
      </c>
      <c r="E18" s="98"/>
      <c r="F18" s="90" t="str">
        <f>IF(LEN(TRIM(Input!E592)) = 0, "", Input!E592)</f>
        <v/>
      </c>
      <c r="G18" s="90" t="s">
        <v>0</v>
      </c>
      <c r="H18" s="90" t="str">
        <f>IF(LEN(TRIM(Input!F592)) = 0, "", Input!F592)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IF(LEN(TRIM(Input!C640)) = 0, "", Input!C640)</f>
        <v/>
      </c>
      <c r="N18" s="95" t="s">
        <v>0</v>
      </c>
      <c r="O18" s="94" t="str">
        <f>IF(LEN(TRIM(Input!D640)) = 0, "", Input!D640)</f>
        <v/>
      </c>
      <c r="P18" s="94" t="s">
        <v>0</v>
      </c>
      <c r="Q18" s="94" t="str">
        <f>IF(LEN(TRIM(Input!E640)) = 0, "", Input!E640)</f>
        <v/>
      </c>
      <c r="R18" s="94" t="s">
        <v>0</v>
      </c>
      <c r="S18" s="94" t="str">
        <f>IF(LEN(TRIM(Input!F640)) = 0, "", Input!F640)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IF(LEN(TRIM(Input!C593)) = 0, "", Input!C593)</f>
        <v/>
      </c>
      <c r="C19" s="168" t="str">
        <f>IF(LEN(CONCATENATE(B16,B17,B18,B19))=0, " ", SUM(B16:B19))</f>
        <v xml:space="preserve"> </v>
      </c>
      <c r="D19" s="167" t="str">
        <f>IF(LEN(TRIM(Input!D593)) = 0, "", Input!D593)</f>
        <v/>
      </c>
      <c r="E19" s="168" t="str">
        <f>IF(LEN(CONCATENATE(D16,D17,D18,D19))=0, " ", SUM(D16:D19))</f>
        <v xml:space="preserve"> </v>
      </c>
      <c r="F19" s="167" t="str">
        <f>IF(LEN(TRIM(Input!E593)) = 0, "", Input!E593)</f>
        <v/>
      </c>
      <c r="G19" s="168" t="str">
        <f>IF(LEN(CONCATENATE(F16,F17,F18,F19))=0, " ", SUM(F16:F19))</f>
        <v xml:space="preserve"> </v>
      </c>
      <c r="H19" s="167" t="str">
        <f>IF(LEN(TRIM(Input!F593)) = 0, "", Input!F593)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IF(LEN(TRIM(Input!C641)) = 0, "", Input!C641)</f>
        <v/>
      </c>
      <c r="N19" s="108" t="str">
        <f>IF(LEN(CONCATENATE(M16,M17,M18,M19))=0, " ", SUM(M16:M19))</f>
        <v xml:space="preserve"> </v>
      </c>
      <c r="O19" s="107" t="str">
        <f>IF(LEN(TRIM(Input!D641)) = 0, "", Input!D641)</f>
        <v/>
      </c>
      <c r="P19" s="108" t="str">
        <f>IF(LEN(CONCATENATE(O16,O17,O18,O19))=0, " ", SUM(O16:O19))</f>
        <v xml:space="preserve"> </v>
      </c>
      <c r="Q19" s="107" t="str">
        <f>IF(LEN(TRIM(Input!E641)) = 0, "", Input!E641)</f>
        <v/>
      </c>
      <c r="R19" s="108" t="str">
        <f>IF(LEN(CONCATENATE(Q16,Q17,Q18,Q19))=0, " ", SUM(Q16:Q19))</f>
        <v xml:space="preserve"> </v>
      </c>
      <c r="S19" s="107" t="str">
        <f>IF(LEN(TRIM(Input!F641)) = 0, "", Input!F641)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IF(LEN(TRIM(Input!C594)) = 0, "", Input!C594)</f>
        <v/>
      </c>
      <c r="C20" s="91" t="s">
        <v>0</v>
      </c>
      <c r="D20" s="90" t="str">
        <f>IF(LEN(TRIM(Input!D594)) = 0, "", Input!D594)</f>
        <v/>
      </c>
      <c r="E20" s="92"/>
      <c r="F20" s="90" t="str">
        <f>IF(LEN(TRIM(Input!E594)) = 0, "", Input!E594)</f>
        <v/>
      </c>
      <c r="G20" s="90" t="s">
        <v>0</v>
      </c>
      <c r="H20" s="90" t="str">
        <f>IF(LEN(TRIM(Input!F594)) = 0, "", Input!F594)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IF(LEN(TRIM(Input!C642)) = 0, "", Input!C642)</f>
        <v/>
      </c>
      <c r="N20" s="95" t="s">
        <v>0</v>
      </c>
      <c r="O20" s="94" t="str">
        <f>IF(LEN(TRIM(Input!D642)) = 0, "", Input!D642)</f>
        <v/>
      </c>
      <c r="P20" s="94" t="s">
        <v>0</v>
      </c>
      <c r="Q20" s="94" t="str">
        <f>IF(LEN(TRIM(Input!E642)) = 0, "", Input!E642)</f>
        <v/>
      </c>
      <c r="R20" s="94" t="s">
        <v>0</v>
      </c>
      <c r="S20" s="94" t="str">
        <f>IF(LEN(TRIM(Input!F642)) = 0, "", Input!F642)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IF(LEN(TRIM(Input!C595)) = 0, "", Input!C595)</f>
        <v/>
      </c>
      <c r="C21" s="91" t="s">
        <v>0</v>
      </c>
      <c r="D21" s="90" t="str">
        <f>IF(LEN(TRIM(Input!D595)) = 0, "", Input!D595)</f>
        <v/>
      </c>
      <c r="E21" s="98"/>
      <c r="F21" s="90" t="str">
        <f>IF(LEN(TRIM(Input!E595)) = 0, "", Input!E595)</f>
        <v/>
      </c>
      <c r="G21" s="90" t="s">
        <v>0</v>
      </c>
      <c r="H21" s="90" t="str">
        <f>IF(LEN(TRIM(Input!F595)) = 0, "", Input!F595)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IF(LEN(TRIM(Input!C643)) = 0, "", Input!C643)</f>
        <v/>
      </c>
      <c r="N21" s="95" t="s">
        <v>0</v>
      </c>
      <c r="O21" s="94" t="str">
        <f>IF(LEN(TRIM(Input!D643)) = 0, "", Input!D643)</f>
        <v/>
      </c>
      <c r="P21" s="94" t="s">
        <v>0</v>
      </c>
      <c r="Q21" s="94" t="str">
        <f>IF(LEN(TRIM(Input!E643)) = 0, "", Input!E643)</f>
        <v/>
      </c>
      <c r="R21" s="94" t="s">
        <v>0</v>
      </c>
      <c r="S21" s="94" t="str">
        <f>IF(LEN(TRIM(Input!F643)) = 0, "", Input!F643)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IF(LEN(TRIM(Input!C596)) = 0, "", Input!C596)</f>
        <v/>
      </c>
      <c r="C22" s="91" t="s">
        <v>0</v>
      </c>
      <c r="D22" s="90" t="str">
        <f>IF(LEN(TRIM(Input!D596)) = 0, "", Input!D596)</f>
        <v/>
      </c>
      <c r="E22" s="98"/>
      <c r="F22" s="90" t="str">
        <f>IF(LEN(TRIM(Input!E596)) = 0, "", Input!E596)</f>
        <v/>
      </c>
      <c r="G22" s="90" t="s">
        <v>0</v>
      </c>
      <c r="H22" s="90" t="str">
        <f>IF(LEN(TRIM(Input!F596)) = 0, "", Input!F596)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IF(LEN(TRIM(Input!C644)) = 0, "", Input!C644)</f>
        <v/>
      </c>
      <c r="N22" s="95" t="s">
        <v>0</v>
      </c>
      <c r="O22" s="94" t="str">
        <f>IF(LEN(TRIM(Input!D644)) = 0, "", Input!D644)</f>
        <v/>
      </c>
      <c r="P22" s="94" t="s">
        <v>0</v>
      </c>
      <c r="Q22" s="94" t="str">
        <f>IF(LEN(TRIM(Input!E644)) = 0, "", Input!E644)</f>
        <v/>
      </c>
      <c r="R22" s="94" t="s">
        <v>0</v>
      </c>
      <c r="S22" s="94" t="str">
        <f>IF(LEN(TRIM(Input!F644)) = 0, "", Input!F644)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IF(LEN(TRIM(Input!C597)) = 0, "", Input!C597)</f>
        <v/>
      </c>
      <c r="C23" s="168" t="str">
        <f>IF(LEN(CONCATENATE(B20,B21,B22,B23))=0, " ", SUM(B20:B23))</f>
        <v xml:space="preserve"> </v>
      </c>
      <c r="D23" s="167" t="str">
        <f>IF(LEN(TRIM(Input!D597)) = 0, "", Input!D597)</f>
        <v/>
      </c>
      <c r="E23" s="168" t="str">
        <f>IF(LEN(CONCATENATE(D20,D21,D22,D23))=0, " ", SUM(D20:D23))</f>
        <v xml:space="preserve"> </v>
      </c>
      <c r="F23" s="167" t="str">
        <f>IF(LEN(TRIM(Input!E597)) = 0, "", Input!E597)</f>
        <v/>
      </c>
      <c r="G23" s="168" t="str">
        <f>IF(LEN(CONCATENATE(F20,F21,F22,F23))=0, " ", SUM(F20:F23))</f>
        <v xml:space="preserve"> </v>
      </c>
      <c r="H23" s="167" t="str">
        <f>IF(LEN(TRIM(Input!F597)) = 0, "", Input!F597)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IF(LEN(TRIM(Input!C645)) = 0, "", Input!C645)</f>
        <v/>
      </c>
      <c r="N23" s="108" t="str">
        <f>IF(LEN(CONCATENATE(M20,M21,M22,M23))=0, " ", SUM(M20:M23))</f>
        <v xml:space="preserve"> </v>
      </c>
      <c r="O23" s="107" t="str">
        <f>IF(LEN(TRIM(Input!D645)) = 0, "", Input!D645)</f>
        <v/>
      </c>
      <c r="P23" s="108" t="str">
        <f>IF(LEN(CONCATENATE(O20,O21,O22,O23))=0, " ", SUM(O20:O23))</f>
        <v xml:space="preserve"> </v>
      </c>
      <c r="Q23" s="107" t="str">
        <f>IF(LEN(TRIM(Input!E645)) = 0, "", Input!E645)</f>
        <v/>
      </c>
      <c r="R23" s="108" t="str">
        <f>IF(LEN(CONCATENATE(Q20,Q21,Q22,Q23))=0, " ", SUM(Q20:Q23))</f>
        <v xml:space="preserve"> </v>
      </c>
      <c r="S23" s="107" t="str">
        <f>IF(LEN(TRIM(Input!F645)) = 0, "", Input!F645)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IF(LEN(TRIM(Input!C598)) = 0, "", Input!C598)</f>
        <v/>
      </c>
      <c r="C24" s="91" t="s">
        <v>0</v>
      </c>
      <c r="D24" s="90" t="str">
        <f>IF(LEN(TRIM(Input!D598)) = 0, "", Input!D598)</f>
        <v/>
      </c>
      <c r="E24" s="92"/>
      <c r="F24" s="90" t="str">
        <f>IF(LEN(TRIM(Input!E598)) = 0, "", Input!E598)</f>
        <v/>
      </c>
      <c r="G24" s="90" t="s">
        <v>0</v>
      </c>
      <c r="H24" s="90" t="str">
        <f>IF(LEN(TRIM(Input!F598)) = 0, "", Input!F598)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IF(LEN(TRIM(Input!C646)) = 0, "", Input!C646)</f>
        <v/>
      </c>
      <c r="N24" s="95" t="s">
        <v>0</v>
      </c>
      <c r="O24" s="94" t="str">
        <f>IF(LEN(TRIM(Input!D646)) = 0, "", Input!D646)</f>
        <v/>
      </c>
      <c r="P24" s="94" t="s">
        <v>0</v>
      </c>
      <c r="Q24" s="94" t="str">
        <f>IF(LEN(TRIM(Input!E646)) = 0, "", Input!E646)</f>
        <v/>
      </c>
      <c r="R24" s="94" t="s">
        <v>0</v>
      </c>
      <c r="S24" s="94" t="str">
        <f>IF(LEN(TRIM(Input!F646)) = 0, "", Input!F646)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IF(LEN(TRIM(Input!C599)) = 0, "", Input!C599)</f>
        <v/>
      </c>
      <c r="C25" s="91" t="s">
        <v>0</v>
      </c>
      <c r="D25" s="90" t="str">
        <f>IF(LEN(TRIM(Input!D599)) = 0, "", Input!D599)</f>
        <v/>
      </c>
      <c r="E25" s="98"/>
      <c r="F25" s="90" t="str">
        <f>IF(LEN(TRIM(Input!E599)) = 0, "", Input!E599)</f>
        <v/>
      </c>
      <c r="G25" s="90" t="s">
        <v>0</v>
      </c>
      <c r="H25" s="90" t="str">
        <f>IF(LEN(TRIM(Input!F599)) = 0, "", Input!F599)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IF(LEN(TRIM(Input!C647)) = 0, "", Input!C647)</f>
        <v/>
      </c>
      <c r="N25" s="95" t="s">
        <v>0</v>
      </c>
      <c r="O25" s="94" t="str">
        <f>IF(LEN(TRIM(Input!D647)) = 0, "", Input!D647)</f>
        <v/>
      </c>
      <c r="P25" s="94" t="s">
        <v>0</v>
      </c>
      <c r="Q25" s="94" t="str">
        <f>IF(LEN(TRIM(Input!E647)) = 0, "", Input!E647)</f>
        <v/>
      </c>
      <c r="R25" s="94" t="s">
        <v>0</v>
      </c>
      <c r="S25" s="94" t="str">
        <f>IF(LEN(TRIM(Input!F647)) = 0, "", Input!F647)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IF(LEN(TRIM(Input!C600)) = 0, "", Input!C600)</f>
        <v/>
      </c>
      <c r="C26" s="91" t="s">
        <v>0</v>
      </c>
      <c r="D26" s="90" t="str">
        <f>IF(LEN(TRIM(Input!D600)) = 0, "", Input!D600)</f>
        <v/>
      </c>
      <c r="E26" s="98"/>
      <c r="F26" s="90" t="str">
        <f>IF(LEN(TRIM(Input!E600)) = 0, "", Input!E600)</f>
        <v/>
      </c>
      <c r="G26" s="90" t="s">
        <v>0</v>
      </c>
      <c r="H26" s="90" t="str">
        <f>IF(LEN(TRIM(Input!F600)) = 0, "", Input!F600)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IF(LEN(TRIM(Input!C648)) = 0, "", Input!C648)</f>
        <v/>
      </c>
      <c r="N26" s="95" t="s">
        <v>0</v>
      </c>
      <c r="O26" s="94" t="str">
        <f>IF(LEN(TRIM(Input!D648)) = 0, "", Input!D648)</f>
        <v/>
      </c>
      <c r="P26" s="94" t="s">
        <v>0</v>
      </c>
      <c r="Q26" s="94" t="str">
        <f>IF(LEN(TRIM(Input!E648)) = 0, "", Input!E648)</f>
        <v/>
      </c>
      <c r="R26" s="94" t="s">
        <v>0</v>
      </c>
      <c r="S26" s="94" t="str">
        <f>IF(LEN(TRIM(Input!F648)) = 0, "", Input!F648)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IF(LEN(TRIM(Input!C601)) = 0, "", Input!C601)</f>
        <v/>
      </c>
      <c r="C27" s="168" t="str">
        <f>IF(LEN(CONCATENATE(B24,B25,B26,B27))=0, " ", SUM(B24:B27))</f>
        <v xml:space="preserve"> </v>
      </c>
      <c r="D27" s="167" t="str">
        <f>IF(LEN(TRIM(Input!D601)) = 0, "", Input!D601)</f>
        <v/>
      </c>
      <c r="E27" s="168" t="str">
        <f>IF(LEN(CONCATENATE(D24,D25,D26,D27))=0, " ", SUM(D24:D27))</f>
        <v xml:space="preserve"> </v>
      </c>
      <c r="F27" s="167" t="str">
        <f>IF(LEN(TRIM(Input!E601)) = 0, "", Input!E601)</f>
        <v/>
      </c>
      <c r="G27" s="168" t="str">
        <f>IF(LEN(CONCATENATE(F24,F25,F26,F27))=0, " ", SUM(F24:F27))</f>
        <v xml:space="preserve"> </v>
      </c>
      <c r="H27" s="167" t="str">
        <f>IF(LEN(TRIM(Input!F601)) = 0, "", Input!F601)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IF(LEN(TRIM(Input!C649)) = 0, "", Input!C649)</f>
        <v/>
      </c>
      <c r="N27" s="108" t="str">
        <f>IF(LEN(CONCATENATE(M24,M25,M26,M27))=0, " ", SUM(M24:M27))</f>
        <v xml:space="preserve"> </v>
      </c>
      <c r="O27" s="107" t="str">
        <f>IF(LEN(TRIM(Input!D649)) = 0, "", Input!D649)</f>
        <v/>
      </c>
      <c r="P27" s="108" t="str">
        <f>IF(LEN(CONCATENATE(O24,O25,O26,O27))=0, " ", SUM(O24:O27))</f>
        <v xml:space="preserve"> </v>
      </c>
      <c r="Q27" s="107" t="str">
        <f>IF(LEN(TRIM(Input!E649)) = 0, "", Input!E649)</f>
        <v/>
      </c>
      <c r="R27" s="108" t="str">
        <f>IF(LEN(CONCATENATE(Q24,Q25,Q26,Q27))=0, " ", SUM(Q24:Q27))</f>
        <v xml:space="preserve"> </v>
      </c>
      <c r="S27" s="107" t="str">
        <f>IF(LEN(TRIM(Input!F649)) = 0, "", Input!F649)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IF(LEN(TRIM(Input!C602)) = 0, "", Input!C602)</f>
        <v/>
      </c>
      <c r="C28" s="91" t="s">
        <v>0</v>
      </c>
      <c r="D28" s="90" t="str">
        <f>IF(LEN(TRIM(Input!D602)) = 0, "", Input!D602)</f>
        <v/>
      </c>
      <c r="E28" s="92"/>
      <c r="F28" s="90" t="str">
        <f>IF(LEN(TRIM(Input!E602)) = 0, "", Input!E602)</f>
        <v/>
      </c>
      <c r="G28" s="90" t="s">
        <v>0</v>
      </c>
      <c r="H28" s="90" t="str">
        <f>IF(LEN(TRIM(Input!F602)) = 0, "", Input!F602)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IF(LEN(TRIM(Input!C650)) = 0, "", Input!C650)</f>
        <v/>
      </c>
      <c r="N28" s="95" t="s">
        <v>0</v>
      </c>
      <c r="O28" s="94" t="str">
        <f>IF(LEN(TRIM(Input!D650)) = 0, "", Input!D650)</f>
        <v/>
      </c>
      <c r="P28" s="94" t="s">
        <v>0</v>
      </c>
      <c r="Q28" s="94" t="str">
        <f>IF(LEN(TRIM(Input!E650)) = 0, "", Input!E650)</f>
        <v/>
      </c>
      <c r="R28" s="94" t="s">
        <v>0</v>
      </c>
      <c r="S28" s="94" t="str">
        <f>IF(LEN(TRIM(Input!F650)) = 0, "", Input!F650)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IF(LEN(TRIM(Input!C603)) = 0, "", Input!C603)</f>
        <v/>
      </c>
      <c r="C29" s="91" t="s">
        <v>0</v>
      </c>
      <c r="D29" s="90" t="str">
        <f>IF(LEN(TRIM(Input!D603)) = 0, "", Input!D603)</f>
        <v/>
      </c>
      <c r="E29" s="98"/>
      <c r="F29" s="90" t="str">
        <f>IF(LEN(TRIM(Input!E603)) = 0, "", Input!E603)</f>
        <v/>
      </c>
      <c r="G29" s="90" t="s">
        <v>0</v>
      </c>
      <c r="H29" s="90" t="str">
        <f>IF(LEN(TRIM(Input!F603)) = 0, "", Input!F603)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IF(LEN(TRIM(Input!C651)) = 0, "", Input!C651)</f>
        <v/>
      </c>
      <c r="N29" s="95" t="s">
        <v>0</v>
      </c>
      <c r="O29" s="94" t="str">
        <f>IF(LEN(TRIM(Input!D651)) = 0, "", Input!D651)</f>
        <v/>
      </c>
      <c r="P29" s="94" t="s">
        <v>0</v>
      </c>
      <c r="Q29" s="94" t="str">
        <f>IF(LEN(TRIM(Input!E651)) = 0, "", Input!E651)</f>
        <v/>
      </c>
      <c r="R29" s="94" t="s">
        <v>0</v>
      </c>
      <c r="S29" s="94" t="str">
        <f>IF(LEN(TRIM(Input!F651)) = 0, "", Input!F651)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IF(LEN(TRIM(Input!C604)) = 0, "", Input!C604)</f>
        <v/>
      </c>
      <c r="C30" s="91" t="s">
        <v>0</v>
      </c>
      <c r="D30" s="90" t="str">
        <f>IF(LEN(TRIM(Input!D604)) = 0, "", Input!D604)</f>
        <v/>
      </c>
      <c r="E30" s="98"/>
      <c r="F30" s="90" t="str">
        <f>IF(LEN(TRIM(Input!E604)) = 0, "", Input!E604)</f>
        <v/>
      </c>
      <c r="G30" s="90" t="s">
        <v>0</v>
      </c>
      <c r="H30" s="90" t="str">
        <f>IF(LEN(TRIM(Input!F604)) = 0, "", Input!F604)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IF(LEN(TRIM(Input!C652)) = 0, "", Input!C652)</f>
        <v/>
      </c>
      <c r="N30" s="95" t="s">
        <v>0</v>
      </c>
      <c r="O30" s="94" t="str">
        <f>IF(LEN(TRIM(Input!D652)) = 0, "", Input!D652)</f>
        <v/>
      </c>
      <c r="P30" s="94" t="s">
        <v>0</v>
      </c>
      <c r="Q30" s="94" t="str">
        <f>IF(LEN(TRIM(Input!E652)) = 0, "", Input!E652)</f>
        <v/>
      </c>
      <c r="R30" s="94" t="s">
        <v>0</v>
      </c>
      <c r="S30" s="94" t="str">
        <f>IF(LEN(TRIM(Input!F652)) = 0, "", Input!F652)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IF(LEN(TRIM(Input!C605)) = 0, "", Input!C605)</f>
        <v/>
      </c>
      <c r="C31" s="168" t="str">
        <f>IF(LEN(CONCATENATE(B28,B29,B30,B31))=0, " ", SUM(B28:B31))</f>
        <v xml:space="preserve"> </v>
      </c>
      <c r="D31" s="167" t="str">
        <f>IF(LEN(TRIM(Input!D605)) = 0, "", Input!D605)</f>
        <v/>
      </c>
      <c r="E31" s="168" t="str">
        <f>IF(LEN(CONCATENATE(D28,D29,D30,D31))=0, " ", SUM(D28:D31))</f>
        <v xml:space="preserve"> </v>
      </c>
      <c r="F31" s="167" t="str">
        <f>IF(LEN(TRIM(Input!E605)) = 0, "", Input!E605)</f>
        <v/>
      </c>
      <c r="G31" s="168" t="str">
        <f>IF(LEN(CONCATENATE(F28,F29,F30,F31))=0, " ", SUM(F28:F31))</f>
        <v xml:space="preserve"> </v>
      </c>
      <c r="H31" s="167" t="str">
        <f>IF(LEN(TRIM(Input!F605)) = 0, "", Input!F605)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IF(LEN(TRIM(Input!C653)) = 0, "", Input!C653)</f>
        <v/>
      </c>
      <c r="N31" s="108" t="str">
        <f>IF(LEN(CONCATENATE(M28,M29,M30,M31))=0, " ", SUM(M28:M31))</f>
        <v xml:space="preserve"> </v>
      </c>
      <c r="O31" s="107" t="str">
        <f>IF(LEN(TRIM(Input!D653)) = 0, "", Input!D653)</f>
        <v/>
      </c>
      <c r="P31" s="108" t="str">
        <f>IF(LEN(CONCATENATE(O28,O29,O30,O31))=0, " ", SUM(O28:O31))</f>
        <v xml:space="preserve"> </v>
      </c>
      <c r="Q31" s="107" t="str">
        <f>IF(LEN(TRIM(Input!E653)) = 0, "", Input!E653)</f>
        <v/>
      </c>
      <c r="R31" s="108" t="str">
        <f>IF(LEN(CONCATENATE(Q28,Q29,Q30,Q31))=0, " ", SUM(Q28:Q31))</f>
        <v xml:space="preserve"> </v>
      </c>
      <c r="S31" s="107" t="str">
        <f>IF(LEN(TRIM(Input!F653)) = 0, "", Input!F653)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IF(LEN(TRIM(Input!C606)) = 0, "", Input!C606)</f>
        <v/>
      </c>
      <c r="C32" s="91" t="s">
        <v>0</v>
      </c>
      <c r="D32" s="90" t="str">
        <f>IF(LEN(TRIM(Input!D606)) = 0, "", Input!D606)</f>
        <v/>
      </c>
      <c r="E32" s="92"/>
      <c r="F32" s="90" t="str">
        <f>IF(LEN(TRIM(Input!E606)) = 0, "", Input!E606)</f>
        <v/>
      </c>
      <c r="G32" s="90" t="s">
        <v>0</v>
      </c>
      <c r="H32" s="90" t="str">
        <f>IF(LEN(TRIM(Input!F606)) = 0, "", Input!F606)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IF(LEN(TRIM(Input!C654)) = 0, "", Input!C654)</f>
        <v/>
      </c>
      <c r="N32" s="95" t="s">
        <v>0</v>
      </c>
      <c r="O32" s="94" t="str">
        <f>IF(LEN(TRIM(Input!D654)) = 0, "", Input!D654)</f>
        <v/>
      </c>
      <c r="P32" s="94" t="s">
        <v>0</v>
      </c>
      <c r="Q32" s="94" t="str">
        <f>IF(LEN(TRIM(Input!E654)) = 0, "", Input!E654)</f>
        <v/>
      </c>
      <c r="R32" s="94" t="s">
        <v>0</v>
      </c>
      <c r="S32" s="94" t="str">
        <f>IF(LEN(TRIM(Input!F654)) = 0, "", Input!F654)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IF(LEN(TRIM(Input!C607)) = 0, "", Input!C607)</f>
        <v/>
      </c>
      <c r="C33" s="91" t="s">
        <v>0</v>
      </c>
      <c r="D33" s="90" t="str">
        <f>IF(LEN(TRIM(Input!D607)) = 0, "", Input!D607)</f>
        <v/>
      </c>
      <c r="E33" s="98"/>
      <c r="F33" s="90" t="str">
        <f>IF(LEN(TRIM(Input!E607)) = 0, "", Input!E607)</f>
        <v/>
      </c>
      <c r="G33" s="90" t="s">
        <v>0</v>
      </c>
      <c r="H33" s="90" t="str">
        <f>IF(LEN(TRIM(Input!F607)) = 0, "", Input!F607)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IF(LEN(TRIM(Input!C655)) = 0, "", Input!C655)</f>
        <v/>
      </c>
      <c r="N33" s="95" t="s">
        <v>0</v>
      </c>
      <c r="O33" s="94" t="str">
        <f>IF(LEN(TRIM(Input!D655)) = 0, "", Input!D655)</f>
        <v/>
      </c>
      <c r="P33" s="94" t="s">
        <v>0</v>
      </c>
      <c r="Q33" s="94" t="str">
        <f>IF(LEN(TRIM(Input!E655)) = 0, "", Input!E655)</f>
        <v/>
      </c>
      <c r="R33" s="94" t="s">
        <v>0</v>
      </c>
      <c r="S33" s="94" t="str">
        <f>IF(LEN(TRIM(Input!F655)) = 0, "", Input!F655)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IF(LEN(TRIM(Input!C608)) = 0, "", Input!C608)</f>
        <v/>
      </c>
      <c r="C34" s="91" t="s">
        <v>0</v>
      </c>
      <c r="D34" s="90" t="str">
        <f>IF(LEN(TRIM(Input!D608)) = 0, "", Input!D608)</f>
        <v/>
      </c>
      <c r="E34" s="98"/>
      <c r="F34" s="90" t="str">
        <f>IF(LEN(TRIM(Input!E608)) = 0, "", Input!E608)</f>
        <v/>
      </c>
      <c r="G34" s="90" t="s">
        <v>0</v>
      </c>
      <c r="H34" s="90" t="str">
        <f>IF(LEN(TRIM(Input!F608)) = 0, "", Input!F608)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IF(LEN(TRIM(Input!C656)) = 0, "", Input!C656)</f>
        <v/>
      </c>
      <c r="N34" s="95" t="s">
        <v>0</v>
      </c>
      <c r="O34" s="94" t="str">
        <f>IF(LEN(TRIM(Input!D656)) = 0, "", Input!D656)</f>
        <v/>
      </c>
      <c r="P34" s="94" t="s">
        <v>0</v>
      </c>
      <c r="Q34" s="94" t="str">
        <f>IF(LEN(TRIM(Input!E656)) = 0, "", Input!E656)</f>
        <v/>
      </c>
      <c r="R34" s="94" t="s">
        <v>0</v>
      </c>
      <c r="S34" s="94" t="str">
        <f>IF(LEN(TRIM(Input!F656)) = 0, "", Input!F656)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IF(LEN(TRIM(Input!C609)) = 0, "", Input!C609)</f>
        <v/>
      </c>
      <c r="C35" s="168" t="str">
        <f>IF(LEN(CONCATENATE(B32,B33,B34,B35))=0, " ", SUM(B32:B35))</f>
        <v xml:space="preserve"> </v>
      </c>
      <c r="D35" s="167" t="str">
        <f>IF(LEN(TRIM(Input!D609)) = 0, "", Input!D609)</f>
        <v/>
      </c>
      <c r="E35" s="168" t="str">
        <f>IF(LEN(CONCATENATE(D32,D33,D34,D35))=0, " ", SUM(D32:D35))</f>
        <v xml:space="preserve"> </v>
      </c>
      <c r="F35" s="167" t="str">
        <f>IF(LEN(TRIM(Input!E609)) = 0, "", Input!E609)</f>
        <v/>
      </c>
      <c r="G35" s="168" t="str">
        <f>IF(LEN(CONCATENATE(F32,F33,F34,F35))=0, " ", SUM(F32:F35))</f>
        <v xml:space="preserve"> </v>
      </c>
      <c r="H35" s="167" t="str">
        <f>IF(LEN(TRIM(Input!F609)) = 0, "", Input!F609)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IF(LEN(TRIM(Input!C657)) = 0, "", Input!C657)</f>
        <v/>
      </c>
      <c r="N35" s="108" t="str">
        <f>IF(LEN(CONCATENATE(M32,M33,M34,M35))=0, " ", SUM(M32:M35))</f>
        <v xml:space="preserve"> </v>
      </c>
      <c r="O35" s="107" t="str">
        <f>IF(LEN(TRIM(Input!D657)) = 0, "", Input!D657)</f>
        <v/>
      </c>
      <c r="P35" s="108" t="str">
        <f>IF(LEN(CONCATENATE(O32,O33,O34,O35))=0, " ", SUM(O32:O35))</f>
        <v xml:space="preserve"> </v>
      </c>
      <c r="Q35" s="107" t="str">
        <f>IF(LEN(TRIM(Input!E657)) = 0, "", Input!E657)</f>
        <v/>
      </c>
      <c r="R35" s="108" t="str">
        <f>IF(LEN(CONCATENATE(Q32,Q33,Q34,Q35))=0, " ", SUM(Q32:Q35))</f>
        <v xml:space="preserve"> </v>
      </c>
      <c r="S35" s="107" t="str">
        <f>IF(LEN(TRIM(Input!F657)) = 0, "", Input!F657)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IF(LEN(TRIM(Input!C610)) = 0, "", Input!C610)</f>
        <v/>
      </c>
      <c r="C36" s="91" t="s">
        <v>0</v>
      </c>
      <c r="D36" s="90" t="str">
        <f>IF(LEN(TRIM(Input!D610)) = 0, "", Input!D610)</f>
        <v/>
      </c>
      <c r="E36" s="92"/>
      <c r="F36" s="90" t="str">
        <f>IF(LEN(TRIM(Input!E610)) = 0, "", Input!E610)</f>
        <v/>
      </c>
      <c r="G36" s="90" t="s">
        <v>0</v>
      </c>
      <c r="H36" s="90" t="str">
        <f>IF(LEN(TRIM(Input!F610)) = 0, "", Input!F610)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IF(LEN(TRIM(Input!C658)) = 0, "", Input!C658)</f>
        <v/>
      </c>
      <c r="N36" s="95" t="s">
        <v>0</v>
      </c>
      <c r="O36" s="94" t="str">
        <f>IF(LEN(TRIM(Input!D658)) = 0, "", Input!D658)</f>
        <v/>
      </c>
      <c r="P36" s="94" t="s">
        <v>0</v>
      </c>
      <c r="Q36" s="94" t="str">
        <f>IF(LEN(TRIM(Input!E658)) = 0, "", Input!E658)</f>
        <v/>
      </c>
      <c r="R36" s="94" t="s">
        <v>0</v>
      </c>
      <c r="S36" s="94" t="str">
        <f>IF(LEN(TRIM(Input!F658)) = 0, "", Input!F658)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IF(LEN(TRIM(Input!C611)) = 0, "", Input!C611)</f>
        <v/>
      </c>
      <c r="C37" s="91" t="s">
        <v>0</v>
      </c>
      <c r="D37" s="90" t="str">
        <f>IF(LEN(TRIM(Input!D611)) = 0, "", Input!D611)</f>
        <v/>
      </c>
      <c r="E37" s="98"/>
      <c r="F37" s="90" t="str">
        <f>IF(LEN(TRIM(Input!E611)) = 0, "", Input!E611)</f>
        <v/>
      </c>
      <c r="G37" s="90" t="s">
        <v>0</v>
      </c>
      <c r="H37" s="90" t="str">
        <f>IF(LEN(TRIM(Input!F611)) = 0, "", Input!F611)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IF(LEN(TRIM(Input!C659)) = 0, "", Input!C659)</f>
        <v/>
      </c>
      <c r="N37" s="95" t="s">
        <v>0</v>
      </c>
      <c r="O37" s="94" t="str">
        <f>IF(LEN(TRIM(Input!D659)) = 0, "", Input!D659)</f>
        <v/>
      </c>
      <c r="P37" s="94" t="s">
        <v>0</v>
      </c>
      <c r="Q37" s="94" t="str">
        <f>IF(LEN(TRIM(Input!E659)) = 0, "", Input!E659)</f>
        <v/>
      </c>
      <c r="R37" s="94" t="s">
        <v>0</v>
      </c>
      <c r="S37" s="94" t="str">
        <f>IF(LEN(TRIM(Input!F659)) = 0, "", Input!F659)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IF(LEN(TRIM(Input!C612)) = 0, "", Input!C612)</f>
        <v/>
      </c>
      <c r="C38" s="91" t="s">
        <v>0</v>
      </c>
      <c r="D38" s="90" t="str">
        <f>IF(LEN(TRIM(Input!D612)) = 0, "", Input!D612)</f>
        <v/>
      </c>
      <c r="E38" s="98"/>
      <c r="F38" s="90" t="str">
        <f>IF(LEN(TRIM(Input!E612)) = 0, "", Input!E612)</f>
        <v/>
      </c>
      <c r="G38" s="90" t="s">
        <v>0</v>
      </c>
      <c r="H38" s="90" t="str">
        <f>IF(LEN(TRIM(Input!F612)) = 0, "", Input!F612)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IF(LEN(TRIM(Input!C660)) = 0, "", Input!C660)</f>
        <v/>
      </c>
      <c r="N38" s="95" t="s">
        <v>0</v>
      </c>
      <c r="O38" s="94" t="str">
        <f>IF(LEN(TRIM(Input!D660)) = 0, "", Input!D660)</f>
        <v/>
      </c>
      <c r="P38" s="94" t="s">
        <v>0</v>
      </c>
      <c r="Q38" s="94" t="str">
        <f>IF(LEN(TRIM(Input!E660)) = 0, "", Input!E660)</f>
        <v/>
      </c>
      <c r="R38" s="94" t="s">
        <v>0</v>
      </c>
      <c r="S38" s="94" t="str">
        <f>IF(LEN(TRIM(Input!F660)) = 0, "", Input!F660)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IF(LEN(TRIM(Input!C613)) = 0, "", Input!C613)</f>
        <v/>
      </c>
      <c r="C39" s="168" t="str">
        <f>IF(LEN(CONCATENATE(B36,B37,B38,B39))=0, " ", SUM(B36:B39))</f>
        <v xml:space="preserve"> </v>
      </c>
      <c r="D39" s="167" t="str">
        <f>IF(LEN(TRIM(Input!D613)) = 0, "", Input!D613)</f>
        <v/>
      </c>
      <c r="E39" s="168" t="str">
        <f>IF(LEN(CONCATENATE(D36,D37,D38,D39))=0, " ", SUM(D36:D39))</f>
        <v xml:space="preserve"> </v>
      </c>
      <c r="F39" s="167" t="str">
        <f>IF(LEN(TRIM(Input!E613)) = 0, "", Input!E613)</f>
        <v/>
      </c>
      <c r="G39" s="168" t="str">
        <f>IF(LEN(CONCATENATE(F36,F37,F38,F39))=0, " ", SUM(F36:F39))</f>
        <v xml:space="preserve"> </v>
      </c>
      <c r="H39" s="167" t="str">
        <f>IF(LEN(TRIM(Input!F613)) = 0, "", Input!F613)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IF(LEN(TRIM(Input!C661)) = 0, "", Input!C661)</f>
        <v/>
      </c>
      <c r="N39" s="108" t="str">
        <f>IF(LEN(CONCATENATE(M36,M37,M38,M39))=0, " ", SUM(M36:M39))</f>
        <v xml:space="preserve"> </v>
      </c>
      <c r="O39" s="107" t="str">
        <f>IF(LEN(TRIM(Input!D661)) = 0, "", Input!D661)</f>
        <v/>
      </c>
      <c r="P39" s="108" t="str">
        <f>IF(LEN(CONCATENATE(O36,O37,O38,O39))=0, " ", SUM(O36:O39))</f>
        <v xml:space="preserve"> </v>
      </c>
      <c r="Q39" s="107" t="str">
        <f>IF(LEN(TRIM(Input!E661)) = 0, "", Input!E661)</f>
        <v/>
      </c>
      <c r="R39" s="108" t="str">
        <f>IF(LEN(CONCATENATE(Q36,Q37,Q38,Q39))=0, " ", SUM(Q36:Q39))</f>
        <v xml:space="preserve"> </v>
      </c>
      <c r="S39" s="107" t="str">
        <f>IF(LEN(TRIM(Input!F661)) = 0, "", Input!F661)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IF(LEN(TRIM(Input!C614)) = 0, "", Input!C614)</f>
        <v/>
      </c>
      <c r="C40" s="91" t="s">
        <v>0</v>
      </c>
      <c r="D40" s="90" t="str">
        <f>IF(LEN(TRIM(Input!D614)) = 0, "", Input!D614)</f>
        <v/>
      </c>
      <c r="E40" s="92"/>
      <c r="F40" s="90" t="str">
        <f>IF(LEN(TRIM(Input!E614)) = 0, "", Input!E614)</f>
        <v/>
      </c>
      <c r="G40" s="90" t="s">
        <v>0</v>
      </c>
      <c r="H40" s="90" t="str">
        <f>IF(LEN(TRIM(Input!F614)) = 0, "", Input!F614)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IF(LEN(TRIM(Input!C662)) = 0, "", Input!C662)</f>
        <v/>
      </c>
      <c r="N40" s="95" t="s">
        <v>0</v>
      </c>
      <c r="O40" s="94" t="str">
        <f>IF(LEN(TRIM(Input!D662)) = 0, "", Input!D662)</f>
        <v/>
      </c>
      <c r="P40" s="94" t="s">
        <v>0</v>
      </c>
      <c r="Q40" s="94" t="str">
        <f>IF(LEN(TRIM(Input!E662)) = 0, "", Input!E662)</f>
        <v/>
      </c>
      <c r="R40" s="94" t="s">
        <v>0</v>
      </c>
      <c r="S40" s="94" t="str">
        <f>IF(LEN(TRIM(Input!F662)) = 0, "", Input!F662)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IF(LEN(TRIM(Input!C615)) = 0, "", Input!C615)</f>
        <v/>
      </c>
      <c r="C41" s="91" t="s">
        <v>0</v>
      </c>
      <c r="D41" s="90" t="str">
        <f>IF(LEN(TRIM(Input!D615)) = 0, "", Input!D615)</f>
        <v/>
      </c>
      <c r="E41" s="98"/>
      <c r="F41" s="90" t="str">
        <f>IF(LEN(TRIM(Input!E615)) = 0, "", Input!E615)</f>
        <v/>
      </c>
      <c r="G41" s="90" t="s">
        <v>0</v>
      </c>
      <c r="H41" s="90" t="str">
        <f>IF(LEN(TRIM(Input!F615)) = 0, "", Input!F615)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IF(LEN(TRIM(Input!C663)) = 0, "", Input!C663)</f>
        <v/>
      </c>
      <c r="N41" s="95" t="s">
        <v>0</v>
      </c>
      <c r="O41" s="94" t="str">
        <f>IF(LEN(TRIM(Input!D663)) = 0, "", Input!D663)</f>
        <v/>
      </c>
      <c r="P41" s="94" t="s">
        <v>0</v>
      </c>
      <c r="Q41" s="94" t="str">
        <f>IF(LEN(TRIM(Input!E663)) = 0, "", Input!E663)</f>
        <v/>
      </c>
      <c r="R41" s="94" t="s">
        <v>0</v>
      </c>
      <c r="S41" s="94" t="str">
        <f>IF(LEN(TRIM(Input!F663)) = 0, "", Input!F663)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IF(LEN(TRIM(Input!C616)) = 0, "", Input!C616)</f>
        <v/>
      </c>
      <c r="C42" s="91" t="s">
        <v>0</v>
      </c>
      <c r="D42" s="90" t="str">
        <f>IF(LEN(TRIM(Input!D616)) = 0, "", Input!D616)</f>
        <v/>
      </c>
      <c r="E42" s="98"/>
      <c r="F42" s="90" t="str">
        <f>IF(LEN(TRIM(Input!E616)) = 0, "", Input!E616)</f>
        <v/>
      </c>
      <c r="G42" s="90" t="s">
        <v>0</v>
      </c>
      <c r="H42" s="90" t="str">
        <f>IF(LEN(TRIM(Input!F616)) = 0, "", Input!F616)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IF(LEN(TRIM(Input!C664)) = 0, "", Input!C664)</f>
        <v/>
      </c>
      <c r="N42" s="95" t="s">
        <v>0</v>
      </c>
      <c r="O42" s="94" t="str">
        <f>IF(LEN(TRIM(Input!D664)) = 0, "", Input!D664)</f>
        <v/>
      </c>
      <c r="P42" s="94" t="s">
        <v>0</v>
      </c>
      <c r="Q42" s="94" t="str">
        <f>IF(LEN(TRIM(Input!E664)) = 0, "", Input!E664)</f>
        <v/>
      </c>
      <c r="R42" s="94" t="s">
        <v>0</v>
      </c>
      <c r="S42" s="94" t="str">
        <f>IF(LEN(TRIM(Input!F664)) = 0, "", Input!F664)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IF(LEN(TRIM(Input!C617)) = 0, "", Input!C617)</f>
        <v/>
      </c>
      <c r="C43" s="168" t="str">
        <f>IF(LEN(CONCATENATE(B40,B41,B42,B43))=0, " ", SUM(B40:B43))</f>
        <v xml:space="preserve"> </v>
      </c>
      <c r="D43" s="167" t="str">
        <f>IF(LEN(TRIM(Input!D617)) = 0, "", Input!D617)</f>
        <v/>
      </c>
      <c r="E43" s="168" t="str">
        <f>IF(LEN(CONCATENATE(D40,D41,D42,D43))=0, " ", SUM(D40:D43))</f>
        <v xml:space="preserve"> </v>
      </c>
      <c r="F43" s="167" t="str">
        <f>IF(LEN(TRIM(Input!E617)) = 0, "", Input!E617)</f>
        <v/>
      </c>
      <c r="G43" s="168" t="str">
        <f>IF(LEN(CONCATENATE(F40,F41,F42,F43))=0, " ", SUM(F40:F43))</f>
        <v xml:space="preserve"> </v>
      </c>
      <c r="H43" s="167" t="str">
        <f>IF(LEN(TRIM(Input!F617)) = 0, "", Input!F617)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IF(LEN(TRIM(Input!C665)) = 0, "", Input!C665)</f>
        <v/>
      </c>
      <c r="N43" s="108" t="str">
        <f>IF(LEN(CONCATENATE(M40,M41,M42,M43))=0, " ", SUM(M40:M43))</f>
        <v xml:space="preserve"> </v>
      </c>
      <c r="O43" s="107" t="str">
        <f>IF(LEN(TRIM(Input!D665)) = 0, "", Input!D665)</f>
        <v/>
      </c>
      <c r="P43" s="108" t="str">
        <f>IF(LEN(CONCATENATE(O40,O41,O42,O43))=0, " ", SUM(O40:O43))</f>
        <v xml:space="preserve"> </v>
      </c>
      <c r="Q43" s="107" t="str">
        <f>IF(LEN(TRIM(Input!E665)) = 0, "", Input!E665)</f>
        <v/>
      </c>
      <c r="R43" s="108" t="str">
        <f>IF(LEN(CONCATENATE(Q40,Q41,Q42,Q43))=0, " ", SUM(Q40:Q43))</f>
        <v xml:space="preserve"> </v>
      </c>
      <c r="S43" s="107" t="str">
        <f>IF(LEN(TRIM(Input!F665)) = 0, "", Input!F665)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IF(LEN(TRIM(Input!C618)) = 0, "", Input!C618)</f>
        <v/>
      </c>
      <c r="C44" s="91" t="s">
        <v>0</v>
      </c>
      <c r="D44" s="90" t="str">
        <f>IF(LEN(TRIM(Input!D618)) = 0, "", Input!D618)</f>
        <v/>
      </c>
      <c r="E44" s="92"/>
      <c r="F44" s="90" t="str">
        <f>IF(LEN(TRIM(Input!E618)) = 0, "", Input!E618)</f>
        <v/>
      </c>
      <c r="G44" s="90" t="s">
        <v>0</v>
      </c>
      <c r="H44" s="90" t="str">
        <f>IF(LEN(TRIM(Input!F618)) = 0, "", Input!F618)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IF(LEN(TRIM(Input!C666)) = 0, "", Input!C666)</f>
        <v/>
      </c>
      <c r="N44" s="95" t="s">
        <v>0</v>
      </c>
      <c r="O44" s="94" t="str">
        <f>IF(LEN(TRIM(Input!D666)) = 0, "", Input!D666)</f>
        <v/>
      </c>
      <c r="P44" s="94" t="s">
        <v>0</v>
      </c>
      <c r="Q44" s="94" t="str">
        <f>IF(LEN(TRIM(Input!E666)) = 0, "", Input!E666)</f>
        <v/>
      </c>
      <c r="R44" s="94" t="s">
        <v>0</v>
      </c>
      <c r="S44" s="94" t="str">
        <f>IF(LEN(TRIM(Input!F666)) = 0, "", Input!F666)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IF(LEN(TRIM(Input!C619)) = 0, "", Input!C619)</f>
        <v/>
      </c>
      <c r="C45" s="91" t="s">
        <v>0</v>
      </c>
      <c r="D45" s="90" t="str">
        <f>IF(LEN(TRIM(Input!D619)) = 0, "", Input!D619)</f>
        <v/>
      </c>
      <c r="E45" s="98"/>
      <c r="F45" s="90" t="str">
        <f>IF(LEN(TRIM(Input!E619)) = 0, "", Input!E619)</f>
        <v/>
      </c>
      <c r="G45" s="90" t="s">
        <v>0</v>
      </c>
      <c r="H45" s="90" t="str">
        <f>IF(LEN(TRIM(Input!F619)) = 0, "", Input!F619)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IF(LEN(TRIM(Input!C667)) = 0, "", Input!C667)</f>
        <v/>
      </c>
      <c r="N45" s="95" t="s">
        <v>0</v>
      </c>
      <c r="O45" s="94" t="str">
        <f>IF(LEN(TRIM(Input!D667)) = 0, "", Input!D667)</f>
        <v/>
      </c>
      <c r="P45" s="94" t="s">
        <v>0</v>
      </c>
      <c r="Q45" s="94" t="str">
        <f>IF(LEN(TRIM(Input!E667)) = 0, "", Input!E667)</f>
        <v/>
      </c>
      <c r="R45" s="94" t="s">
        <v>0</v>
      </c>
      <c r="S45" s="94" t="str">
        <f>IF(LEN(TRIM(Input!F667)) = 0, "", Input!F667)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IF(LEN(TRIM(Input!C620)) = 0, "", Input!C620)</f>
        <v/>
      </c>
      <c r="C46" s="91" t="s">
        <v>0</v>
      </c>
      <c r="D46" s="90" t="str">
        <f>IF(LEN(TRIM(Input!D620)) = 0, "", Input!D620)</f>
        <v/>
      </c>
      <c r="E46" s="98"/>
      <c r="F46" s="90" t="str">
        <f>IF(LEN(TRIM(Input!E620)) = 0, "", Input!E620)</f>
        <v/>
      </c>
      <c r="G46" s="90" t="s">
        <v>0</v>
      </c>
      <c r="H46" s="90" t="str">
        <f>IF(LEN(TRIM(Input!F620)) = 0, "", Input!F620)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IF(LEN(TRIM(Input!C668)) = 0, "", Input!C668)</f>
        <v/>
      </c>
      <c r="N46" s="95" t="s">
        <v>0</v>
      </c>
      <c r="O46" s="94" t="str">
        <f>IF(LEN(TRIM(Input!D668)) = 0, "", Input!D668)</f>
        <v/>
      </c>
      <c r="P46" s="94" t="s">
        <v>0</v>
      </c>
      <c r="Q46" s="94" t="str">
        <f>IF(LEN(TRIM(Input!E668)) = 0, "", Input!E668)</f>
        <v/>
      </c>
      <c r="R46" s="94" t="s">
        <v>0</v>
      </c>
      <c r="S46" s="94" t="str">
        <f>IF(LEN(TRIM(Input!F668)) = 0, "", Input!F668)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IF(LEN(TRIM(Input!C621)) = 0, "", Input!C621)</f>
        <v/>
      </c>
      <c r="C47" s="168" t="str">
        <f>IF(LEN(CONCATENATE(B44,B45,B46,B47))=0, " ", SUM(B44:B47))</f>
        <v xml:space="preserve"> </v>
      </c>
      <c r="D47" s="167" t="str">
        <f>IF(LEN(TRIM(Input!D621)) = 0, "", Input!D621)</f>
        <v/>
      </c>
      <c r="E47" s="168" t="str">
        <f>IF(LEN(CONCATENATE(D44,D45,D46,D47))=0, " ", SUM(D44:D47))</f>
        <v xml:space="preserve"> </v>
      </c>
      <c r="F47" s="167" t="str">
        <f>IF(LEN(TRIM(Input!E621)) = 0, "", Input!E621)</f>
        <v/>
      </c>
      <c r="G47" s="168" t="str">
        <f>IF(LEN(CONCATENATE(F44,F45,F46,F47))=0, " ", SUM(F44:F47))</f>
        <v xml:space="preserve"> </v>
      </c>
      <c r="H47" s="167" t="str">
        <f>IF(LEN(TRIM(Input!F621)) = 0, "", Input!F621)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IF(LEN(TRIM(Input!C669)) = 0, "", Input!C669)</f>
        <v/>
      </c>
      <c r="N47" s="108" t="str">
        <f>IF(LEN(CONCATENATE(M44,M45,M46,M47))=0, " ", SUM(M44:M47))</f>
        <v xml:space="preserve"> </v>
      </c>
      <c r="O47" s="107" t="str">
        <f>IF(LEN(TRIM(Input!D669)) = 0, "", Input!D669)</f>
        <v/>
      </c>
      <c r="P47" s="108" t="str">
        <f>IF(LEN(CONCATENATE(O44,O45,O46,O47))=0, " ", SUM(O44:O47))</f>
        <v xml:space="preserve"> </v>
      </c>
      <c r="Q47" s="107" t="str">
        <f>IF(LEN(TRIM(Input!E669)) = 0, "", Input!E669)</f>
        <v/>
      </c>
      <c r="R47" s="108" t="str">
        <f>IF(LEN(CONCATENATE(Q44,Q45,Q46,Q47))=0, " ", SUM(Q44:Q47))</f>
        <v xml:space="preserve"> </v>
      </c>
      <c r="S47" s="107" t="str">
        <f>IF(LEN(TRIM(Input!F669)) = 0, "", Input!F669)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IF(LEN(TRIM(Input!C622)) = 0, "", Input!C622)</f>
        <v/>
      </c>
      <c r="C48" s="91" t="s">
        <v>0</v>
      </c>
      <c r="D48" s="90" t="str">
        <f>IF(LEN(TRIM(Input!D622)) = 0, "", Input!D622)</f>
        <v/>
      </c>
      <c r="E48" s="92"/>
      <c r="F48" s="90" t="str">
        <f>IF(LEN(TRIM(Input!E622)) = 0, "", Input!E622)</f>
        <v/>
      </c>
      <c r="G48" s="90" t="s">
        <v>0</v>
      </c>
      <c r="H48" s="90" t="str">
        <f>IF(LEN(TRIM(Input!F622)) = 0, "", Input!F622)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IF(LEN(TRIM(Input!C670)) = 0, "", Input!C670)</f>
        <v/>
      </c>
      <c r="N48" s="95" t="s">
        <v>0</v>
      </c>
      <c r="O48" s="94" t="str">
        <f>IF(LEN(TRIM(Input!D670)) = 0, "", Input!D670)</f>
        <v/>
      </c>
      <c r="P48" s="94" t="s">
        <v>0</v>
      </c>
      <c r="Q48" s="94" t="str">
        <f>IF(LEN(TRIM(Input!E670)) = 0, "", Input!E670)</f>
        <v/>
      </c>
      <c r="R48" s="94" t="s">
        <v>0</v>
      </c>
      <c r="S48" s="94" t="str">
        <f>IF(LEN(TRIM(Input!F670)) = 0, "", Input!F670)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IF(LEN(TRIM(Input!C623)) = 0, "", Input!C623)</f>
        <v/>
      </c>
      <c r="C49" s="91" t="s">
        <v>0</v>
      </c>
      <c r="D49" s="90" t="str">
        <f>IF(LEN(TRIM(Input!D623)) = 0, "", Input!D623)</f>
        <v/>
      </c>
      <c r="E49" s="98"/>
      <c r="F49" s="90" t="str">
        <f>IF(LEN(TRIM(Input!E623)) = 0, "", Input!E623)</f>
        <v/>
      </c>
      <c r="G49" s="90" t="s">
        <v>0</v>
      </c>
      <c r="H49" s="90" t="str">
        <f>IF(LEN(TRIM(Input!F623)) = 0, "", Input!F623)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IF(LEN(TRIM(Input!C671)) = 0, "", Input!C671)</f>
        <v/>
      </c>
      <c r="N49" s="95" t="s">
        <v>0</v>
      </c>
      <c r="O49" s="94" t="str">
        <f>IF(LEN(TRIM(Input!D671)) = 0, "", Input!D671)</f>
        <v/>
      </c>
      <c r="P49" s="94" t="s">
        <v>0</v>
      </c>
      <c r="Q49" s="94" t="str">
        <f>IF(LEN(TRIM(Input!E671)) = 0, "", Input!E671)</f>
        <v/>
      </c>
      <c r="R49" s="94" t="s">
        <v>0</v>
      </c>
      <c r="S49" s="94" t="str">
        <f>IF(LEN(TRIM(Input!F671)) = 0, "", Input!F671)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IF(LEN(TRIM(Input!C624)) = 0, "", Input!C624)</f>
        <v/>
      </c>
      <c r="C50" s="91" t="s">
        <v>0</v>
      </c>
      <c r="D50" s="90" t="str">
        <f>IF(LEN(TRIM(Input!D624)) = 0, "", Input!D624)</f>
        <v/>
      </c>
      <c r="E50" s="98"/>
      <c r="F50" s="90" t="str">
        <f>IF(LEN(TRIM(Input!E624)) = 0, "", Input!E624)</f>
        <v/>
      </c>
      <c r="G50" s="90" t="s">
        <v>0</v>
      </c>
      <c r="H50" s="90" t="str">
        <f>IF(LEN(TRIM(Input!F624)) = 0, "", Input!F624)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IF(LEN(TRIM(Input!C672)) = 0, "", Input!C672)</f>
        <v/>
      </c>
      <c r="N50" s="95" t="s">
        <v>0</v>
      </c>
      <c r="O50" s="94" t="str">
        <f>IF(LEN(TRIM(Input!D672)) = 0, "", Input!D672)</f>
        <v/>
      </c>
      <c r="P50" s="94" t="s">
        <v>0</v>
      </c>
      <c r="Q50" s="94" t="str">
        <f>IF(LEN(TRIM(Input!E672)) = 0, "", Input!E672)</f>
        <v/>
      </c>
      <c r="R50" s="94" t="s">
        <v>0</v>
      </c>
      <c r="S50" s="94" t="str">
        <f>IF(LEN(TRIM(Input!F672)) = 0, "", Input!F672)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IF(LEN(TRIM(Input!C625)) = 0, "", Input!C625)</f>
        <v/>
      </c>
      <c r="C51" s="168" t="str">
        <f>IF(LEN(CONCATENATE(B48,B49,B50,B51))=0, " ", SUM(B48:B51))</f>
        <v xml:space="preserve"> </v>
      </c>
      <c r="D51" s="167" t="str">
        <f>IF(LEN(TRIM(Input!D625)) = 0, "", Input!D625)</f>
        <v/>
      </c>
      <c r="E51" s="168" t="str">
        <f>IF(LEN(CONCATENATE(D48,D49,D50,D51))=0, " ", SUM(D48:D51))</f>
        <v xml:space="preserve"> </v>
      </c>
      <c r="F51" s="167" t="str">
        <f>IF(LEN(TRIM(Input!E625)) = 0, "", Input!E625)</f>
        <v/>
      </c>
      <c r="G51" s="168" t="str">
        <f>IF(LEN(CONCATENATE(F48,F49,F50,F51))=0, " ", SUM(F48:F51))</f>
        <v xml:space="preserve"> </v>
      </c>
      <c r="H51" s="167" t="str">
        <f>IF(LEN(TRIM(Input!F625)) = 0, "", Input!F625)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IF(LEN(TRIM(Input!C673)) = 0, "", Input!C673)</f>
        <v/>
      </c>
      <c r="N51" s="108" t="str">
        <f>IF(LEN(CONCATENATE(M48,M49,M50,M51))=0, " ", SUM(M48:M51))</f>
        <v xml:space="preserve"> </v>
      </c>
      <c r="O51" s="107" t="str">
        <f>IF(LEN(TRIM(Input!D673)) = 0, "", Input!D673)</f>
        <v/>
      </c>
      <c r="P51" s="108" t="str">
        <f>IF(LEN(CONCATENATE(O48,O49,O50,O51))=0, " ", SUM(O48:O51))</f>
        <v xml:space="preserve"> </v>
      </c>
      <c r="Q51" s="107" t="str">
        <f>IF(LEN(TRIM(Input!E673)) = 0, "", Input!E673)</f>
        <v/>
      </c>
      <c r="R51" s="108" t="str">
        <f>IF(LEN(CONCATENATE(Q48,Q49,Q50,Q51))=0, " ", SUM(Q48:Q51))</f>
        <v xml:space="preserve"> </v>
      </c>
      <c r="S51" s="107" t="str">
        <f>IF(LEN(TRIM(Input!F673)) = 0, "", Input!F673)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IF(LEN(TRIM(Input!C626)) = 0, "", Input!C626)</f>
        <v/>
      </c>
      <c r="C52" s="91" t="s">
        <v>0</v>
      </c>
      <c r="D52" s="90" t="str">
        <f>IF(LEN(TRIM(Input!D626)) = 0, "", Input!D626)</f>
        <v/>
      </c>
      <c r="E52" s="92"/>
      <c r="F52" s="90" t="str">
        <f>IF(LEN(TRIM(Input!E626)) = 0, "", Input!E626)</f>
        <v/>
      </c>
      <c r="G52" s="90" t="s">
        <v>0</v>
      </c>
      <c r="H52" s="90" t="str">
        <f>IF(LEN(TRIM(Input!F626)) = 0, "", Input!F626)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IF(LEN(TRIM(Input!C674)) = 0, "", Input!C674)</f>
        <v/>
      </c>
      <c r="N52" s="95" t="s">
        <v>0</v>
      </c>
      <c r="O52" s="94" t="str">
        <f>IF(LEN(TRIM(Input!D674)) = 0, "", Input!D674)</f>
        <v/>
      </c>
      <c r="P52" s="94" t="s">
        <v>0</v>
      </c>
      <c r="Q52" s="94" t="str">
        <f>IF(LEN(TRIM(Input!E674)) = 0, "", Input!E674)</f>
        <v/>
      </c>
      <c r="R52" s="94" t="s">
        <v>0</v>
      </c>
      <c r="S52" s="94" t="str">
        <f>IF(LEN(TRIM(Input!F674)) = 0, "", Input!F674)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IF(LEN(TRIM(Input!C627)) = 0, "", Input!C627)</f>
        <v/>
      </c>
      <c r="C53" s="91" t="s">
        <v>0</v>
      </c>
      <c r="D53" s="90" t="str">
        <f>IF(LEN(TRIM(Input!D627)) = 0, "", Input!D627)</f>
        <v/>
      </c>
      <c r="E53" s="98"/>
      <c r="F53" s="90" t="str">
        <f>IF(LEN(TRIM(Input!E627)) = 0, "", Input!E627)</f>
        <v/>
      </c>
      <c r="G53" s="90" t="s">
        <v>0</v>
      </c>
      <c r="H53" s="90" t="str">
        <f>IF(LEN(TRIM(Input!F627)) = 0, "", Input!F627)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IF(LEN(TRIM(Input!C675)) = 0, "", Input!C675)</f>
        <v/>
      </c>
      <c r="N53" s="95" t="s">
        <v>0</v>
      </c>
      <c r="O53" s="94" t="str">
        <f>IF(LEN(TRIM(Input!D675)) = 0, "", Input!D675)</f>
        <v/>
      </c>
      <c r="P53" s="94" t="s">
        <v>0</v>
      </c>
      <c r="Q53" s="94" t="str">
        <f>IF(LEN(TRIM(Input!E675)) = 0, "", Input!E675)</f>
        <v/>
      </c>
      <c r="R53" s="94" t="s">
        <v>0</v>
      </c>
      <c r="S53" s="94" t="str">
        <f>IF(LEN(TRIM(Input!F675)) = 0, "", Input!F675)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IF(LEN(TRIM(Input!C628)) = 0, "", Input!C628)</f>
        <v/>
      </c>
      <c r="C54" s="91" t="s">
        <v>0</v>
      </c>
      <c r="D54" s="90" t="str">
        <f>IF(LEN(TRIM(Input!D628)) = 0, "", Input!D628)</f>
        <v/>
      </c>
      <c r="E54" s="98"/>
      <c r="F54" s="90" t="str">
        <f>IF(LEN(TRIM(Input!E628)) = 0, "", Input!E628)</f>
        <v/>
      </c>
      <c r="G54" s="90" t="s">
        <v>0</v>
      </c>
      <c r="H54" s="90" t="str">
        <f>IF(LEN(TRIM(Input!F628)) = 0, "", Input!F628)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IF(LEN(TRIM(Input!C676)) = 0, "", Input!C676)</f>
        <v/>
      </c>
      <c r="N54" s="95" t="s">
        <v>0</v>
      </c>
      <c r="O54" s="94" t="str">
        <f>IF(LEN(TRIM(Input!D676)) = 0, "", Input!D676)</f>
        <v/>
      </c>
      <c r="P54" s="94" t="s">
        <v>0</v>
      </c>
      <c r="Q54" s="94" t="str">
        <f>IF(LEN(TRIM(Input!E676)) = 0, "", Input!E676)</f>
        <v/>
      </c>
      <c r="R54" s="94" t="s">
        <v>0</v>
      </c>
      <c r="S54" s="94" t="str">
        <f>IF(LEN(TRIM(Input!F676)) = 0, "", Input!F676)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IF(LEN(TRIM(Input!C629)) = 0, "", Input!C629)</f>
        <v/>
      </c>
      <c r="C55" s="168" t="str">
        <f>IF(LEN(CONCATENATE(B52,B53,B54,B55))=0, " ", SUM(B52:B55))</f>
        <v xml:space="preserve"> </v>
      </c>
      <c r="D55" s="90" t="str">
        <f>IF(LEN(TRIM(Input!D629)) = 0, "", Input!D629)</f>
        <v/>
      </c>
      <c r="E55" s="168" t="str">
        <f>IF(LEN(CONCATENATE(D52,D53,D54,D55))=0, " ", SUM(D52:D55))</f>
        <v xml:space="preserve"> </v>
      </c>
      <c r="F55" s="90" t="str">
        <f>IF(LEN(TRIM(Input!E629)) = 0, "", Input!E629)</f>
        <v/>
      </c>
      <c r="G55" s="168" t="str">
        <f>IF(LEN(CONCATENATE(F52,F53,F54,F55))=0, " ", SUM(F52:F55))</f>
        <v xml:space="preserve"> </v>
      </c>
      <c r="H55" s="90" t="str">
        <f>IF(LEN(TRIM(Input!F629)) = 0, "", Input!F629)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IF(LEN(TRIM(Input!C677)) = 0, "", Input!C677)</f>
        <v/>
      </c>
      <c r="N55" s="108" t="str">
        <f>IF(LEN(CONCATENATE(M52,M53,M54,M55))=0, " ", SUM(M52:M55))</f>
        <v xml:space="preserve"> </v>
      </c>
      <c r="O55" s="94" t="str">
        <f>IF(LEN(TRIM(Input!D677)) = 0, "", Input!D677)</f>
        <v/>
      </c>
      <c r="P55" s="108" t="str">
        <f>IF(LEN(CONCATENATE(O52,O53,O54,O55))=0, " ", SUM(O52:O55))</f>
        <v xml:space="preserve"> </v>
      </c>
      <c r="Q55" s="94" t="str">
        <f>IF(LEN(TRIM(Input!E677)) = 0, "", Input!E677)</f>
        <v/>
      </c>
      <c r="R55" s="108" t="str">
        <f>IF(LEN(CONCATENATE(Q52,Q53,Q54,Q55))=0, " ", SUM(Q52:Q55))</f>
        <v xml:space="preserve"> </v>
      </c>
      <c r="S55" s="94" t="str">
        <f>IF(LEN(TRIM(Input!F677)) = 0, "", Input!F677)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Input</vt:lpstr>
      <vt:lpstr>Summary</vt:lpstr>
      <vt:lpstr>D1</vt:lpstr>
      <vt:lpstr>D2</vt:lpstr>
      <vt:lpstr>D3</vt:lpstr>
      <vt:lpstr>D4</vt:lpstr>
      <vt:lpstr>D5</vt:lpstr>
      <vt:lpstr>D6</vt:lpstr>
      <vt:lpstr>D7</vt:lpstr>
      <vt:lpstr>Summary B&amp;W</vt:lpstr>
      <vt:lpstr>D1 (B&amp;W)</vt:lpstr>
      <vt:lpstr>D2 (B&amp;W)</vt:lpstr>
      <vt:lpstr>D3 (B&amp;W)</vt:lpstr>
      <vt:lpstr>D4 (B&amp;W)</vt:lpstr>
      <vt:lpstr>D5 (B&amp;W)</vt:lpstr>
      <vt:lpstr>D6 (B&amp;W)</vt:lpstr>
      <vt:lpstr>D7 (B&amp;W)</vt:lpstr>
      <vt:lpstr>FOR CHART 2</vt:lpstr>
      <vt:lpstr>'D1'!Print_Area</vt:lpstr>
      <vt:lpstr>'D1 (B&amp;W)'!Print_Area</vt:lpstr>
      <vt:lpstr>'D2'!Print_Area</vt:lpstr>
      <vt:lpstr>'D2 (B&amp;W)'!Print_Area</vt:lpstr>
      <vt:lpstr>'D3'!Print_Area</vt:lpstr>
      <vt:lpstr>'D3 (B&amp;W)'!Print_Area</vt:lpstr>
      <vt:lpstr>'D4'!Print_Area</vt:lpstr>
      <vt:lpstr>'D4 (B&amp;W)'!Print_Area</vt:lpstr>
      <vt:lpstr>'D5'!Print_Area</vt:lpstr>
      <vt:lpstr>'D5 (B&amp;W)'!Print_Area</vt:lpstr>
      <vt:lpstr>'D6'!Print_Area</vt:lpstr>
      <vt:lpstr>'D6 (B&amp;W)'!Print_Area</vt:lpstr>
      <vt:lpstr>'D7'!Print_Area</vt:lpstr>
      <vt:lpstr>'D7 (B&amp;W)'!Print_Area</vt:lpstr>
      <vt:lpstr>Input!Print_Area</vt:lpstr>
      <vt:lpstr>Summary!Print_Area</vt:lpstr>
      <vt:lpstr>'Summary B&amp;W'!Print_Area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2009-09-17T00:21:09Z</dcterms:created>
  <dcterms:modified xsi:type="dcterms:W3CDTF">2013-03-12T23:49:35Z</dcterms:modified>
</cp:coreProperties>
</file>